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uckaupravavukovar-my.sharepoint.com/personal/maria_mandaric_luv_hr/Documents/PRORAČUN 2024.-2026/Konačno/"/>
    </mc:Choice>
  </mc:AlternateContent>
  <xr:revisionPtr revIDLastSave="130" documentId="13_ncr:1_{CDD58CD8-4919-4229-93B0-C9B8AEF8D0D4}" xr6:coauthVersionLast="47" xr6:coauthVersionMax="47" xr10:uidLastSave="{236F849D-9AA5-4D73-B3C1-5BEDC2591199}"/>
  <bookViews>
    <workbookView xWindow="-28920" yWindow="-120" windowWidth="29040" windowHeight="17640" xr2:uid="{00000000-000D-0000-FFFF-FFFF00000000}"/>
  </bookViews>
  <sheets>
    <sheet name="065-Plan prihoda 2024.-2026." sheetId="5" r:id="rId1"/>
  </sheets>
  <definedNames>
    <definedName name="_xlnm.Print_Area" localSheetId="0">'065-Plan prihoda 2024.-2026.'!$A$1:$F$443</definedName>
    <definedName name="_xlnm.Print_Titles" localSheetId="0">'065-Plan prihoda 2024.-2026.'!$3:$3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2" i="5" l="1"/>
  <c r="D387" i="5"/>
  <c r="D382" i="5"/>
  <c r="D376" i="5"/>
  <c r="D395" i="5"/>
  <c r="E392" i="5"/>
  <c r="F392" i="5"/>
  <c r="F435" i="5"/>
  <c r="F432" i="5"/>
  <c r="F428" i="5"/>
  <c r="F423" i="5"/>
  <c r="F418" i="5"/>
  <c r="F416" i="5"/>
  <c r="F413" i="5"/>
  <c r="F408" i="5"/>
  <c r="F403" i="5"/>
  <c r="F400" i="5"/>
  <c r="F394" i="5"/>
  <c r="F387" i="5"/>
  <c r="F382" i="5"/>
  <c r="F376" i="5"/>
  <c r="F372" i="5"/>
  <c r="F369" i="5"/>
  <c r="F364" i="5"/>
  <c r="F361" i="5"/>
  <c r="F358" i="5"/>
  <c r="F355" i="5"/>
  <c r="F351" i="5"/>
  <c r="F346" i="5"/>
  <c r="F342" i="5"/>
  <c r="F339" i="5"/>
  <c r="F334" i="5"/>
  <c r="F331" i="5"/>
  <c r="F327" i="5"/>
  <c r="F319" i="5"/>
  <c r="F315" i="5"/>
  <c r="F313" i="5"/>
  <c r="F310" i="5"/>
  <c r="F306" i="5"/>
  <c r="F301" i="5"/>
  <c r="F295" i="5"/>
  <c r="F291" i="5"/>
  <c r="F286" i="5"/>
  <c r="F282" i="5"/>
  <c r="F279" i="5"/>
  <c r="F276" i="5"/>
  <c r="F273" i="5"/>
  <c r="F269" i="5"/>
  <c r="F264" i="5"/>
  <c r="F256" i="5"/>
  <c r="F251" i="5"/>
  <c r="F248" i="5"/>
  <c r="F243" i="5"/>
  <c r="F239" i="5"/>
  <c r="F236" i="5"/>
  <c r="F233" i="5"/>
  <c r="F229" i="5"/>
  <c r="F225" i="5"/>
  <c r="F220" i="5"/>
  <c r="F217" i="5"/>
  <c r="F211" i="5"/>
  <c r="F208" i="5"/>
  <c r="F205" i="5"/>
  <c r="F200" i="5"/>
  <c r="F196" i="5"/>
  <c r="F191" i="5"/>
  <c r="F188" i="5"/>
  <c r="F183" i="5"/>
  <c r="F179" i="5"/>
  <c r="F175" i="5"/>
  <c r="F172" i="5"/>
  <c r="F167" i="5"/>
  <c r="F162" i="5"/>
  <c r="F153" i="5"/>
  <c r="F148" i="5"/>
  <c r="F145" i="5"/>
  <c r="F139" i="5"/>
  <c r="F133" i="5"/>
  <c r="F131" i="5"/>
  <c r="F119" i="5"/>
  <c r="F115" i="5"/>
  <c r="F110" i="5"/>
  <c r="F105" i="5"/>
  <c r="F101" i="5"/>
  <c r="F92" i="5"/>
  <c r="F82" i="5"/>
  <c r="F78" i="5"/>
  <c r="F73" i="5"/>
  <c r="F71" i="5"/>
  <c r="F69" i="5"/>
  <c r="F64" i="5"/>
  <c r="F65" i="5" s="1"/>
  <c r="F59" i="5"/>
  <c r="F55" i="5"/>
  <c r="F51" i="5"/>
  <c r="F48" i="5"/>
  <c r="F45" i="5"/>
  <c r="F42" i="5"/>
  <c r="F39" i="5"/>
  <c r="F36" i="5"/>
  <c r="F33" i="5"/>
  <c r="F28" i="5"/>
  <c r="F22" i="5"/>
  <c r="F17" i="5"/>
  <c r="F12" i="5"/>
  <c r="F9" i="5"/>
  <c r="E435" i="5"/>
  <c r="E432" i="5"/>
  <c r="E428" i="5"/>
  <c r="E423" i="5"/>
  <c r="E418" i="5"/>
  <c r="E416" i="5"/>
  <c r="E413" i="5"/>
  <c r="E408" i="5"/>
  <c r="E403" i="5"/>
  <c r="E400" i="5"/>
  <c r="E394" i="5"/>
  <c r="E387" i="5"/>
  <c r="E382" i="5"/>
  <c r="E376" i="5"/>
  <c r="E372" i="5"/>
  <c r="E369" i="5"/>
  <c r="E364" i="5"/>
  <c r="E361" i="5"/>
  <c r="E358" i="5"/>
  <c r="E355" i="5"/>
  <c r="E351" i="5"/>
  <c r="E346" i="5"/>
  <c r="E342" i="5"/>
  <c r="E339" i="5"/>
  <c r="E334" i="5"/>
  <c r="E331" i="5"/>
  <c r="E327" i="5"/>
  <c r="E319" i="5"/>
  <c r="E315" i="5"/>
  <c r="E313" i="5"/>
  <c r="E310" i="5"/>
  <c r="E306" i="5"/>
  <c r="E301" i="5"/>
  <c r="E295" i="5"/>
  <c r="E291" i="5"/>
  <c r="E286" i="5"/>
  <c r="E282" i="5"/>
  <c r="E279" i="5"/>
  <c r="E276" i="5"/>
  <c r="E273" i="5"/>
  <c r="E269" i="5"/>
  <c r="E264" i="5"/>
  <c r="E256" i="5"/>
  <c r="E251" i="5"/>
  <c r="E248" i="5"/>
  <c r="E243" i="5"/>
  <c r="E239" i="5"/>
  <c r="E236" i="5"/>
  <c r="E233" i="5"/>
  <c r="E229" i="5"/>
  <c r="E225" i="5"/>
  <c r="E220" i="5"/>
  <c r="E217" i="5"/>
  <c r="E211" i="5"/>
  <c r="E208" i="5"/>
  <c r="E205" i="5"/>
  <c r="E200" i="5"/>
  <c r="E196" i="5"/>
  <c r="E191" i="5"/>
  <c r="E188" i="5"/>
  <c r="E183" i="5"/>
  <c r="E179" i="5"/>
  <c r="E175" i="5"/>
  <c r="E172" i="5"/>
  <c r="E167" i="5"/>
  <c r="E162" i="5"/>
  <c r="E153" i="5"/>
  <c r="E148" i="5"/>
  <c r="E145" i="5"/>
  <c r="E139" i="5"/>
  <c r="E133" i="5"/>
  <c r="E131" i="5"/>
  <c r="E140" i="5" s="1"/>
  <c r="E119" i="5"/>
  <c r="E115" i="5"/>
  <c r="E110" i="5"/>
  <c r="E105" i="5"/>
  <c r="E101" i="5"/>
  <c r="E92" i="5"/>
  <c r="E82" i="5"/>
  <c r="E78" i="5"/>
  <c r="E83" i="5" s="1"/>
  <c r="E73" i="5"/>
  <c r="E71" i="5"/>
  <c r="E69" i="5"/>
  <c r="E64" i="5"/>
  <c r="E65" i="5" s="1"/>
  <c r="E59" i="5"/>
  <c r="E55" i="5"/>
  <c r="E51" i="5"/>
  <c r="E48" i="5"/>
  <c r="E45" i="5"/>
  <c r="E42" i="5"/>
  <c r="E39" i="5"/>
  <c r="E36" i="5"/>
  <c r="E33" i="5"/>
  <c r="E28" i="5"/>
  <c r="E22" i="5"/>
  <c r="E17" i="5"/>
  <c r="E12" i="5"/>
  <c r="E9" i="5"/>
  <c r="F436" i="5" l="1"/>
  <c r="F335" i="5"/>
  <c r="E365" i="5"/>
  <c r="E436" i="5"/>
  <c r="F74" i="5"/>
  <c r="F120" i="5"/>
  <c r="F419" i="5"/>
  <c r="F83" i="5"/>
  <c r="E395" i="5"/>
  <c r="E316" i="5"/>
  <c r="F365" i="5"/>
  <c r="E60" i="5"/>
  <c r="E74" i="5"/>
  <c r="E287" i="5"/>
  <c r="F106" i="5"/>
  <c r="F140" i="5"/>
  <c r="F212" i="5"/>
  <c r="F244" i="5"/>
  <c r="E120" i="5"/>
  <c r="E335" i="5"/>
  <c r="E419" i="5"/>
  <c r="F184" i="5"/>
  <c r="F287" i="5"/>
  <c r="F316" i="5"/>
  <c r="F60" i="5"/>
  <c r="E106" i="5"/>
  <c r="E212" i="5"/>
  <c r="E244" i="5"/>
  <c r="E184" i="5"/>
  <c r="F395" i="5"/>
  <c r="D435" i="5"/>
  <c r="D432" i="5"/>
  <c r="D428" i="5"/>
  <c r="D423" i="5"/>
  <c r="D418" i="5"/>
  <c r="D416" i="5"/>
  <c r="D413" i="5"/>
  <c r="D408" i="5"/>
  <c r="D403" i="5"/>
  <c r="D400" i="5"/>
  <c r="D394" i="5"/>
  <c r="D372" i="5"/>
  <c r="D369" i="5"/>
  <c r="D364" i="5"/>
  <c r="D361" i="5"/>
  <c r="D358" i="5"/>
  <c r="D355" i="5"/>
  <c r="D351" i="5"/>
  <c r="D346" i="5"/>
  <c r="D342" i="5"/>
  <c r="D339" i="5"/>
  <c r="D334" i="5"/>
  <c r="D331" i="5"/>
  <c r="D327" i="5"/>
  <c r="D319" i="5"/>
  <c r="D315" i="5"/>
  <c r="D313" i="5"/>
  <c r="D310" i="5"/>
  <c r="D306" i="5"/>
  <c r="D301" i="5"/>
  <c r="D295" i="5"/>
  <c r="D291" i="5"/>
  <c r="D286" i="5"/>
  <c r="D282" i="5"/>
  <c r="D279" i="5"/>
  <c r="D276" i="5"/>
  <c r="D273" i="5"/>
  <c r="D269" i="5"/>
  <c r="D264" i="5"/>
  <c r="D256" i="5"/>
  <c r="D251" i="5"/>
  <c r="D248" i="5"/>
  <c r="D243" i="5"/>
  <c r="D239" i="5"/>
  <c r="D236" i="5"/>
  <c r="D233" i="5"/>
  <c r="D229" i="5"/>
  <c r="D225" i="5"/>
  <c r="D220" i="5"/>
  <c r="D217" i="5"/>
  <c r="D211" i="5"/>
  <c r="D208" i="5"/>
  <c r="D205" i="5"/>
  <c r="D200" i="5"/>
  <c r="D196" i="5"/>
  <c r="D191" i="5"/>
  <c r="D188" i="5"/>
  <c r="D183" i="5"/>
  <c r="D179" i="5"/>
  <c r="D175" i="5"/>
  <c r="D172" i="5"/>
  <c r="D167" i="5"/>
  <c r="D162" i="5"/>
  <c r="D153" i="5"/>
  <c r="D148" i="5"/>
  <c r="D145" i="5"/>
  <c r="D139" i="5"/>
  <c r="D133" i="5"/>
  <c r="D131" i="5"/>
  <c r="D119" i="5"/>
  <c r="D115" i="5"/>
  <c r="D110" i="5"/>
  <c r="D105" i="5"/>
  <c r="D101" i="5"/>
  <c r="D92" i="5"/>
  <c r="D82" i="5"/>
  <c r="D78" i="5"/>
  <c r="D83" i="5" s="1"/>
  <c r="D73" i="5"/>
  <c r="D71" i="5"/>
  <c r="D69" i="5"/>
  <c r="D64" i="5"/>
  <c r="D65" i="5" s="1"/>
  <c r="D59" i="5"/>
  <c r="D55" i="5"/>
  <c r="D51" i="5"/>
  <c r="D48" i="5"/>
  <c r="D45" i="5"/>
  <c r="D42" i="5"/>
  <c r="D39" i="5"/>
  <c r="D36" i="5"/>
  <c r="D33" i="5"/>
  <c r="D28" i="5"/>
  <c r="D22" i="5"/>
  <c r="D17" i="5"/>
  <c r="D12" i="5"/>
  <c r="D9" i="5"/>
  <c r="D120" i="5" l="1"/>
  <c r="E438" i="5"/>
  <c r="F438" i="5"/>
  <c r="D74" i="5"/>
  <c r="D212" i="5"/>
  <c r="D436" i="5"/>
  <c r="D244" i="5"/>
  <c r="D419" i="5"/>
  <c r="D60" i="5"/>
  <c r="D106" i="5"/>
  <c r="D184" i="5"/>
  <c r="D140" i="5"/>
  <c r="D316" i="5"/>
  <c r="D335" i="5"/>
  <c r="D287" i="5"/>
  <c r="D365" i="5"/>
  <c r="D438" i="5" l="1"/>
</calcChain>
</file>

<file path=xl/sharedStrings.xml><?xml version="1.0" encoding="utf-8"?>
<sst xmlns="http://schemas.openxmlformats.org/spreadsheetml/2006/main" count="540" uniqueCount="138">
  <si>
    <t>PLAN PRIHODA RAZDJELA 065  MINISTARSTVO MORA, PROMETA I INFRASTRUKTURE ZA 2024.-2026.</t>
  </si>
  <si>
    <t>IZVOR</t>
  </si>
  <si>
    <t>RAČUN</t>
  </si>
  <si>
    <t>OPIS</t>
  </si>
  <si>
    <t>PLAN 2024.</t>
  </si>
  <si>
    <t>PROJEKCIJA 2025.</t>
  </si>
  <si>
    <t>PROJEKCIJA 2026.</t>
  </si>
  <si>
    <t>UKUPNO RAZDJEL 065 PO SVIM IZVORIMA</t>
  </si>
  <si>
    <t>06505 Ministarstvo mora, prometa i infrastrukture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</si>
  <si>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</si>
  <si>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</si>
  <si>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</si>
  <si>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UKUPNO 11</t>
  </si>
  <si>
    <t>UKUPNO 12</t>
  </si>
  <si>
    <t>Prihodi od pruženih usluga</t>
  </si>
  <si>
    <t>Ostali prihodi izvor 31</t>
  </si>
  <si>
    <t>DONOS</t>
  </si>
  <si>
    <t>Donos neutrošenih prihoda iz prethodne godine</t>
  </si>
  <si>
    <t>ODNOS</t>
  </si>
  <si>
    <t>Odnos/prijenos neutrošenih prihoda u slijedeću godinu</t>
  </si>
  <si>
    <t>UKUPNO 31</t>
  </si>
  <si>
    <t>Naknada za sigurnost plovidbe koja se plaća za strane jahte i brodice</t>
  </si>
  <si>
    <t>Ostali prihodi za posebne namjene (naknada od izobrazbe pomoraca i nautičara)</t>
  </si>
  <si>
    <t>UKUPNO 43</t>
  </si>
  <si>
    <t>Tekuće pomoći od institucija i tijela EU - ostalo</t>
  </si>
  <si>
    <t>Kapitalne pomoći od institucija i tijela EU - ostalo</t>
  </si>
  <si>
    <t>Tek. pom.od inst. i tijela EU refund. putnih troš.</t>
  </si>
  <si>
    <t>UKUPNO 51</t>
  </si>
  <si>
    <t xml:space="preserve">Tekući prijenosi između proračunskih korisnika istog proračuna </t>
  </si>
  <si>
    <t xml:space="preserve">Kapitalnii prijenosi između proračunskih korisnika istog proračuna </t>
  </si>
  <si>
    <t>UKUPNO 52</t>
  </si>
  <si>
    <t>Tekuće pomoći od institucija i tijela EU – ostale refundacije</t>
  </si>
  <si>
    <t>Kapitalne pomoći od institucija i tijela EU - ostale refundacije</t>
  </si>
  <si>
    <t>UKUPNO 559</t>
  </si>
  <si>
    <t>Tekuće pomoći od institucija i tijela EU - CF</t>
  </si>
  <si>
    <t>Kapitalne pomoći od institucija i tijela EU - CF</t>
  </si>
  <si>
    <t>UKUPNO 562</t>
  </si>
  <si>
    <t>Tekuće pomoći od institucija i tijela EU - ERDF</t>
  </si>
  <si>
    <t>Kapitalne pomoći od institucija i tijela EU - ERDF</t>
  </si>
  <si>
    <t>UKUPNO 563</t>
  </si>
  <si>
    <t>Tek.pom.od instit. tijela EU - Fond solidarnosti EU-potres ožujak 2020</t>
  </si>
  <si>
    <t>Kapitalne pomoći od institucija i tijela EU -Fond solidarnosti EU-potres ožujak 2020</t>
  </si>
  <si>
    <t>UKUPNO 5761</t>
  </si>
  <si>
    <t>Tekuće pomoći od institucija i tijela EU - Fond solidarnosti EU - potres prosinac 2020.</t>
  </si>
  <si>
    <t>Kapitalne pomoći od institucija i tijela EU - Fond solidarnosti EU - potres prosinac 2020.</t>
  </si>
  <si>
    <t>UKUPNO 5762</t>
  </si>
  <si>
    <t>Tek.pom.od instit. tijela EU - Mehanizam za oporavak i otpornost</t>
  </si>
  <si>
    <t>Kapitalne pom.od instit. tijela EU - Mehanizam za oporavak i otpornost</t>
  </si>
  <si>
    <t>UKUPNO 581</t>
  </si>
  <si>
    <t>Kapitalne donacije od neprofitnih organizacija</t>
  </si>
  <si>
    <t>UKUPNO 61</t>
  </si>
  <si>
    <t>Zajam za Projekt modernizacije i restrukturir. cestovnog sektora, IBRD</t>
  </si>
  <si>
    <t>UKUPNO 81</t>
  </si>
  <si>
    <t>UKUPNO 06505 PO SVIM IZVORIMA</t>
  </si>
  <si>
    <t>06545 Agencija za obalni linijski pomorski promet</t>
  </si>
  <si>
    <t>UKUPNO 06545 PO SVIM IZVORIMA</t>
  </si>
  <si>
    <t>RKP 45228 Agencija za sigurnost željezničkog prometa</t>
  </si>
  <si>
    <t>UKUPNO 45228 PO SVIM IZVORIMA</t>
  </si>
  <si>
    <t>RKP 48031 Agencija za istraživanje nesreća u zračnom, pomorskom i željezničkom prometu</t>
  </si>
  <si>
    <t>UKUPNO 48031 PO SVIM IZVORIMA</t>
  </si>
  <si>
    <t>RKP 49083 Hrvatska agencija za civilno zrakoplovstvo</t>
  </si>
  <si>
    <t>641320031</t>
  </si>
  <si>
    <t>Kamate na depozite po viđenju izvor 31</t>
  </si>
  <si>
    <t>Zatezne kamate iz obveznih odnosa i drugo izvor 31</t>
  </si>
  <si>
    <t xml:space="preserve">Prihodi od pozitivnih tečajnih razlika </t>
  </si>
  <si>
    <t>Prihodi od prodaje proizvoda i robe</t>
  </si>
  <si>
    <t>641320043</t>
  </si>
  <si>
    <t>Kamate na depozite po viđenju izvor 43</t>
  </si>
  <si>
    <t>Zatezne kamate iz obveznih odnosa i drugo izvor 43</t>
  </si>
  <si>
    <t>641510043</t>
  </si>
  <si>
    <t>Prihodi od pozitivnih tečajnih razlika izvor 43</t>
  </si>
  <si>
    <t>Prihodi s naslova osiguranja, refundacije štete i totalne štete izvor 43</t>
  </si>
  <si>
    <t xml:space="preserve">Ostali prihodi za posebne namjene </t>
  </si>
  <si>
    <t>Ostali prihodi izvor 43</t>
  </si>
  <si>
    <t>UKUPNO 49083 PO SVIM IZVORIMA</t>
  </si>
  <si>
    <t>06560 Hrvatski hidrografski institut</t>
  </si>
  <si>
    <t>UKUPNO 06560 PO SVIM IZVORIMA</t>
  </si>
  <si>
    <t xml:space="preserve">06565 Hrvatska regulatorna agencija za mrežne djelatnosti </t>
  </si>
  <si>
    <t>Kamate na depozite po viđenju, namjenske</t>
  </si>
  <si>
    <t xml:space="preserve">Zatezne kamate iz obveznih odnosa i drugo </t>
  </si>
  <si>
    <t>Ostale nespomenute kazne izvor 43</t>
  </si>
  <si>
    <t>Računala i računalna oprema izvor 71</t>
  </si>
  <si>
    <t>Ostala uredska oprema izvor 71</t>
  </si>
  <si>
    <t>723110071</t>
  </si>
  <si>
    <t>Osobni automobili izvor 71</t>
  </si>
  <si>
    <t>UKUPNO 71</t>
  </si>
  <si>
    <t>UKUPNO 06565 PO SVIM IZVORIMA</t>
  </si>
  <si>
    <t>RKP 51302 Lučka uprava Rijeka</t>
  </si>
  <si>
    <t>Naknada za koncesiju na pomorskom dobru - lučke uprave</t>
  </si>
  <si>
    <t>Ostale naknade i pristojbe za posebne namjene</t>
  </si>
  <si>
    <t>Povrat zajmova danih tuzemnim trgovačkim društvima izvan javnog sektora - dugoročni - izvor 43</t>
  </si>
  <si>
    <t>Ostali prihodi za posebne namjene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</si>
  <si>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</si>
  <si>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</si>
  <si>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prodaje građevinskih objekata - Kanali i luke</t>
  </si>
  <si>
    <t>Prihodi od prodaje postrojenja i opreme - Oprema</t>
  </si>
  <si>
    <t>Prihodi od prodaje prijevoznih sredstava u cestovnom prometu</t>
  </si>
  <si>
    <t>844320081 </t>
  </si>
  <si>
    <t>Primljeni krediti od tuzemnih kreditnih institucija izvan javnog sektora - dugoročni namjenski</t>
  </si>
  <si>
    <t>UKUPNO 51302 PO SVIM IZVORIMA</t>
  </si>
  <si>
    <t>RKP 51271 Lučka uprava Zadar</t>
  </si>
  <si>
    <t>Naknada za koncesiju na pomorskom dobru-lučke uprave</t>
  </si>
  <si>
    <t xml:space="preserve">Kapitalni prijenosi između proračunskih korisnika istog proračuna </t>
  </si>
  <si>
    <t xml:space="preserve">Kapitalni prijenosi između proračunskih korisnika istog proračuna temeljem prijenosa EU sredstava </t>
  </si>
  <si>
    <t>UKUPNO 51271 PO SVIM IZVORIMA</t>
  </si>
  <si>
    <t>RKP 51335 Lučka uprava Šibenik</t>
  </si>
  <si>
    <t>Primljeni krediti od kreditnih institucija u javnom sektoru - dugoročni</t>
  </si>
  <si>
    <t>UKUPNO 51335 PO SVIM IZVORIMA</t>
  </si>
  <si>
    <t>RKP 51327 Lučka uprava Split</t>
  </si>
  <si>
    <t>Zatezne kamate iz obveznih odnosa i drugo</t>
  </si>
  <si>
    <t>Prihodi od pozitivnih tečajnih razlika</t>
  </si>
  <si>
    <t>Osobni automobil izvor 71</t>
  </si>
  <si>
    <t>UKUPNO 51327 PO SVIM IZVORIMA</t>
  </si>
  <si>
    <t>RKP 51298 Lučka uprava Ploče</t>
  </si>
  <si>
    <t>Kapitalne pomoći od ostalih izvanproračunskih korisnika državnog proračuna</t>
  </si>
  <si>
    <t>Oprema</t>
  </si>
  <si>
    <t>UKUPNO 51298 PO SVIM IZVORIMA</t>
  </si>
  <si>
    <t>RKP 51343 Lučka uprava Dubrovnik</t>
  </si>
  <si>
    <t>Kamate na depozite po viđenju</t>
  </si>
  <si>
    <t>Ostali prihodi</t>
  </si>
  <si>
    <t>UKUPNO 51343 PO SVIM IZVORIMA</t>
  </si>
  <si>
    <t>RKP 51319 Javna ustanova Lučka uprava Osijek</t>
  </si>
  <si>
    <t xml:space="preserve">Koncesijske naknade temeljem Zakona o plovidbi i lukama unutarnjih voda </t>
  </si>
  <si>
    <t>Tekuće pomoći proračunskim korisnicima iz proračuna koji im nije nadležan</t>
  </si>
  <si>
    <t xml:space="preserve">Tekuće pomoći od institucija i tijela EU - Mehanizam za 
oporavak i otpornost </t>
  </si>
  <si>
    <t xml:space="preserve">Kapitalne pomoći od institucija i tijela EU -  Mehanizam za 
oporavak i otpornost </t>
  </si>
  <si>
    <t>UKUPNO 51319 PO SVIM IZVORIMA</t>
  </si>
  <si>
    <t>RKP 51280 Javna ustanova Lučka uprava Vukovar</t>
  </si>
  <si>
    <t>Prihodi iz nadležnog proračuna za financiranje rashoda poslovanja - izvor 559</t>
  </si>
  <si>
    <t>Prihodi iz nadležnog proračuna za financiranje rashoda za nabavu nefinancijske imovine - izvor 559</t>
  </si>
  <si>
    <t xml:space="preserve">Kapitalne pomoći od institucija i tijela EU – Mehanizam za oporavak i otpornost </t>
  </si>
  <si>
    <t>UKUPNO 51280 PO SVIM IZVORIMA</t>
  </si>
  <si>
    <t>RKP 51263 Javna ustanova Lučka uprava Slavonski Brod</t>
  </si>
  <si>
    <t>UKUPNO 51263 PO SVIM IZVORIMA</t>
  </si>
  <si>
    <t>RKP 51255 Javna ustanova Lučka uprava Sisak</t>
  </si>
  <si>
    <t xml:space="preserve">Kapitalne pomoći od izvanproračunskih korisnika </t>
  </si>
  <si>
    <t>UKUPNO 51255 PO SVIM IZVORIMA</t>
  </si>
  <si>
    <t>SVEUKUPNO 065 PO SVIM IZVORIMA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</si>
</sst>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9"/>
      <color indexed="48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0"/>
      <name val="Arial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BFBFBF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6">
    <xf numFmtId="0" fontId="0" fillId="0" borderId="0"/>
    <xf numFmtId="0" fontId="2" fillId="0" borderId="0"/>
    <xf numFmtId="0" fontId="23" fillId="0" borderId="0"/>
    <xf numFmtId="0" fontId="22" fillId="0" borderId="0"/>
    <xf numFmtId="0" fontId="2" fillId="0" borderId="0"/>
    <xf numFmtId="0" fontId="5" fillId="0" borderId="0"/>
    <xf numFmtId="0" fontId="5" fillId="0" borderId="0"/>
    <xf numFmtId="4" fontId="7" fillId="10" borderId="1" applyNumberFormat="0" applyProtection="0">
      <alignment vertical="center"/>
    </xf>
    <xf numFmtId="4" fontId="8" fillId="11" borderId="1" applyNumberFormat="0" applyProtection="0">
      <alignment vertical="center"/>
    </xf>
    <xf numFmtId="4" fontId="7" fillId="11" borderId="1" applyNumberFormat="0" applyProtection="0">
      <alignment horizontal="left" vertical="center" indent="1"/>
    </xf>
    <xf numFmtId="0" fontId="7" fillId="11" borderId="1" applyNumberFormat="0" applyProtection="0">
      <alignment horizontal="left" vertical="top" indent="1"/>
    </xf>
    <xf numFmtId="4" fontId="7" fillId="12" borderId="0" applyNumberFormat="0" applyProtection="0">
      <alignment horizontal="left" vertical="center" indent="1"/>
    </xf>
    <xf numFmtId="4" fontId="9" fillId="2" borderId="1" applyNumberFormat="0" applyProtection="0">
      <alignment horizontal="right" vertical="center"/>
    </xf>
    <xf numFmtId="4" fontId="9" fillId="3" borderId="1" applyNumberFormat="0" applyProtection="0">
      <alignment horizontal="right" vertical="center"/>
    </xf>
    <xf numFmtId="4" fontId="9" fillId="7" borderId="1" applyNumberFormat="0" applyProtection="0">
      <alignment horizontal="right" vertical="center"/>
    </xf>
    <xf numFmtId="4" fontId="9" fillId="5" borderId="1" applyNumberFormat="0" applyProtection="0">
      <alignment horizontal="right" vertical="center"/>
    </xf>
    <xf numFmtId="4" fontId="9" fillId="6" borderId="1" applyNumberFormat="0" applyProtection="0">
      <alignment horizontal="right" vertical="center"/>
    </xf>
    <xf numFmtId="4" fontId="9" fillId="9" borderId="1" applyNumberFormat="0" applyProtection="0">
      <alignment horizontal="right" vertical="center"/>
    </xf>
    <xf numFmtId="4" fontId="9" fillId="8" borderId="1" applyNumberFormat="0" applyProtection="0">
      <alignment horizontal="right" vertical="center"/>
    </xf>
    <xf numFmtId="4" fontId="9" fillId="13" borderId="1" applyNumberFormat="0" applyProtection="0">
      <alignment horizontal="right" vertical="center"/>
    </xf>
    <xf numFmtId="4" fontId="9" fillId="4" borderId="1" applyNumberFormat="0" applyProtection="0">
      <alignment horizontal="right" vertical="center"/>
    </xf>
    <xf numFmtId="4" fontId="7" fillId="14" borderId="2" applyNumberFormat="0" applyProtection="0">
      <alignment horizontal="left" vertical="center" indent="1"/>
    </xf>
    <xf numFmtId="4" fontId="9" fillId="15" borderId="0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16" fillId="16" borderId="0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7" fillId="17" borderId="1" applyNumberFormat="0" applyProtection="0">
      <alignment horizontal="center" vertical="top"/>
    </xf>
    <xf numFmtId="4" fontId="5" fillId="15" borderId="0" applyNumberFormat="0" applyProtection="0">
      <alignment horizontal="left" vertical="center" indent="1"/>
    </xf>
    <xf numFmtId="4" fontId="17" fillId="15" borderId="0" applyNumberFormat="0" applyProtection="0">
      <alignment horizontal="left" vertical="center" indent="1"/>
    </xf>
    <xf numFmtId="4" fontId="5" fillId="15" borderId="0" applyNumberFormat="0" applyProtection="0">
      <alignment horizontal="left" vertical="center" indent="1"/>
    </xf>
    <xf numFmtId="4" fontId="5" fillId="12" borderId="0" applyNumberFormat="0" applyProtection="0">
      <alignment horizontal="left" vertical="center" indent="1"/>
    </xf>
    <xf numFmtId="4" fontId="17" fillId="12" borderId="0" applyNumberFormat="0" applyProtection="0">
      <alignment horizontal="left" vertical="center" indent="1"/>
    </xf>
    <xf numFmtId="4" fontId="5" fillId="12" borderId="0" applyNumberFormat="0" applyProtection="0">
      <alignment horizontal="left" vertical="center" indent="1"/>
    </xf>
    <xf numFmtId="0" fontId="11" fillId="16" borderId="1" applyNumberFormat="0" applyProtection="0">
      <alignment horizontal="left" vertical="center" indent="1"/>
    </xf>
    <xf numFmtId="0" fontId="2" fillId="16" borderId="1" applyNumberFormat="0" applyProtection="0">
      <alignment horizontal="left" vertical="top" indent="1"/>
    </xf>
    <xf numFmtId="0" fontId="18" fillId="16" borderId="1" applyNumberFormat="0" applyProtection="0">
      <alignment horizontal="left" vertical="top" indent="1"/>
    </xf>
    <xf numFmtId="0" fontId="2" fillId="16" borderId="1" applyNumberFormat="0" applyProtection="0">
      <alignment horizontal="left" vertical="top" indent="1"/>
    </xf>
    <xf numFmtId="0" fontId="11" fillId="12" borderId="1" applyNumberFormat="0" applyProtection="0">
      <alignment horizontal="left" vertical="center" indent="1"/>
    </xf>
    <xf numFmtId="0" fontId="2" fillId="12" borderId="1" applyNumberFormat="0" applyProtection="0">
      <alignment horizontal="left" vertical="top" indent="1"/>
    </xf>
    <xf numFmtId="0" fontId="18" fillId="12" borderId="1" applyNumberFormat="0" applyProtection="0">
      <alignment horizontal="left" vertical="top" indent="1"/>
    </xf>
    <xf numFmtId="0" fontId="2" fillId="12" borderId="1" applyNumberFormat="0" applyProtection="0">
      <alignment horizontal="left" vertical="top" indent="1"/>
    </xf>
    <xf numFmtId="0" fontId="11" fillId="18" borderId="1" applyNumberFormat="0" applyProtection="0">
      <alignment horizontal="left" vertical="center" indent="1"/>
    </xf>
    <xf numFmtId="0" fontId="2" fillId="18" borderId="1" applyNumberFormat="0" applyProtection="0">
      <alignment horizontal="left" vertical="top" indent="1"/>
    </xf>
    <xf numFmtId="0" fontId="18" fillId="18" borderId="1" applyNumberFormat="0" applyProtection="0">
      <alignment horizontal="left" vertical="top" indent="1"/>
    </xf>
    <xf numFmtId="0" fontId="2" fillId="18" borderId="1" applyNumberFormat="0" applyProtection="0">
      <alignment horizontal="left" vertical="top" indent="1"/>
    </xf>
    <xf numFmtId="0" fontId="4" fillId="19" borderId="1" applyNumberFormat="0" applyProtection="0">
      <alignment horizontal="left" vertical="center" indent="1"/>
    </xf>
    <xf numFmtId="0" fontId="19" fillId="19" borderId="1" applyNumberFormat="0" applyProtection="0">
      <alignment horizontal="left" vertical="center" indent="1"/>
    </xf>
    <xf numFmtId="0" fontId="4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top" indent="1"/>
    </xf>
    <xf numFmtId="0" fontId="18" fillId="19" borderId="1" applyNumberFormat="0" applyProtection="0">
      <alignment horizontal="left" vertical="top" indent="1"/>
    </xf>
    <xf numFmtId="0" fontId="2" fillId="19" borderId="1" applyNumberFormat="0" applyProtection="0">
      <alignment horizontal="left" vertical="top" indent="1"/>
    </xf>
    <xf numFmtId="0" fontId="2" fillId="0" borderId="0"/>
    <xf numFmtId="0" fontId="15" fillId="0" borderId="0"/>
    <xf numFmtId="0" fontId="2" fillId="0" borderId="0"/>
    <xf numFmtId="4" fontId="9" fillId="20" borderId="1" applyNumberFormat="0" applyProtection="0">
      <alignment vertical="center"/>
    </xf>
    <xf numFmtId="4" fontId="12" fillId="20" borderId="1" applyNumberFormat="0" applyProtection="0">
      <alignment vertical="center"/>
    </xf>
    <xf numFmtId="4" fontId="9" fillId="20" borderId="1" applyNumberFormat="0" applyProtection="0">
      <alignment horizontal="left" vertical="center" indent="1"/>
    </xf>
    <xf numFmtId="0" fontId="9" fillId="20" borderId="1" applyNumberFormat="0" applyProtection="0">
      <alignment horizontal="left" vertical="top" indent="1"/>
    </xf>
    <xf numFmtId="4" fontId="9" fillId="15" borderId="1" applyNumberFormat="0" applyProtection="0">
      <alignment horizontal="right" vertical="center"/>
    </xf>
    <xf numFmtId="4" fontId="12" fillId="15" borderId="1" applyNumberFormat="0" applyProtection="0">
      <alignment horizontal="right" vertical="center"/>
    </xf>
    <xf numFmtId="4" fontId="9" fillId="17" borderId="1" applyNumberFormat="0" applyProtection="0">
      <alignment horizontal="left" vertical="center" indent="1"/>
    </xf>
    <xf numFmtId="0" fontId="7" fillId="12" borderId="1" applyNumberFormat="0" applyProtection="0">
      <alignment horizontal="center" vertical="top" wrapText="1"/>
    </xf>
    <xf numFmtId="4" fontId="13" fillId="21" borderId="0" applyNumberFormat="0" applyProtection="0">
      <alignment horizontal="left" vertical="center" indent="1"/>
    </xf>
    <xf numFmtId="4" fontId="20" fillId="21" borderId="0" applyNumberFormat="0" applyProtection="0">
      <alignment horizontal="left" vertical="center" indent="1"/>
    </xf>
    <xf numFmtId="4" fontId="13" fillId="21" borderId="0" applyNumberFormat="0" applyProtection="0">
      <alignment horizontal="left" vertical="center" indent="1"/>
    </xf>
    <xf numFmtId="4" fontId="14" fillId="15" borderId="1" applyNumberFormat="0" applyProtection="0">
      <alignment horizontal="right" vertical="center"/>
    </xf>
  </cellStyleXfs>
  <cellXfs count="117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/>
    </xf>
    <xf numFmtId="3" fontId="3" fillId="22" borderId="3" xfId="0" applyNumberFormat="1" applyFont="1" applyFill="1" applyBorder="1" applyAlignment="1">
      <alignment horizontal="right" vertical="center"/>
    </xf>
    <xf numFmtId="0" fontId="2" fillId="24" borderId="3" xfId="0" applyFont="1" applyFill="1" applyBorder="1" applyAlignment="1">
      <alignment horizontal="left" vertical="center"/>
    </xf>
    <xf numFmtId="0" fontId="2" fillId="24" borderId="3" xfId="0" applyFont="1" applyFill="1" applyBorder="1" applyAlignment="1">
      <alignment horizontal="left" vertical="center" wrapText="1"/>
    </xf>
    <xf numFmtId="3" fontId="2" fillId="24" borderId="3" xfId="0" applyNumberFormat="1" applyFont="1" applyFill="1" applyBorder="1" applyAlignment="1">
      <alignment horizontal="right" vertical="center"/>
    </xf>
    <xf numFmtId="0" fontId="1" fillId="24" borderId="3" xfId="0" applyFont="1" applyFill="1" applyBorder="1" applyAlignment="1">
      <alignment horizontal="left" vertical="center"/>
    </xf>
    <xf numFmtId="0" fontId="1" fillId="24" borderId="3" xfId="0" applyFont="1" applyFill="1" applyBorder="1" applyAlignment="1">
      <alignment horizontal="center" vertical="center"/>
    </xf>
    <xf numFmtId="3" fontId="1" fillId="24" borderId="3" xfId="0" applyNumberFormat="1" applyFont="1" applyFill="1" applyBorder="1" applyAlignment="1">
      <alignment horizontal="right" vertical="center"/>
    </xf>
    <xf numFmtId="0" fontId="2" fillId="24" borderId="3" xfId="6" applyFont="1" applyFill="1" applyBorder="1" applyAlignment="1">
      <alignment horizontal="left" vertical="center" wrapText="1"/>
    </xf>
    <xf numFmtId="0" fontId="6" fillId="24" borderId="3" xfId="0" applyFont="1" applyFill="1" applyBorder="1" applyAlignment="1">
      <alignment horizontal="center" vertical="center"/>
    </xf>
    <xf numFmtId="0" fontId="2" fillId="24" borderId="3" xfId="5" applyFont="1" applyFill="1" applyBorder="1" applyAlignment="1">
      <alignment horizontal="left" vertical="center" wrapText="1"/>
    </xf>
    <xf numFmtId="0" fontId="2" fillId="24" borderId="3" xfId="0" applyFont="1" applyFill="1" applyBorder="1" applyAlignment="1">
      <alignment vertical="center"/>
    </xf>
    <xf numFmtId="0" fontId="1" fillId="24" borderId="3" xfId="0" applyFont="1" applyFill="1" applyBorder="1" applyAlignment="1">
      <alignment vertical="center"/>
    </xf>
    <xf numFmtId="0" fontId="2" fillId="24" borderId="3" xfId="1" applyFill="1" applyBorder="1" applyAlignment="1">
      <alignment horizontal="left" vertical="center" wrapText="1"/>
    </xf>
    <xf numFmtId="0" fontId="2" fillId="24" borderId="3" xfId="1" applyFill="1" applyBorder="1" applyAlignment="1">
      <alignment vertical="center" wrapText="1"/>
    </xf>
    <xf numFmtId="3" fontId="1" fillId="0" borderId="3" xfId="0" applyNumberFormat="1" applyFont="1" applyBorder="1" applyAlignment="1">
      <alignment horizontal="right" vertical="center"/>
    </xf>
    <xf numFmtId="0" fontId="2" fillId="24" borderId="3" xfId="0" applyFont="1" applyFill="1" applyBorder="1" applyAlignment="1">
      <alignment vertical="center" wrapText="1"/>
    </xf>
    <xf numFmtId="0" fontId="1" fillId="24" borderId="3" xfId="0" applyFont="1" applyFill="1" applyBorder="1" applyAlignment="1">
      <alignment horizontal="left" vertical="center" wrapText="1"/>
    </xf>
    <xf numFmtId="0" fontId="1" fillId="24" borderId="3" xfId="6" applyFont="1" applyFill="1" applyBorder="1" applyAlignment="1">
      <alignment horizontal="left" vertical="center" wrapText="1"/>
    </xf>
    <xf numFmtId="0" fontId="1" fillId="24" borderId="4" xfId="0" applyFont="1" applyFill="1" applyBorder="1" applyAlignment="1">
      <alignment horizontal="right" vertical="center"/>
    </xf>
    <xf numFmtId="0" fontId="1" fillId="24" borderId="5" xfId="0" applyFont="1" applyFill="1" applyBorder="1" applyAlignment="1">
      <alignment horizontal="right" vertical="center"/>
    </xf>
    <xf numFmtId="3" fontId="1" fillId="24" borderId="5" xfId="0" applyNumberFormat="1" applyFont="1" applyFill="1" applyBorder="1" applyAlignment="1">
      <alignment horizontal="right" vertical="center"/>
    </xf>
    <xf numFmtId="3" fontId="2" fillId="24" borderId="3" xfId="3" applyNumberFormat="1" applyFont="1" applyFill="1" applyBorder="1" applyAlignment="1">
      <alignment horizontal="right" vertical="center"/>
    </xf>
    <xf numFmtId="3" fontId="1" fillId="24" borderId="3" xfId="3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24" fillId="24" borderId="4" xfId="0" applyFont="1" applyFill="1" applyBorder="1" applyAlignment="1">
      <alignment vertical="center"/>
    </xf>
    <xf numFmtId="0" fontId="2" fillId="24" borderId="4" xfId="0" applyFont="1" applyFill="1" applyBorder="1" applyAlignment="1">
      <alignment vertical="center"/>
    </xf>
    <xf numFmtId="3" fontId="2" fillId="25" borderId="13" xfId="0" applyNumberFormat="1" applyFont="1" applyFill="1" applyBorder="1" applyAlignment="1">
      <alignment vertical="center"/>
    </xf>
    <xf numFmtId="3" fontId="2" fillId="25" borderId="12" xfId="0" applyNumberFormat="1" applyFont="1" applyFill="1" applyBorder="1" applyAlignment="1">
      <alignment vertical="center"/>
    </xf>
    <xf numFmtId="3" fontId="2" fillId="25" borderId="14" xfId="0" applyNumberFormat="1" applyFont="1" applyFill="1" applyBorder="1" applyAlignment="1">
      <alignment vertical="center"/>
    </xf>
    <xf numFmtId="3" fontId="0" fillId="25" borderId="11" xfId="0" applyNumberFormat="1" applyFill="1" applyBorder="1" applyAlignment="1">
      <alignment vertical="center"/>
    </xf>
    <xf numFmtId="3" fontId="0" fillId="25" borderId="13" xfId="0" applyNumberFormat="1" applyFill="1" applyBorder="1" applyAlignment="1">
      <alignment vertical="center"/>
    </xf>
    <xf numFmtId="3" fontId="0" fillId="25" borderId="12" xfId="0" applyNumberFormat="1" applyFill="1" applyBorder="1" applyAlignment="1">
      <alignment vertical="center"/>
    </xf>
    <xf numFmtId="3" fontId="0" fillId="25" borderId="14" xfId="0" applyNumberFormat="1" applyFill="1" applyBorder="1" applyAlignment="1">
      <alignment vertical="center"/>
    </xf>
    <xf numFmtId="0" fontId="2" fillId="25" borderId="13" xfId="0" applyFont="1" applyFill="1" applyBorder="1" applyAlignment="1">
      <alignment vertical="center"/>
    </xf>
    <xf numFmtId="0" fontId="2" fillId="25" borderId="14" xfId="0" applyFont="1" applyFill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6" fillId="25" borderId="13" xfId="0" applyNumberFormat="1" applyFont="1" applyFill="1" applyBorder="1" applyAlignment="1">
      <alignment vertical="center"/>
    </xf>
    <xf numFmtId="3" fontId="26" fillId="25" borderId="14" xfId="0" applyNumberFormat="1" applyFont="1" applyFill="1" applyBorder="1" applyAlignment="1">
      <alignment vertical="center"/>
    </xf>
    <xf numFmtId="0" fontId="0" fillId="25" borderId="14" xfId="0" applyFill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Alignment="1">
      <alignment horizontal="center" vertical="center"/>
    </xf>
    <xf numFmtId="3" fontId="2" fillId="26" borderId="13" xfId="0" applyNumberFormat="1" applyFont="1" applyFill="1" applyBorder="1" applyAlignment="1">
      <alignment vertical="center"/>
    </xf>
    <xf numFmtId="3" fontId="2" fillId="26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Alignment="1">
      <alignment vertical="center" wrapText="1"/>
    </xf>
    <xf numFmtId="0" fontId="0" fillId="24" borderId="0" xfId="0" applyFill="1" applyAlignment="1">
      <alignment vertical="center"/>
    </xf>
    <xf numFmtId="3" fontId="2" fillId="26" borderId="14" xfId="0" applyNumberFormat="1" applyFont="1" applyFill="1" applyBorder="1" applyAlignment="1">
      <alignment vertical="center"/>
    </xf>
    <xf numFmtId="3" fontId="2" fillId="24" borderId="13" xfId="0" applyNumberFormat="1" applyFont="1" applyFill="1" applyBorder="1" applyAlignment="1">
      <alignment vertical="center"/>
    </xf>
    <xf numFmtId="0" fontId="2" fillId="24" borderId="0" xfId="0" applyFont="1" applyFill="1" applyAlignment="1">
      <alignment vertical="center"/>
    </xf>
    <xf numFmtId="0" fontId="1" fillId="24" borderId="0" xfId="0" applyFont="1" applyFill="1" applyAlignment="1">
      <alignment vertical="center"/>
    </xf>
    <xf numFmtId="0" fontId="25" fillId="24" borderId="0" xfId="0" applyFont="1" applyFill="1" applyAlignment="1">
      <alignment vertical="center"/>
    </xf>
    <xf numFmtId="0" fontId="2" fillId="25" borderId="11" xfId="0" applyFont="1" applyFill="1" applyBorder="1" applyAlignment="1">
      <alignment horizontal="left" vertical="center"/>
    </xf>
    <xf numFmtId="0" fontId="1" fillId="25" borderId="12" xfId="0" applyFont="1" applyFill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28" borderId="3" xfId="0" applyFont="1" applyFill="1" applyBorder="1" applyAlignment="1">
      <alignment horizontal="center" vertical="center" wrapText="1"/>
    </xf>
    <xf numFmtId="0" fontId="2" fillId="24" borderId="9" xfId="0" applyFont="1" applyFill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18" xfId="0" applyFont="1" applyBorder="1" applyAlignment="1">
      <alignment wrapText="1"/>
    </xf>
    <xf numFmtId="0" fontId="2" fillId="24" borderId="6" xfId="0" applyFont="1" applyFill="1" applyBorder="1" applyAlignment="1">
      <alignment horizontal="left" vertical="center"/>
    </xf>
    <xf numFmtId="0" fontId="1" fillId="24" borderId="6" xfId="0" applyFont="1" applyFill="1" applyBorder="1" applyAlignment="1">
      <alignment vertical="center"/>
    </xf>
    <xf numFmtId="0" fontId="0" fillId="26" borderId="0" xfId="0" applyFill="1" applyAlignment="1">
      <alignment vertical="center"/>
    </xf>
    <xf numFmtId="3" fontId="0" fillId="24" borderId="3" xfId="0" applyNumberFormat="1" applyFill="1" applyBorder="1" applyAlignment="1">
      <alignment horizontal="right" vertical="center"/>
    </xf>
    <xf numFmtId="3" fontId="2" fillId="24" borderId="9" xfId="0" applyNumberFormat="1" applyFont="1" applyFill="1" applyBorder="1" applyAlignment="1">
      <alignment horizontal="right" vertical="center"/>
    </xf>
    <xf numFmtId="0" fontId="3" fillId="24" borderId="10" xfId="0" applyFont="1" applyFill="1" applyBorder="1" applyAlignment="1">
      <alignment horizontal="center" vertical="center" wrapText="1"/>
    </xf>
    <xf numFmtId="0" fontId="3" fillId="24" borderId="15" xfId="0" applyFont="1" applyFill="1" applyBorder="1" applyAlignment="1">
      <alignment horizontal="center" vertical="center" wrapText="1"/>
    </xf>
    <xf numFmtId="3" fontId="27" fillId="29" borderId="3" xfId="0" applyNumberFormat="1" applyFont="1" applyFill="1" applyBorder="1" applyAlignment="1">
      <alignment vertical="center"/>
    </xf>
    <xf numFmtId="3" fontId="2" fillId="25" borderId="20" xfId="0" applyNumberFormat="1" applyFont="1" applyFill="1" applyBorder="1" applyAlignment="1">
      <alignment vertical="center"/>
    </xf>
    <xf numFmtId="3" fontId="2" fillId="25" borderId="3" xfId="0" applyNumberFormat="1" applyFont="1" applyFill="1" applyBorder="1" applyAlignment="1">
      <alignment vertical="center"/>
    </xf>
    <xf numFmtId="3" fontId="2" fillId="27" borderId="14" xfId="0" applyNumberFormat="1" applyFont="1" applyFill="1" applyBorder="1" applyAlignment="1">
      <alignment vertical="center"/>
    </xf>
    <xf numFmtId="3" fontId="2" fillId="27" borderId="13" xfId="0" applyNumberFormat="1" applyFont="1" applyFill="1" applyBorder="1" applyAlignment="1">
      <alignment horizontal="right" vertical="center"/>
    </xf>
    <xf numFmtId="3" fontId="2" fillId="27" borderId="1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24" borderId="9" xfId="0" applyFont="1" applyFill="1" applyBorder="1" applyAlignment="1">
      <alignment horizontal="center" vertical="center"/>
    </xf>
    <xf numFmtId="0" fontId="1" fillId="24" borderId="3" xfId="0" applyFont="1" applyFill="1" applyBorder="1" applyAlignment="1">
      <alignment horizontal="right" vertical="center"/>
    </xf>
    <xf numFmtId="0" fontId="2" fillId="24" borderId="10" xfId="0" applyFont="1" applyFill="1" applyBorder="1" applyAlignment="1">
      <alignment horizontal="center" vertical="center"/>
    </xf>
    <xf numFmtId="3" fontId="0" fillId="23" borderId="0" xfId="0" applyNumberFormat="1" applyFill="1" applyAlignment="1">
      <alignment vertical="center"/>
    </xf>
    <xf numFmtId="0" fontId="0" fillId="23" borderId="0" xfId="0" applyFill="1" applyAlignment="1">
      <alignment vertical="center"/>
    </xf>
    <xf numFmtId="0" fontId="2" fillId="24" borderId="21" xfId="0" applyFont="1" applyFill="1" applyBorder="1" applyAlignment="1">
      <alignment vertical="center"/>
    </xf>
    <xf numFmtId="3" fontId="2" fillId="25" borderId="21" xfId="0" applyNumberFormat="1" applyFont="1" applyFill="1" applyBorder="1" applyAlignment="1">
      <alignment vertical="center"/>
    </xf>
    <xf numFmtId="0" fontId="2" fillId="0" borderId="21" xfId="4" applyBorder="1" applyAlignment="1">
      <alignment horizontal="justify" vertical="center" wrapText="1"/>
    </xf>
    <xf numFmtId="3" fontId="1" fillId="24" borderId="9" xfId="0" applyNumberFormat="1" applyFont="1" applyFill="1" applyBorder="1" applyAlignment="1">
      <alignment horizontal="right" vertical="center"/>
    </xf>
    <xf numFmtId="0" fontId="2" fillId="24" borderId="7" xfId="0" applyFont="1" applyFill="1" applyBorder="1" applyAlignment="1">
      <alignment vertical="center"/>
    </xf>
    <xf numFmtId="0" fontId="2" fillId="24" borderId="4" xfId="0" applyFont="1" applyFill="1" applyBorder="1" applyAlignment="1">
      <alignment horizontal="left" vertical="center"/>
    </xf>
    <xf numFmtId="0" fontId="1" fillId="30" borderId="3" xfId="0" applyFont="1" applyFill="1" applyBorder="1" applyAlignment="1">
      <alignment horizontal="right" vertical="center"/>
    </xf>
    <xf numFmtId="3" fontId="1" fillId="30" borderId="3" xfId="0" applyNumberFormat="1" applyFont="1" applyFill="1" applyBorder="1" applyAlignment="1">
      <alignment horizontal="right" vertical="center"/>
    </xf>
    <xf numFmtId="3" fontId="0" fillId="24" borderId="0" xfId="0" applyNumberFormat="1" applyFill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24" borderId="7" xfId="0" applyFont="1" applyFill="1" applyBorder="1" applyAlignment="1">
      <alignment horizontal="center" vertical="center"/>
    </xf>
    <xf numFmtId="0" fontId="2" fillId="24" borderId="8" xfId="0" applyFont="1" applyFill="1" applyBorder="1" applyAlignment="1">
      <alignment horizontal="center" vertical="center"/>
    </xf>
    <xf numFmtId="0" fontId="2" fillId="24" borderId="9" xfId="0" applyFont="1" applyFill="1" applyBorder="1" applyAlignment="1">
      <alignment horizontal="center" vertical="center"/>
    </xf>
    <xf numFmtId="0" fontId="2" fillId="24" borderId="3" xfId="0" applyFont="1" applyFill="1" applyBorder="1" applyAlignment="1">
      <alignment horizontal="center" vertical="center"/>
    </xf>
    <xf numFmtId="0" fontId="3" fillId="29" borderId="19" xfId="0" applyFont="1" applyFill="1" applyBorder="1" applyAlignment="1">
      <alignment horizontal="center" vertical="center" wrapText="1"/>
    </xf>
    <xf numFmtId="0" fontId="3" fillId="29" borderId="0" xfId="0" applyFont="1" applyFill="1" applyAlignment="1">
      <alignment horizontal="center" vertical="center" wrapText="1"/>
    </xf>
    <xf numFmtId="0" fontId="3" fillId="22" borderId="3" xfId="0" applyFont="1" applyFill="1" applyBorder="1" applyAlignment="1">
      <alignment horizontal="center" vertical="center"/>
    </xf>
    <xf numFmtId="49" fontId="1" fillId="23" borderId="16" xfId="0" applyNumberFormat="1" applyFont="1" applyFill="1" applyBorder="1" applyAlignment="1">
      <alignment horizontal="left" vertical="center"/>
    </xf>
    <xf numFmtId="49" fontId="1" fillId="23" borderId="5" xfId="0" applyNumberFormat="1" applyFont="1" applyFill="1" applyBorder="1" applyAlignment="1">
      <alignment horizontal="left" vertical="center"/>
    </xf>
    <xf numFmtId="0" fontId="1" fillId="23" borderId="16" xfId="0" applyFont="1" applyFill="1" applyBorder="1" applyAlignment="1">
      <alignment horizontal="left" vertical="center"/>
    </xf>
    <xf numFmtId="0" fontId="1" fillId="23" borderId="5" xfId="0" applyFont="1" applyFill="1" applyBorder="1" applyAlignment="1">
      <alignment horizontal="left" vertical="center"/>
    </xf>
    <xf numFmtId="0" fontId="1" fillId="23" borderId="4" xfId="0" applyFont="1" applyFill="1" applyBorder="1" applyAlignment="1">
      <alignment horizontal="left" vertical="center"/>
    </xf>
    <xf numFmtId="0" fontId="1" fillId="23" borderId="17" xfId="0" applyFont="1" applyFill="1" applyBorder="1" applyAlignment="1">
      <alignment horizontal="left" vertical="center"/>
    </xf>
    <xf numFmtId="0" fontId="2" fillId="24" borderId="16" xfId="0" applyFont="1" applyFill="1" applyBorder="1" applyAlignment="1">
      <alignment horizontal="center" vertical="center"/>
    </xf>
    <xf numFmtId="0" fontId="2" fillId="24" borderId="19" xfId="0" applyFont="1" applyFill="1" applyBorder="1" applyAlignment="1">
      <alignment horizontal="center" vertical="center"/>
    </xf>
    <xf numFmtId="0" fontId="2" fillId="24" borderId="10" xfId="0" applyFont="1" applyFill="1" applyBorder="1" applyAlignment="1">
      <alignment horizontal="center" vertical="center"/>
    </xf>
    <xf numFmtId="0" fontId="0" fillId="24" borderId="7" xfId="0" applyFill="1" applyBorder="1" applyAlignment="1">
      <alignment horizontal="center" vertical="center"/>
    </xf>
    <xf numFmtId="0" fontId="0" fillId="24" borderId="8" xfId="0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" fillId="24" borderId="3" xfId="0" applyFont="1" applyFill="1" applyBorder="1" applyAlignment="1">
      <alignment horizontal="right" vertical="center"/>
    </xf>
    <xf numFmtId="0" fontId="27" fillId="29" borderId="3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</cellXfs>
  <cellStyles count="6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no 3" xfId="4" xr:uid="{00000000-0005-0000-0000-000004000000}"/>
    <cellStyle name="Obično_Izvori_Hierarhija za unos_Export_4" xfId="5" xr:uid="{00000000-0005-0000-0000-000005000000}"/>
    <cellStyle name="Obično_List7" xfId="6" xr:uid="{00000000-0005-0000-0000-000006000000}"/>
    <cellStyle name="SAPBEXaggData" xfId="7" xr:uid="{00000000-0005-0000-0000-000007000000}"/>
    <cellStyle name="SAPBEXaggDataEmph" xfId="8" xr:uid="{00000000-0005-0000-0000-000008000000}"/>
    <cellStyle name="SAPBEXaggItem" xfId="9" xr:uid="{00000000-0005-0000-0000-000009000000}"/>
    <cellStyle name="SAPBEXaggItemX" xfId="10" xr:uid="{00000000-0005-0000-0000-00000A000000}"/>
    <cellStyle name="SAPBEXchaText" xfId="11" xr:uid="{00000000-0005-0000-0000-00000B000000}"/>
    <cellStyle name="SAPBEXexcBad7" xfId="12" xr:uid="{00000000-0005-0000-0000-00000C000000}"/>
    <cellStyle name="SAPBEXexcBad8" xfId="13" xr:uid="{00000000-0005-0000-0000-00000D000000}"/>
    <cellStyle name="SAPBEXexcBad9" xfId="14" xr:uid="{00000000-0005-0000-0000-00000E000000}"/>
    <cellStyle name="SAPBEXexcCritical4" xfId="15" xr:uid="{00000000-0005-0000-0000-00000F000000}"/>
    <cellStyle name="SAPBEXexcCritical5" xfId="16" xr:uid="{00000000-0005-0000-0000-000010000000}"/>
    <cellStyle name="SAPBEXexcCritical6" xfId="17" xr:uid="{00000000-0005-0000-0000-000011000000}"/>
    <cellStyle name="SAPBEXexcGood1" xfId="18" xr:uid="{00000000-0005-0000-0000-000012000000}"/>
    <cellStyle name="SAPBEXexcGood2" xfId="19" xr:uid="{00000000-0005-0000-0000-000013000000}"/>
    <cellStyle name="SAPBEXexcGood3" xfId="20" xr:uid="{00000000-0005-0000-0000-000014000000}"/>
    <cellStyle name="SAPBEXfilterDrill" xfId="21" xr:uid="{00000000-0005-0000-0000-000015000000}"/>
    <cellStyle name="SAPBEXfilterItem" xfId="22" xr:uid="{00000000-0005-0000-0000-000016000000}"/>
    <cellStyle name="SAPBEXfilterText" xfId="23" xr:uid="{00000000-0005-0000-0000-000017000000}"/>
    <cellStyle name="SAPBEXfilterText 2" xfId="24" xr:uid="{00000000-0005-0000-0000-000018000000}"/>
    <cellStyle name="SAPBEXfilterText 2 2" xfId="25" xr:uid="{00000000-0005-0000-0000-000019000000}"/>
    <cellStyle name="SAPBEXformats" xfId="26" xr:uid="{00000000-0005-0000-0000-00001A000000}"/>
    <cellStyle name="SAPBEXheaderItem" xfId="27" xr:uid="{00000000-0005-0000-0000-00001B000000}"/>
    <cellStyle name="SAPBEXheaderItem 2" xfId="28" xr:uid="{00000000-0005-0000-0000-00001C000000}"/>
    <cellStyle name="SAPBEXheaderItem 2 2" xfId="29" xr:uid="{00000000-0005-0000-0000-00001D000000}"/>
    <cellStyle name="SAPBEXheaderText" xfId="30" xr:uid="{00000000-0005-0000-0000-00001E000000}"/>
    <cellStyle name="SAPBEXheaderText 2" xfId="31" xr:uid="{00000000-0005-0000-0000-00001F000000}"/>
    <cellStyle name="SAPBEXheaderText 2 2" xfId="32" xr:uid="{00000000-0005-0000-0000-000020000000}"/>
    <cellStyle name="SAPBEXHLevel0" xfId="33" xr:uid="{00000000-0005-0000-0000-000021000000}"/>
    <cellStyle name="SAPBEXHLevel0X" xfId="34" xr:uid="{00000000-0005-0000-0000-000022000000}"/>
    <cellStyle name="SAPBEXHLevel0X 2" xfId="35" xr:uid="{00000000-0005-0000-0000-000023000000}"/>
    <cellStyle name="SAPBEXHLevel0X 2 2" xfId="36" xr:uid="{00000000-0005-0000-0000-000024000000}"/>
    <cellStyle name="SAPBEXHLevel1" xfId="37" xr:uid="{00000000-0005-0000-0000-000025000000}"/>
    <cellStyle name="SAPBEXHLevel1X" xfId="38" xr:uid="{00000000-0005-0000-0000-000026000000}"/>
    <cellStyle name="SAPBEXHLevel1X 2" xfId="39" xr:uid="{00000000-0005-0000-0000-000027000000}"/>
    <cellStyle name="SAPBEXHLevel1X 2 2" xfId="40" xr:uid="{00000000-0005-0000-0000-000028000000}"/>
    <cellStyle name="SAPBEXHLevel2" xfId="41" xr:uid="{00000000-0005-0000-0000-000029000000}"/>
    <cellStyle name="SAPBEXHLevel2X" xfId="42" xr:uid="{00000000-0005-0000-0000-00002A000000}"/>
    <cellStyle name="SAPBEXHLevel2X 2" xfId="43" xr:uid="{00000000-0005-0000-0000-00002B000000}"/>
    <cellStyle name="SAPBEXHLevel2X 2 2" xfId="44" xr:uid="{00000000-0005-0000-0000-00002C000000}"/>
    <cellStyle name="SAPBEXHLevel3" xfId="45" xr:uid="{00000000-0005-0000-0000-00002D000000}"/>
    <cellStyle name="SAPBEXHLevel3 2" xfId="46" xr:uid="{00000000-0005-0000-0000-00002E000000}"/>
    <cellStyle name="SAPBEXHLevel3 2 2" xfId="47" xr:uid="{00000000-0005-0000-0000-00002F000000}"/>
    <cellStyle name="SAPBEXHLevel3X" xfId="48" xr:uid="{00000000-0005-0000-0000-000030000000}"/>
    <cellStyle name="SAPBEXHLevel3X 2" xfId="49" xr:uid="{00000000-0005-0000-0000-000031000000}"/>
    <cellStyle name="SAPBEXHLevel3X 2 2" xfId="50" xr:uid="{00000000-0005-0000-0000-000032000000}"/>
    <cellStyle name="SAPBEXinputData" xfId="51" xr:uid="{00000000-0005-0000-0000-000033000000}"/>
    <cellStyle name="SAPBEXinputData 2" xfId="52" xr:uid="{00000000-0005-0000-0000-000034000000}"/>
    <cellStyle name="SAPBEXinputData 2 2" xfId="53" xr:uid="{00000000-0005-0000-0000-000035000000}"/>
    <cellStyle name="SAPBEXresData" xfId="54" xr:uid="{00000000-0005-0000-0000-000036000000}"/>
    <cellStyle name="SAPBEXresDataEmph" xfId="55" xr:uid="{00000000-0005-0000-0000-000037000000}"/>
    <cellStyle name="SAPBEXresItem" xfId="56" xr:uid="{00000000-0005-0000-0000-000038000000}"/>
    <cellStyle name="SAPBEXresItemX" xfId="57" xr:uid="{00000000-0005-0000-0000-000039000000}"/>
    <cellStyle name="SAPBEXstdData" xfId="58" xr:uid="{00000000-0005-0000-0000-00003A000000}"/>
    <cellStyle name="SAPBEXstdDataEmph" xfId="59" xr:uid="{00000000-0005-0000-0000-00003B000000}"/>
    <cellStyle name="SAPBEXstdItem" xfId="60" xr:uid="{00000000-0005-0000-0000-00003C000000}"/>
    <cellStyle name="SAPBEXstdItemX" xfId="61" xr:uid="{00000000-0005-0000-0000-00003D000000}"/>
    <cellStyle name="SAPBEXtitle" xfId="62" xr:uid="{00000000-0005-0000-0000-00003E000000}"/>
    <cellStyle name="SAPBEXtitle 2" xfId="63" xr:uid="{00000000-0005-0000-0000-00003F000000}"/>
    <cellStyle name="SAPBEXtitle 2 2" xfId="64" xr:uid="{00000000-0005-0000-0000-000040000000}"/>
    <cellStyle name="SAPBEXundefined" xfId="65" xr:uid="{00000000-0005-0000-0000-000041000000}"/>
  </cellStyles>
  <dxfs count="0"/>
  <tableStyles count="0" defaultTableStyle="TableStyleMedium2" defaultPivotStyle="PivotStyleLight16"/>
  <colors>
    <mruColors>
      <color rgb="FFCCFFCC"/>
      <color rgb="FF99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0"/>
  <sheetViews>
    <sheetView tabSelected="1" zoomScaleNormal="100" zoomScaleSheetLayoutView="100" workbookViewId="0">
      <pane xSplit="3" ySplit="4" topLeftCell="D366" activePane="bottomRight" state="frozen"/>
      <selection pane="topRight" activeCell="C48" sqref="C48"/>
      <selection pane="bottomLeft" activeCell="C48" sqref="C48"/>
      <selection pane="bottomRight" activeCell="H384" sqref="H384"/>
    </sheetView>
  </sheetViews>
  <sheetFormatPr defaultRowHeight="13.15" customHeight="1" x14ac:dyDescent="0.2"/>
  <cols>
    <col min="1" max="1" width="8.85546875" style="47" customWidth="1"/>
    <col min="2" max="2" width="13.5703125" style="2" customWidth="1"/>
    <col min="3" max="3" width="64.5703125" style="2" customWidth="1"/>
    <col min="4" max="6" width="13.7109375" style="2" bestFit="1" customWidth="1"/>
    <col min="7" max="7" width="9.140625" style="2"/>
    <col min="8" max="8" width="48.7109375" style="2" customWidth="1"/>
    <col min="9" max="16384" width="9.140625" style="2"/>
  </cols>
  <sheetData>
    <row r="1" spans="1:6" ht="13.15" customHeight="1" x14ac:dyDescent="0.2">
      <c r="A1" s="99" t="s">
        <v>0</v>
      </c>
      <c r="B1" s="100"/>
      <c r="C1" s="100"/>
      <c r="D1" s="100"/>
      <c r="E1" s="100"/>
      <c r="F1" s="100"/>
    </row>
    <row r="2" spans="1:6" ht="13.15" customHeight="1" x14ac:dyDescent="0.2">
      <c r="A2" s="69"/>
      <c r="B2" s="70"/>
      <c r="C2" s="70"/>
      <c r="D2" s="70"/>
      <c r="E2" s="70"/>
      <c r="F2" s="70"/>
    </row>
    <row r="3" spans="1:6" ht="25.5" x14ac:dyDescent="0.2">
      <c r="A3" s="3" t="s">
        <v>1</v>
      </c>
      <c r="B3" s="3" t="s">
        <v>2</v>
      </c>
      <c r="C3" s="3" t="s">
        <v>3</v>
      </c>
      <c r="D3" s="60" t="s">
        <v>4</v>
      </c>
      <c r="E3" s="60" t="s">
        <v>5</v>
      </c>
      <c r="F3" s="60" t="s">
        <v>6</v>
      </c>
    </row>
    <row r="4" spans="1:6" ht="13.15" customHeight="1" x14ac:dyDescent="0.2">
      <c r="A4" s="101" t="s">
        <v>7</v>
      </c>
      <c r="B4" s="101"/>
      <c r="C4" s="101"/>
      <c r="D4" s="4"/>
      <c r="E4" s="4"/>
      <c r="F4" s="4"/>
    </row>
    <row r="5" spans="1:6" ht="13.15" hidden="1" customHeight="1" x14ac:dyDescent="0.2">
      <c r="A5" s="102" t="s">
        <v>8</v>
      </c>
      <c r="B5" s="103"/>
      <c r="C5" s="103"/>
      <c r="D5" s="81"/>
      <c r="E5" s="81"/>
      <c r="F5" s="81"/>
    </row>
    <row r="6" spans="1:6" s="51" customFormat="1" ht="12.75" hidden="1" x14ac:dyDescent="0.2">
      <c r="A6" s="98">
        <v>11</v>
      </c>
      <c r="B6" s="5">
        <v>67111</v>
      </c>
      <c r="C6" s="6" t="s">
        <v>9</v>
      </c>
      <c r="D6" s="30"/>
      <c r="E6" s="30"/>
      <c r="F6" s="30"/>
    </row>
    <row r="7" spans="1:6" s="51" customFormat="1" ht="25.5" hidden="1" x14ac:dyDescent="0.2">
      <c r="A7" s="98"/>
      <c r="B7" s="5">
        <v>67121</v>
      </c>
      <c r="C7" s="6" t="s">
        <v>10</v>
      </c>
      <c r="D7" s="32"/>
      <c r="E7" s="32"/>
      <c r="F7" s="32"/>
    </row>
    <row r="8" spans="1:6" s="51" customFormat="1" ht="26.45" hidden="1" customHeight="1" x14ac:dyDescent="0.2">
      <c r="A8" s="98"/>
      <c r="B8" s="5">
        <v>67141</v>
      </c>
      <c r="C8" s="6" t="s">
        <v>11</v>
      </c>
      <c r="D8" s="32"/>
      <c r="E8" s="32"/>
      <c r="F8" s="32"/>
    </row>
    <row r="9" spans="1:6" s="51" customFormat="1" ht="13.15" hidden="1" customHeight="1" x14ac:dyDescent="0.2">
      <c r="A9" s="98"/>
      <c r="B9" s="8" t="s">
        <v>12</v>
      </c>
      <c r="C9" s="9"/>
      <c r="D9" s="10">
        <f t="shared" ref="D9:E9" si="0">SUM(D6+D7+D8)</f>
        <v>0</v>
      </c>
      <c r="E9" s="10">
        <f t="shared" si="0"/>
        <v>0</v>
      </c>
      <c r="F9" s="10">
        <f t="shared" ref="F9" si="1">SUM(F6+F7+F8)</f>
        <v>0</v>
      </c>
    </row>
    <row r="10" spans="1:6" s="51" customFormat="1" ht="12.75" hidden="1" x14ac:dyDescent="0.2">
      <c r="A10" s="98">
        <v>12</v>
      </c>
      <c r="B10" s="5">
        <v>67111</v>
      </c>
      <c r="C10" s="6" t="s">
        <v>9</v>
      </c>
      <c r="D10" s="30"/>
      <c r="E10" s="30"/>
      <c r="F10" s="30"/>
    </row>
    <row r="11" spans="1:6" s="51" customFormat="1" ht="25.9" hidden="1" customHeight="1" x14ac:dyDescent="0.2">
      <c r="A11" s="98"/>
      <c r="B11" s="5">
        <v>67121</v>
      </c>
      <c r="C11" s="6" t="s">
        <v>10</v>
      </c>
      <c r="D11" s="32"/>
      <c r="E11" s="32"/>
      <c r="F11" s="32"/>
    </row>
    <row r="12" spans="1:6" s="51" customFormat="1" ht="13.15" hidden="1" customHeight="1" x14ac:dyDescent="0.2">
      <c r="A12" s="98"/>
      <c r="B12" s="8" t="s">
        <v>13</v>
      </c>
      <c r="C12" s="9"/>
      <c r="D12" s="10">
        <f t="shared" ref="D12:E12" si="2">D10+D11</f>
        <v>0</v>
      </c>
      <c r="E12" s="10">
        <f t="shared" si="2"/>
        <v>0</v>
      </c>
      <c r="F12" s="10">
        <f t="shared" ref="F12" si="3">F10+F11</f>
        <v>0</v>
      </c>
    </row>
    <row r="13" spans="1:6" s="51" customFormat="1" ht="13.15" hidden="1" customHeight="1" x14ac:dyDescent="0.2">
      <c r="A13" s="98">
        <v>31</v>
      </c>
      <c r="B13" s="6">
        <v>6615</v>
      </c>
      <c r="C13" s="11" t="s">
        <v>14</v>
      </c>
      <c r="D13" s="30"/>
      <c r="E13" s="30"/>
      <c r="F13" s="30"/>
    </row>
    <row r="14" spans="1:6" s="51" customFormat="1" ht="13.15" hidden="1" customHeight="1" x14ac:dyDescent="0.2">
      <c r="A14" s="98"/>
      <c r="B14" s="6">
        <v>683110031</v>
      </c>
      <c r="C14" s="11" t="s">
        <v>15</v>
      </c>
      <c r="D14" s="32"/>
      <c r="E14" s="32"/>
      <c r="F14" s="32"/>
    </row>
    <row r="15" spans="1:6" s="51" customFormat="1" ht="13.15" hidden="1" customHeight="1" x14ac:dyDescent="0.2">
      <c r="A15" s="98"/>
      <c r="B15" s="5" t="s">
        <v>16</v>
      </c>
      <c r="C15" s="6" t="s">
        <v>17</v>
      </c>
      <c r="D15" s="32"/>
      <c r="E15" s="32"/>
      <c r="F15" s="32"/>
    </row>
    <row r="16" spans="1:6" s="51" customFormat="1" ht="13.15" hidden="1" customHeight="1" x14ac:dyDescent="0.2">
      <c r="A16" s="98"/>
      <c r="B16" s="5" t="s">
        <v>18</v>
      </c>
      <c r="C16" s="6" t="s">
        <v>19</v>
      </c>
      <c r="D16" s="32"/>
      <c r="E16" s="32"/>
      <c r="F16" s="32"/>
    </row>
    <row r="17" spans="1:6" s="51" customFormat="1" ht="13.15" hidden="1" customHeight="1" x14ac:dyDescent="0.2">
      <c r="A17" s="98"/>
      <c r="B17" s="8" t="s">
        <v>20</v>
      </c>
      <c r="C17" s="12"/>
      <c r="D17" s="10">
        <f t="shared" ref="D17:E17" si="4">D13+D14+D15+D16</f>
        <v>0</v>
      </c>
      <c r="E17" s="10">
        <f t="shared" si="4"/>
        <v>0</v>
      </c>
      <c r="F17" s="10">
        <f t="shared" ref="F17" si="5">F13+F14+F15+F16</f>
        <v>0</v>
      </c>
    </row>
    <row r="18" spans="1:6" s="51" customFormat="1" ht="13.15" hidden="1" customHeight="1" x14ac:dyDescent="0.2">
      <c r="A18" s="98">
        <v>43</v>
      </c>
      <c r="B18" s="5">
        <v>65214</v>
      </c>
      <c r="C18" s="11" t="s">
        <v>21</v>
      </c>
      <c r="D18" s="30"/>
      <c r="E18" s="30"/>
      <c r="F18" s="30"/>
    </row>
    <row r="19" spans="1:6" s="51" customFormat="1" ht="26.45" hidden="1" customHeight="1" x14ac:dyDescent="0.2">
      <c r="A19" s="98"/>
      <c r="B19" s="5">
        <v>65268</v>
      </c>
      <c r="C19" s="11" t="s">
        <v>22</v>
      </c>
      <c r="D19" s="32"/>
      <c r="E19" s="32"/>
      <c r="F19" s="32"/>
    </row>
    <row r="20" spans="1:6" s="51" customFormat="1" ht="13.15" hidden="1" customHeight="1" x14ac:dyDescent="0.2">
      <c r="A20" s="98"/>
      <c r="B20" s="5" t="s">
        <v>16</v>
      </c>
      <c r="C20" s="6" t="s">
        <v>17</v>
      </c>
      <c r="D20" s="32"/>
      <c r="E20" s="32"/>
      <c r="F20" s="32"/>
    </row>
    <row r="21" spans="1:6" s="51" customFormat="1" ht="13.15" hidden="1" customHeight="1" x14ac:dyDescent="0.2">
      <c r="A21" s="98"/>
      <c r="B21" s="5" t="s">
        <v>18</v>
      </c>
      <c r="C21" s="6" t="s">
        <v>19</v>
      </c>
      <c r="D21" s="32"/>
      <c r="E21" s="32"/>
      <c r="F21" s="32"/>
    </row>
    <row r="22" spans="1:6" s="51" customFormat="1" ht="13.15" hidden="1" customHeight="1" x14ac:dyDescent="0.2">
      <c r="A22" s="98"/>
      <c r="B22" s="8" t="s">
        <v>23</v>
      </c>
      <c r="C22" s="12"/>
      <c r="D22" s="10">
        <f t="shared" ref="D22:E22" si="6">D18+D19+D20+D21</f>
        <v>0</v>
      </c>
      <c r="E22" s="10">
        <f t="shared" si="6"/>
        <v>0</v>
      </c>
      <c r="F22" s="10">
        <f t="shared" ref="F22" si="7">F18+F19+F20+F21</f>
        <v>0</v>
      </c>
    </row>
    <row r="23" spans="1:6" s="51" customFormat="1" ht="13.15" hidden="1" customHeight="1" x14ac:dyDescent="0.2">
      <c r="A23" s="95">
        <v>51</v>
      </c>
      <c r="B23" s="5">
        <v>632311700</v>
      </c>
      <c r="C23" s="13" t="s">
        <v>24</v>
      </c>
      <c r="D23" s="48"/>
      <c r="E23" s="48"/>
      <c r="F23" s="48"/>
    </row>
    <row r="24" spans="1:6" s="51" customFormat="1" ht="13.15" hidden="1" customHeight="1" x14ac:dyDescent="0.2">
      <c r="A24" s="96"/>
      <c r="B24" s="5">
        <v>632411700</v>
      </c>
      <c r="C24" s="13" t="s">
        <v>25</v>
      </c>
      <c r="D24" s="52"/>
      <c r="E24" s="52"/>
      <c r="F24" s="52"/>
    </row>
    <row r="25" spans="1:6" s="51" customFormat="1" ht="13.15" hidden="1" customHeight="1" x14ac:dyDescent="0.2">
      <c r="A25" s="96"/>
      <c r="B25" s="5">
        <v>632311800</v>
      </c>
      <c r="C25" s="13" t="s">
        <v>26</v>
      </c>
      <c r="D25" s="52"/>
      <c r="E25" s="52"/>
      <c r="F25" s="52"/>
    </row>
    <row r="26" spans="1:6" s="51" customFormat="1" ht="13.15" hidden="1" customHeight="1" x14ac:dyDescent="0.2">
      <c r="A26" s="96"/>
      <c r="B26" s="5" t="s">
        <v>16</v>
      </c>
      <c r="C26" s="13" t="s">
        <v>17</v>
      </c>
      <c r="D26" s="52"/>
      <c r="E26" s="52"/>
      <c r="F26" s="52"/>
    </row>
    <row r="27" spans="1:6" s="51" customFormat="1" ht="13.15" hidden="1" customHeight="1" x14ac:dyDescent="0.2">
      <c r="A27" s="96"/>
      <c r="B27" s="5" t="s">
        <v>18</v>
      </c>
      <c r="C27" s="13" t="s">
        <v>19</v>
      </c>
      <c r="D27" s="52"/>
      <c r="E27" s="52"/>
      <c r="F27" s="52"/>
    </row>
    <row r="28" spans="1:6" s="51" customFormat="1" ht="13.15" hidden="1" customHeight="1" x14ac:dyDescent="0.2">
      <c r="A28" s="97"/>
      <c r="B28" s="15" t="s">
        <v>27</v>
      </c>
      <c r="C28" s="14"/>
      <c r="D28" s="10">
        <f t="shared" ref="D28:E28" si="8">D23+D24+D25+D26+D27</f>
        <v>0</v>
      </c>
      <c r="E28" s="10">
        <f t="shared" si="8"/>
        <v>0</v>
      </c>
      <c r="F28" s="10">
        <f t="shared" ref="F28" si="9">F23+F24+F25+F26+F27</f>
        <v>0</v>
      </c>
    </row>
    <row r="29" spans="1:6" s="51" customFormat="1" ht="13.15" hidden="1" customHeight="1" x14ac:dyDescent="0.2">
      <c r="A29" s="98">
        <v>52</v>
      </c>
      <c r="B29" s="5">
        <v>6391</v>
      </c>
      <c r="C29" s="14" t="s">
        <v>28</v>
      </c>
      <c r="D29" s="53"/>
      <c r="E29" s="53"/>
      <c r="F29" s="53"/>
    </row>
    <row r="30" spans="1:6" s="51" customFormat="1" ht="13.15" hidden="1" customHeight="1" x14ac:dyDescent="0.2">
      <c r="A30" s="98"/>
      <c r="B30" s="5">
        <v>6392</v>
      </c>
      <c r="C30" s="14" t="s">
        <v>29</v>
      </c>
      <c r="D30" s="32"/>
      <c r="E30" s="32"/>
      <c r="F30" s="32"/>
    </row>
    <row r="31" spans="1:6" s="51" customFormat="1" ht="13.15" hidden="1" customHeight="1" x14ac:dyDescent="0.2">
      <c r="A31" s="98"/>
      <c r="B31" s="5" t="s">
        <v>16</v>
      </c>
      <c r="C31" s="6" t="s">
        <v>17</v>
      </c>
      <c r="D31" s="32"/>
      <c r="E31" s="32"/>
      <c r="F31" s="32"/>
    </row>
    <row r="32" spans="1:6" s="51" customFormat="1" ht="13.15" hidden="1" customHeight="1" x14ac:dyDescent="0.2">
      <c r="A32" s="98"/>
      <c r="B32" s="5" t="s">
        <v>18</v>
      </c>
      <c r="C32" s="6" t="s">
        <v>19</v>
      </c>
      <c r="D32" s="32"/>
      <c r="E32" s="32"/>
      <c r="F32" s="32"/>
    </row>
    <row r="33" spans="1:6" s="51" customFormat="1" ht="13.15" hidden="1" customHeight="1" x14ac:dyDescent="0.2">
      <c r="A33" s="98"/>
      <c r="B33" s="15" t="s">
        <v>30</v>
      </c>
      <c r="C33" s="14"/>
      <c r="D33" s="10">
        <f t="shared" ref="D33:E33" si="10">D29+D30+D31+D32</f>
        <v>0</v>
      </c>
      <c r="E33" s="10">
        <f t="shared" si="10"/>
        <v>0</v>
      </c>
      <c r="F33" s="10">
        <f t="shared" ref="F33" si="11">F29+F30+F31+F32</f>
        <v>0</v>
      </c>
    </row>
    <row r="34" spans="1:6" s="51" customFormat="1" ht="13.15" hidden="1" customHeight="1" x14ac:dyDescent="0.2">
      <c r="A34" s="98">
        <v>559</v>
      </c>
      <c r="B34" s="5">
        <v>632310559</v>
      </c>
      <c r="C34" s="14" t="s">
        <v>31</v>
      </c>
      <c r="D34" s="30"/>
      <c r="E34" s="30"/>
      <c r="F34" s="30"/>
    </row>
    <row r="35" spans="1:6" s="51" customFormat="1" ht="13.15" hidden="1" customHeight="1" x14ac:dyDescent="0.2">
      <c r="A35" s="98"/>
      <c r="B35" s="5">
        <v>632410559</v>
      </c>
      <c r="C35" s="14" t="s">
        <v>32</v>
      </c>
      <c r="D35" s="32"/>
      <c r="E35" s="32"/>
      <c r="F35" s="32"/>
    </row>
    <row r="36" spans="1:6" s="51" customFormat="1" ht="13.15" hidden="1" customHeight="1" x14ac:dyDescent="0.2">
      <c r="A36" s="98"/>
      <c r="B36" s="15" t="s">
        <v>33</v>
      </c>
      <c r="C36" s="14"/>
      <c r="D36" s="10">
        <f t="shared" ref="D36:E36" si="12">D34+D35</f>
        <v>0</v>
      </c>
      <c r="E36" s="10">
        <f t="shared" si="12"/>
        <v>0</v>
      </c>
      <c r="F36" s="10">
        <f t="shared" ref="F36" si="13">F34+F35</f>
        <v>0</v>
      </c>
    </row>
    <row r="37" spans="1:6" s="51" customFormat="1" ht="13.15" hidden="1" customHeight="1" x14ac:dyDescent="0.2">
      <c r="A37" s="98">
        <v>562</v>
      </c>
      <c r="B37" s="5">
        <v>632310562</v>
      </c>
      <c r="C37" s="14" t="s">
        <v>34</v>
      </c>
      <c r="D37" s="30"/>
      <c r="E37" s="30"/>
      <c r="F37" s="30"/>
    </row>
    <row r="38" spans="1:6" s="51" customFormat="1" ht="13.15" hidden="1" customHeight="1" x14ac:dyDescent="0.2">
      <c r="A38" s="98"/>
      <c r="B38" s="5">
        <v>632410562</v>
      </c>
      <c r="C38" s="14" t="s">
        <v>35</v>
      </c>
      <c r="D38" s="32"/>
      <c r="E38" s="32"/>
      <c r="F38" s="32"/>
    </row>
    <row r="39" spans="1:6" s="51" customFormat="1" ht="13.15" hidden="1" customHeight="1" x14ac:dyDescent="0.2">
      <c r="A39" s="98"/>
      <c r="B39" s="15" t="s">
        <v>36</v>
      </c>
      <c r="C39" s="14"/>
      <c r="D39" s="10">
        <f t="shared" ref="D39:E39" si="14">D37+D38</f>
        <v>0</v>
      </c>
      <c r="E39" s="10">
        <f t="shared" si="14"/>
        <v>0</v>
      </c>
      <c r="F39" s="10">
        <f t="shared" ref="F39" si="15">F37+F38</f>
        <v>0</v>
      </c>
    </row>
    <row r="40" spans="1:6" s="51" customFormat="1" ht="13.15" hidden="1" customHeight="1" x14ac:dyDescent="0.2">
      <c r="A40" s="98">
        <v>563</v>
      </c>
      <c r="B40" s="5">
        <v>632310563</v>
      </c>
      <c r="C40" s="14" t="s">
        <v>37</v>
      </c>
      <c r="D40" s="30"/>
      <c r="E40" s="30"/>
      <c r="F40" s="30"/>
    </row>
    <row r="41" spans="1:6" s="51" customFormat="1" ht="13.15" hidden="1" customHeight="1" x14ac:dyDescent="0.2">
      <c r="A41" s="98"/>
      <c r="B41" s="5">
        <v>632410563</v>
      </c>
      <c r="C41" s="14" t="s">
        <v>38</v>
      </c>
      <c r="D41" s="32"/>
      <c r="E41" s="32"/>
      <c r="F41" s="32"/>
    </row>
    <row r="42" spans="1:6" s="51" customFormat="1" ht="13.15" hidden="1" customHeight="1" x14ac:dyDescent="0.2">
      <c r="A42" s="98"/>
      <c r="B42" s="15" t="s">
        <v>39</v>
      </c>
      <c r="C42" s="14"/>
      <c r="D42" s="10">
        <f t="shared" ref="D42:E42" si="16">D40+D41</f>
        <v>0</v>
      </c>
      <c r="E42" s="10">
        <f t="shared" si="16"/>
        <v>0</v>
      </c>
      <c r="F42" s="10">
        <f t="shared" ref="F42" si="17">F40+F41</f>
        <v>0</v>
      </c>
    </row>
    <row r="43" spans="1:6" s="51" customFormat="1" ht="13.15" hidden="1" customHeight="1" x14ac:dyDescent="0.2">
      <c r="A43" s="95">
        <v>5761</v>
      </c>
      <c r="B43" s="5">
        <v>6323105761</v>
      </c>
      <c r="C43" s="14" t="s">
        <v>40</v>
      </c>
      <c r="D43" s="30"/>
      <c r="E43" s="30"/>
      <c r="F43" s="30"/>
    </row>
    <row r="44" spans="1:6" s="51" customFormat="1" ht="13.15" hidden="1" customHeight="1" x14ac:dyDescent="0.2">
      <c r="A44" s="96"/>
      <c r="B44" s="5">
        <v>6324105761</v>
      </c>
      <c r="C44" s="14" t="s">
        <v>41</v>
      </c>
      <c r="D44" s="74"/>
      <c r="E44" s="74"/>
      <c r="F44" s="74"/>
    </row>
    <row r="45" spans="1:6" s="51" customFormat="1" ht="13.15" hidden="1" customHeight="1" x14ac:dyDescent="0.2">
      <c r="A45" s="97"/>
      <c r="B45" s="15" t="s">
        <v>42</v>
      </c>
      <c r="C45" s="14"/>
      <c r="D45" s="10">
        <f t="shared" ref="D45:E45" si="18">D43+D44</f>
        <v>0</v>
      </c>
      <c r="E45" s="10">
        <f t="shared" si="18"/>
        <v>0</v>
      </c>
      <c r="F45" s="10">
        <f t="shared" ref="F45" si="19">F43+F44</f>
        <v>0</v>
      </c>
    </row>
    <row r="46" spans="1:6" s="51" customFormat="1" ht="27" hidden="1" customHeight="1" x14ac:dyDescent="0.2">
      <c r="A46" s="98">
        <v>5762</v>
      </c>
      <c r="B46" s="5">
        <v>632315762</v>
      </c>
      <c r="C46" s="19" t="s">
        <v>43</v>
      </c>
      <c r="D46" s="75"/>
      <c r="E46" s="75"/>
      <c r="F46" s="75"/>
    </row>
    <row r="47" spans="1:6" s="51" customFormat="1" ht="25.9" hidden="1" customHeight="1" x14ac:dyDescent="0.2">
      <c r="A47" s="98"/>
      <c r="B47" s="5">
        <v>632415762</v>
      </c>
      <c r="C47" s="19" t="s">
        <v>44</v>
      </c>
      <c r="D47" s="76"/>
      <c r="E47" s="76"/>
      <c r="F47" s="76"/>
    </row>
    <row r="48" spans="1:6" s="51" customFormat="1" ht="13.15" hidden="1" customHeight="1" x14ac:dyDescent="0.2">
      <c r="A48" s="98"/>
      <c r="B48" s="15" t="s">
        <v>45</v>
      </c>
      <c r="C48" s="14"/>
      <c r="D48" s="10">
        <f t="shared" ref="D48:E48" si="20">D46+D47</f>
        <v>0</v>
      </c>
      <c r="E48" s="10">
        <f t="shared" si="20"/>
        <v>0</v>
      </c>
      <c r="F48" s="10">
        <f t="shared" ref="F48" si="21">F46+F47</f>
        <v>0</v>
      </c>
    </row>
    <row r="49" spans="1:6" s="51" customFormat="1" ht="12.75" hidden="1" x14ac:dyDescent="0.2">
      <c r="A49" s="98">
        <v>581</v>
      </c>
      <c r="B49" s="5">
        <v>632310581</v>
      </c>
      <c r="C49" s="19" t="s">
        <v>46</v>
      </c>
      <c r="D49" s="30"/>
      <c r="E49" s="30"/>
      <c r="F49" s="30"/>
    </row>
    <row r="50" spans="1:6" s="51" customFormat="1" ht="12.75" hidden="1" x14ac:dyDescent="0.2">
      <c r="A50" s="98"/>
      <c r="B50" s="5">
        <v>632410581</v>
      </c>
      <c r="C50" s="19" t="s">
        <v>47</v>
      </c>
      <c r="D50" s="32"/>
      <c r="E50" s="32"/>
      <c r="F50" s="32"/>
    </row>
    <row r="51" spans="1:6" s="51" customFormat="1" ht="13.15" hidden="1" customHeight="1" x14ac:dyDescent="0.2">
      <c r="A51" s="98"/>
      <c r="B51" s="15" t="s">
        <v>48</v>
      </c>
      <c r="C51" s="14"/>
      <c r="D51" s="10">
        <f t="shared" ref="D51:E51" si="22">D49+D50</f>
        <v>0</v>
      </c>
      <c r="E51" s="10">
        <f t="shared" si="22"/>
        <v>0</v>
      </c>
      <c r="F51" s="10">
        <f t="shared" ref="F51" si="23">F49+F50</f>
        <v>0</v>
      </c>
    </row>
    <row r="52" spans="1:6" s="51" customFormat="1" ht="13.15" hidden="1" customHeight="1" x14ac:dyDescent="0.2">
      <c r="A52" s="98">
        <v>61</v>
      </c>
      <c r="B52" s="16">
        <v>663220000</v>
      </c>
      <c r="C52" s="17" t="s">
        <v>49</v>
      </c>
      <c r="D52" s="7"/>
      <c r="E52" s="7"/>
      <c r="F52" s="7"/>
    </row>
    <row r="53" spans="1:6" s="51" customFormat="1" ht="13.15" hidden="1" customHeight="1" x14ac:dyDescent="0.2">
      <c r="A53" s="98"/>
      <c r="B53" s="5" t="s">
        <v>16</v>
      </c>
      <c r="C53" s="6" t="s">
        <v>17</v>
      </c>
      <c r="D53" s="7"/>
      <c r="E53" s="7"/>
      <c r="F53" s="7"/>
    </row>
    <row r="54" spans="1:6" s="51" customFormat="1" ht="13.15" hidden="1" customHeight="1" x14ac:dyDescent="0.2">
      <c r="A54" s="98"/>
      <c r="B54" s="5" t="s">
        <v>18</v>
      </c>
      <c r="C54" s="6" t="s">
        <v>19</v>
      </c>
      <c r="D54" s="7"/>
      <c r="E54" s="7"/>
      <c r="F54" s="7"/>
    </row>
    <row r="55" spans="1:6" s="51" customFormat="1" ht="13.15" hidden="1" customHeight="1" x14ac:dyDescent="0.2">
      <c r="A55" s="98"/>
      <c r="B55" s="15" t="s">
        <v>50</v>
      </c>
      <c r="C55" s="14"/>
      <c r="D55" s="10">
        <f t="shared" ref="D55:E55" si="24">D52+D53+D54</f>
        <v>0</v>
      </c>
      <c r="E55" s="10">
        <f t="shared" si="24"/>
        <v>0</v>
      </c>
      <c r="F55" s="10">
        <f t="shared" ref="F55" si="25">F52+F53+F54</f>
        <v>0</v>
      </c>
    </row>
    <row r="56" spans="1:6" s="51" customFormat="1" ht="13.15" hidden="1" customHeight="1" x14ac:dyDescent="0.2">
      <c r="A56" s="95">
        <v>81</v>
      </c>
      <c r="B56" s="5">
        <v>841320144</v>
      </c>
      <c r="C56" s="14" t="s">
        <v>51</v>
      </c>
      <c r="D56" s="7"/>
      <c r="E56" s="7"/>
      <c r="F56" s="7"/>
    </row>
    <row r="57" spans="1:6" s="51" customFormat="1" ht="13.15" hidden="1" customHeight="1" x14ac:dyDescent="0.2">
      <c r="A57" s="96"/>
      <c r="B57" s="5" t="s">
        <v>16</v>
      </c>
      <c r="C57" s="6" t="s">
        <v>17</v>
      </c>
      <c r="D57" s="7"/>
      <c r="E57" s="7"/>
      <c r="F57" s="7"/>
    </row>
    <row r="58" spans="1:6" s="51" customFormat="1" ht="13.15" hidden="1" customHeight="1" x14ac:dyDescent="0.2">
      <c r="A58" s="96"/>
      <c r="B58" s="5" t="s">
        <v>18</v>
      </c>
      <c r="C58" s="6" t="s">
        <v>19</v>
      </c>
      <c r="D58" s="7"/>
      <c r="E58" s="7"/>
      <c r="F58" s="7"/>
    </row>
    <row r="59" spans="1:6" ht="13.15" hidden="1" customHeight="1" x14ac:dyDescent="0.2">
      <c r="A59" s="96"/>
      <c r="B59" s="15" t="s">
        <v>52</v>
      </c>
      <c r="C59" s="14"/>
      <c r="D59" s="10">
        <f t="shared" ref="D59:E59" si="26">D56+D57+D58</f>
        <v>0</v>
      </c>
      <c r="E59" s="10">
        <f t="shared" si="26"/>
        <v>0</v>
      </c>
      <c r="F59" s="10">
        <f t="shared" ref="F59" si="27">F56+F57+F58</f>
        <v>0</v>
      </c>
    </row>
    <row r="60" spans="1:6" ht="13.15" hidden="1" customHeight="1" x14ac:dyDescent="0.2">
      <c r="A60" s="80"/>
      <c r="B60" s="59"/>
      <c r="C60" s="27" t="s">
        <v>53</v>
      </c>
      <c r="D60" s="18">
        <f t="shared" ref="D60:E60" si="28">D9+D12+D17+D22+D28+D33+D36+D39+D42+D48+D51+D55+D59+D45</f>
        <v>0</v>
      </c>
      <c r="E60" s="18">
        <f t="shared" si="28"/>
        <v>0</v>
      </c>
      <c r="F60" s="18">
        <f t="shared" ref="F60" si="29">F9+F12+F17+F22+F28+F33+F36+F39+F42+F48+F51+F55+F59+F45</f>
        <v>0</v>
      </c>
    </row>
    <row r="61" spans="1:6" ht="13.15" hidden="1" customHeight="1" x14ac:dyDescent="0.2">
      <c r="A61" s="102" t="s">
        <v>54</v>
      </c>
      <c r="B61" s="103"/>
      <c r="C61" s="103"/>
      <c r="D61" s="82"/>
      <c r="E61" s="82"/>
      <c r="F61" s="82"/>
    </row>
    <row r="62" spans="1:6" s="51" customFormat="1" ht="12.75" hidden="1" x14ac:dyDescent="0.2">
      <c r="A62" s="95">
        <v>11</v>
      </c>
      <c r="B62" s="5">
        <v>67111</v>
      </c>
      <c r="C62" s="6" t="s">
        <v>9</v>
      </c>
      <c r="D62" s="30"/>
      <c r="E62" s="30"/>
      <c r="F62" s="30"/>
    </row>
    <row r="63" spans="1:6" s="51" customFormat="1" ht="26.45" hidden="1" customHeight="1" x14ac:dyDescent="0.2">
      <c r="A63" s="96"/>
      <c r="B63" s="5">
        <v>67121</v>
      </c>
      <c r="C63" s="6" t="s">
        <v>10</v>
      </c>
      <c r="D63" s="32"/>
      <c r="E63" s="32"/>
      <c r="F63" s="32"/>
    </row>
    <row r="64" spans="1:6" s="51" customFormat="1" ht="13.15" hidden="1" customHeight="1" x14ac:dyDescent="0.2">
      <c r="A64" s="96"/>
      <c r="B64" s="8" t="s">
        <v>12</v>
      </c>
      <c r="C64" s="6"/>
      <c r="D64" s="10">
        <f t="shared" ref="D64:E64" si="30">D62+D63</f>
        <v>0</v>
      </c>
      <c r="E64" s="10">
        <f t="shared" si="30"/>
        <v>0</v>
      </c>
      <c r="F64" s="10">
        <f t="shared" ref="F64" si="31">F62+F63</f>
        <v>0</v>
      </c>
    </row>
    <row r="65" spans="1:6" s="51" customFormat="1" ht="13.15" hidden="1" customHeight="1" x14ac:dyDescent="0.2">
      <c r="A65" s="97"/>
      <c r="B65" s="79"/>
      <c r="C65" s="79" t="s">
        <v>55</v>
      </c>
      <c r="D65" s="10">
        <f t="shared" ref="D65:E65" si="32">D64</f>
        <v>0</v>
      </c>
      <c r="E65" s="10">
        <f t="shared" si="32"/>
        <v>0</v>
      </c>
      <c r="F65" s="10">
        <f t="shared" ref="F65" si="33">F64</f>
        <v>0</v>
      </c>
    </row>
    <row r="66" spans="1:6" ht="13.15" hidden="1" customHeight="1" x14ac:dyDescent="0.2">
      <c r="A66" s="104" t="s">
        <v>56</v>
      </c>
      <c r="B66" s="105"/>
      <c r="C66" s="105"/>
      <c r="D66" s="82"/>
      <c r="E66" s="82"/>
      <c r="F66" s="82"/>
    </row>
    <row r="67" spans="1:6" s="51" customFormat="1" ht="12.75" hidden="1" x14ac:dyDescent="0.2">
      <c r="A67" s="98">
        <v>11</v>
      </c>
      <c r="B67" s="5">
        <v>67111</v>
      </c>
      <c r="C67" s="6" t="s">
        <v>9</v>
      </c>
      <c r="D67" s="30"/>
      <c r="E67" s="30"/>
      <c r="F67" s="30"/>
    </row>
    <row r="68" spans="1:6" s="51" customFormat="1" ht="24.6" hidden="1" customHeight="1" x14ac:dyDescent="0.2">
      <c r="A68" s="98"/>
      <c r="B68" s="5">
        <v>67121</v>
      </c>
      <c r="C68" s="6" t="s">
        <v>10</v>
      </c>
      <c r="D68" s="32"/>
      <c r="E68" s="32"/>
      <c r="F68" s="32"/>
    </row>
    <row r="69" spans="1:6" s="51" customFormat="1" ht="13.15" hidden="1" customHeight="1" x14ac:dyDescent="0.2">
      <c r="A69" s="98"/>
      <c r="B69" s="8" t="s">
        <v>12</v>
      </c>
      <c r="C69" s="9"/>
      <c r="D69" s="10">
        <f t="shared" ref="D69:E69" si="34">D67+D68</f>
        <v>0</v>
      </c>
      <c r="E69" s="10">
        <f t="shared" si="34"/>
        <v>0</v>
      </c>
      <c r="F69" s="10">
        <f t="shared" ref="F69" si="35">F67+F68</f>
        <v>0</v>
      </c>
    </row>
    <row r="70" spans="1:6" s="51" customFormat="1" ht="13.15" hidden="1" customHeight="1" x14ac:dyDescent="0.2">
      <c r="A70" s="98">
        <v>51</v>
      </c>
      <c r="B70" s="5">
        <v>632311800</v>
      </c>
      <c r="C70" s="6" t="s">
        <v>26</v>
      </c>
      <c r="D70" s="30"/>
      <c r="E70" s="30"/>
      <c r="F70" s="30"/>
    </row>
    <row r="71" spans="1:6" s="51" customFormat="1" ht="13.15" hidden="1" customHeight="1" x14ac:dyDescent="0.2">
      <c r="A71" s="98"/>
      <c r="B71" s="8" t="s">
        <v>27</v>
      </c>
      <c r="C71" s="9"/>
      <c r="D71" s="10">
        <f t="shared" ref="D71:E71" si="36">D70</f>
        <v>0</v>
      </c>
      <c r="E71" s="10">
        <f t="shared" si="36"/>
        <v>0</v>
      </c>
      <c r="F71" s="10">
        <f t="shared" ref="F71" si="37">F70</f>
        <v>0</v>
      </c>
    </row>
    <row r="72" spans="1:6" s="51" customFormat="1" ht="13.15" hidden="1" customHeight="1" x14ac:dyDescent="0.2">
      <c r="A72" s="95">
        <v>559</v>
      </c>
      <c r="B72" s="5">
        <v>632310559</v>
      </c>
      <c r="C72" s="6" t="s">
        <v>31</v>
      </c>
      <c r="D72" s="30"/>
      <c r="E72" s="30"/>
      <c r="F72" s="30"/>
    </row>
    <row r="73" spans="1:6" s="51" customFormat="1" ht="13.15" hidden="1" customHeight="1" x14ac:dyDescent="0.2">
      <c r="A73" s="96"/>
      <c r="B73" s="8" t="s">
        <v>33</v>
      </c>
      <c r="C73" s="9"/>
      <c r="D73" s="10">
        <f t="shared" ref="D73:E73" si="38">D72</f>
        <v>0</v>
      </c>
      <c r="E73" s="10">
        <f t="shared" si="38"/>
        <v>0</v>
      </c>
      <c r="F73" s="10">
        <f t="shared" ref="F73" si="39">F72</f>
        <v>0</v>
      </c>
    </row>
    <row r="74" spans="1:6" s="51" customFormat="1" ht="13.15" hidden="1" customHeight="1" x14ac:dyDescent="0.2">
      <c r="A74" s="97"/>
      <c r="B74" s="79"/>
      <c r="C74" s="79" t="s">
        <v>57</v>
      </c>
      <c r="D74" s="10">
        <f t="shared" ref="D74:E74" si="40">D69+D71+D73</f>
        <v>0</v>
      </c>
      <c r="E74" s="10">
        <f t="shared" si="40"/>
        <v>0</v>
      </c>
      <c r="F74" s="10">
        <f t="shared" ref="F74" si="41">F69+F71+F73</f>
        <v>0</v>
      </c>
    </row>
    <row r="75" spans="1:6" ht="13.15" hidden="1" customHeight="1" x14ac:dyDescent="0.2">
      <c r="A75" s="104" t="s">
        <v>58</v>
      </c>
      <c r="B75" s="105"/>
      <c r="C75" s="105"/>
      <c r="D75" s="82"/>
      <c r="E75" s="82"/>
      <c r="F75" s="82"/>
    </row>
    <row r="76" spans="1:6" s="51" customFormat="1" ht="12.75" hidden="1" x14ac:dyDescent="0.2">
      <c r="A76" s="98">
        <v>11</v>
      </c>
      <c r="B76" s="5">
        <v>67111</v>
      </c>
      <c r="C76" s="6" t="s">
        <v>9</v>
      </c>
      <c r="D76" s="30"/>
      <c r="E76" s="30"/>
      <c r="F76" s="30"/>
    </row>
    <row r="77" spans="1:6" s="51" customFormat="1" ht="26.45" hidden="1" customHeight="1" x14ac:dyDescent="0.2">
      <c r="A77" s="98"/>
      <c r="B77" s="5">
        <v>67121</v>
      </c>
      <c r="C77" s="6" t="s">
        <v>10</v>
      </c>
      <c r="D77" s="32"/>
      <c r="E77" s="32"/>
      <c r="F77" s="32"/>
    </row>
    <row r="78" spans="1:6" s="51" customFormat="1" ht="13.15" hidden="1" customHeight="1" x14ac:dyDescent="0.2">
      <c r="A78" s="98"/>
      <c r="B78" s="8" t="s">
        <v>12</v>
      </c>
      <c r="C78" s="9"/>
      <c r="D78" s="10">
        <f t="shared" ref="D78:E78" si="42">D76+D77</f>
        <v>0</v>
      </c>
      <c r="E78" s="10">
        <f t="shared" si="42"/>
        <v>0</v>
      </c>
      <c r="F78" s="10">
        <f t="shared" ref="F78" si="43">F76+F77</f>
        <v>0</v>
      </c>
    </row>
    <row r="79" spans="1:6" s="51" customFormat="1" ht="13.15" hidden="1" customHeight="1" x14ac:dyDescent="0.2">
      <c r="A79" s="95">
        <v>51</v>
      </c>
      <c r="B79" s="5">
        <v>632311800</v>
      </c>
      <c r="C79" s="6" t="s">
        <v>26</v>
      </c>
      <c r="D79" s="72"/>
      <c r="E79" s="72"/>
      <c r="F79" s="72"/>
    </row>
    <row r="80" spans="1:6" s="51" customFormat="1" ht="13.15" hidden="1" customHeight="1" x14ac:dyDescent="0.2">
      <c r="A80" s="96"/>
      <c r="B80" s="5" t="s">
        <v>16</v>
      </c>
      <c r="C80" s="6" t="s">
        <v>17</v>
      </c>
      <c r="D80" s="73"/>
      <c r="E80" s="73"/>
      <c r="F80" s="73"/>
    </row>
    <row r="81" spans="1:6" s="51" customFormat="1" ht="13.15" hidden="1" customHeight="1" x14ac:dyDescent="0.2">
      <c r="A81" s="96"/>
      <c r="B81" s="5" t="s">
        <v>18</v>
      </c>
      <c r="C81" s="6" t="s">
        <v>19</v>
      </c>
      <c r="D81" s="73"/>
      <c r="E81" s="73"/>
      <c r="F81" s="73"/>
    </row>
    <row r="82" spans="1:6" s="51" customFormat="1" ht="13.15" hidden="1" customHeight="1" x14ac:dyDescent="0.2">
      <c r="A82" s="96"/>
      <c r="B82" s="8" t="s">
        <v>27</v>
      </c>
      <c r="C82" s="9"/>
      <c r="D82" s="10">
        <f>D79+D80+D81</f>
        <v>0</v>
      </c>
      <c r="E82" s="10">
        <f>E79+E80+E81</f>
        <v>0</v>
      </c>
      <c r="F82" s="10">
        <f>F79+F80+F81</f>
        <v>0</v>
      </c>
    </row>
    <row r="83" spans="1:6" s="51" customFormat="1" ht="13.15" hidden="1" customHeight="1" x14ac:dyDescent="0.2">
      <c r="A83" s="97"/>
      <c r="B83" s="15"/>
      <c r="C83" s="79" t="s">
        <v>59</v>
      </c>
      <c r="D83" s="10">
        <f t="shared" ref="D83:E83" si="44">D78+D82</f>
        <v>0</v>
      </c>
      <c r="E83" s="10">
        <f t="shared" si="44"/>
        <v>0</v>
      </c>
      <c r="F83" s="10">
        <f t="shared" ref="F83" si="45">F78+F82</f>
        <v>0</v>
      </c>
    </row>
    <row r="84" spans="1:6" ht="13.15" hidden="1" customHeight="1" x14ac:dyDescent="0.2">
      <c r="A84" s="104" t="s">
        <v>60</v>
      </c>
      <c r="B84" s="105"/>
      <c r="C84" s="105"/>
      <c r="D84" s="82"/>
      <c r="E84" s="82"/>
      <c r="F84" s="82"/>
    </row>
    <row r="85" spans="1:6" s="51" customFormat="1" ht="13.15" hidden="1" customHeight="1" x14ac:dyDescent="0.2">
      <c r="A85" s="98">
        <v>31</v>
      </c>
      <c r="B85" s="5" t="s">
        <v>61</v>
      </c>
      <c r="C85" s="5" t="s">
        <v>62</v>
      </c>
      <c r="D85" s="37"/>
      <c r="E85" s="37"/>
      <c r="F85" s="37"/>
    </row>
    <row r="86" spans="1:6" s="51" customFormat="1" ht="13.15" hidden="1" customHeight="1" x14ac:dyDescent="0.2">
      <c r="A86" s="98"/>
      <c r="B86" s="5">
        <v>641430031</v>
      </c>
      <c r="C86" s="5" t="s">
        <v>63</v>
      </c>
      <c r="D86" s="38"/>
      <c r="E86" s="38"/>
      <c r="F86" s="38"/>
    </row>
    <row r="87" spans="1:6" s="51" customFormat="1" ht="13.15" hidden="1" customHeight="1" x14ac:dyDescent="0.2">
      <c r="A87" s="98"/>
      <c r="B87" s="5">
        <v>641510031</v>
      </c>
      <c r="C87" s="5" t="s">
        <v>64</v>
      </c>
      <c r="D87" s="38"/>
      <c r="E87" s="38"/>
      <c r="F87" s="38"/>
    </row>
    <row r="88" spans="1:6" s="51" customFormat="1" ht="13.15" hidden="1" customHeight="1" x14ac:dyDescent="0.2">
      <c r="A88" s="98"/>
      <c r="B88" s="5">
        <v>6614</v>
      </c>
      <c r="C88" s="5" t="s">
        <v>65</v>
      </c>
      <c r="D88" s="32"/>
      <c r="E88" s="32"/>
      <c r="F88" s="32"/>
    </row>
    <row r="89" spans="1:6" s="51" customFormat="1" ht="13.15" hidden="1" customHeight="1" x14ac:dyDescent="0.2">
      <c r="A89" s="98"/>
      <c r="B89" s="5">
        <v>6615</v>
      </c>
      <c r="C89" s="5" t="s">
        <v>14</v>
      </c>
      <c r="D89" s="32"/>
      <c r="E89" s="32"/>
      <c r="F89" s="32"/>
    </row>
    <row r="90" spans="1:6" s="51" customFormat="1" ht="13.15" hidden="1" customHeight="1" x14ac:dyDescent="0.2">
      <c r="A90" s="98"/>
      <c r="B90" s="5" t="s">
        <v>16</v>
      </c>
      <c r="C90" s="6" t="s">
        <v>17</v>
      </c>
      <c r="D90" s="32"/>
      <c r="E90" s="32"/>
      <c r="F90" s="32"/>
    </row>
    <row r="91" spans="1:6" s="51" customFormat="1" ht="13.15" hidden="1" customHeight="1" x14ac:dyDescent="0.2">
      <c r="A91" s="98"/>
      <c r="B91" s="5" t="s">
        <v>18</v>
      </c>
      <c r="C91" s="6" t="s">
        <v>19</v>
      </c>
      <c r="D91" s="32"/>
      <c r="E91" s="32"/>
      <c r="F91" s="32"/>
    </row>
    <row r="92" spans="1:6" s="51" customFormat="1" ht="13.15" hidden="1" customHeight="1" x14ac:dyDescent="0.2">
      <c r="A92" s="98"/>
      <c r="B92" s="9" t="s">
        <v>20</v>
      </c>
      <c r="C92" s="9"/>
      <c r="D92" s="10">
        <f t="shared" ref="D92:E92" si="46">D85+D86+D87+D88+D89+D90+D91</f>
        <v>0</v>
      </c>
      <c r="E92" s="10">
        <f t="shared" si="46"/>
        <v>0</v>
      </c>
      <c r="F92" s="10">
        <f t="shared" ref="F92" si="47">F85+F86+F87+F88+F89+F90+F91</f>
        <v>0</v>
      </c>
    </row>
    <row r="93" spans="1:6" s="51" customFormat="1" ht="13.15" hidden="1" customHeight="1" x14ac:dyDescent="0.2">
      <c r="A93" s="98">
        <v>43</v>
      </c>
      <c r="B93" s="5" t="s">
        <v>66</v>
      </c>
      <c r="C93" s="6" t="s">
        <v>67</v>
      </c>
      <c r="D93" s="30"/>
      <c r="E93" s="30"/>
      <c r="F93" s="30"/>
    </row>
    <row r="94" spans="1:6" s="51" customFormat="1" ht="13.15" hidden="1" customHeight="1" x14ac:dyDescent="0.2">
      <c r="A94" s="98"/>
      <c r="B94" s="5">
        <v>641430043</v>
      </c>
      <c r="C94" s="6" t="s">
        <v>68</v>
      </c>
      <c r="D94" s="32"/>
      <c r="E94" s="32"/>
      <c r="F94" s="32"/>
    </row>
    <row r="95" spans="1:6" s="51" customFormat="1" ht="13.15" hidden="1" customHeight="1" x14ac:dyDescent="0.2">
      <c r="A95" s="98"/>
      <c r="B95" s="5" t="s">
        <v>69</v>
      </c>
      <c r="C95" s="19" t="s">
        <v>70</v>
      </c>
      <c r="D95" s="32"/>
      <c r="E95" s="32"/>
      <c r="F95" s="32"/>
    </row>
    <row r="96" spans="1:6" s="54" customFormat="1" ht="13.15" hidden="1" customHeight="1" x14ac:dyDescent="0.2">
      <c r="A96" s="98"/>
      <c r="B96" s="5">
        <v>652670043</v>
      </c>
      <c r="C96" s="14" t="s">
        <v>71</v>
      </c>
      <c r="D96" s="38"/>
      <c r="E96" s="38"/>
      <c r="F96" s="38"/>
    </row>
    <row r="97" spans="1:6" s="54" customFormat="1" ht="13.15" hidden="1" customHeight="1" x14ac:dyDescent="0.2">
      <c r="A97" s="98"/>
      <c r="B97" s="5">
        <v>65268</v>
      </c>
      <c r="C97" s="14" t="s">
        <v>72</v>
      </c>
      <c r="D97" s="32"/>
      <c r="E97" s="32"/>
      <c r="F97" s="32"/>
    </row>
    <row r="98" spans="1:6" s="54" customFormat="1" ht="13.15" hidden="1" customHeight="1" x14ac:dyDescent="0.2">
      <c r="A98" s="98"/>
      <c r="B98" s="5">
        <v>683110043</v>
      </c>
      <c r="C98" s="14" t="s">
        <v>73</v>
      </c>
      <c r="D98" s="32"/>
      <c r="E98" s="32"/>
      <c r="F98" s="32"/>
    </row>
    <row r="99" spans="1:6" s="51" customFormat="1" ht="13.15" hidden="1" customHeight="1" x14ac:dyDescent="0.2">
      <c r="A99" s="98"/>
      <c r="B99" s="5" t="s">
        <v>16</v>
      </c>
      <c r="C99" s="6" t="s">
        <v>17</v>
      </c>
      <c r="D99" s="32"/>
      <c r="E99" s="32"/>
      <c r="F99" s="32"/>
    </row>
    <row r="100" spans="1:6" s="51" customFormat="1" ht="13.15" hidden="1" customHeight="1" x14ac:dyDescent="0.2">
      <c r="A100" s="98"/>
      <c r="B100" s="5" t="s">
        <v>18</v>
      </c>
      <c r="C100" s="6" t="s">
        <v>19</v>
      </c>
      <c r="D100" s="32"/>
      <c r="E100" s="32"/>
      <c r="F100" s="32"/>
    </row>
    <row r="101" spans="1:6" s="51" customFormat="1" ht="13.15" hidden="1" customHeight="1" x14ac:dyDescent="0.2">
      <c r="A101" s="98"/>
      <c r="B101" s="15" t="s">
        <v>23</v>
      </c>
      <c r="C101" s="15"/>
      <c r="D101" s="10">
        <f>D93+D94+D95+D96+D97+D99+D100+D98</f>
        <v>0</v>
      </c>
      <c r="E101" s="10">
        <f>E93+E94+E95+E96+E97+E99+E100+E98</f>
        <v>0</v>
      </c>
      <c r="F101" s="10">
        <f>F93+F94+F95+F96+F97+F99+F100+F98</f>
        <v>0</v>
      </c>
    </row>
    <row r="102" spans="1:6" s="51" customFormat="1" ht="13.15" hidden="1" customHeight="1" x14ac:dyDescent="0.2">
      <c r="A102" s="95">
        <v>51</v>
      </c>
      <c r="B102" s="5">
        <v>632311800</v>
      </c>
      <c r="C102" s="5" t="s">
        <v>26</v>
      </c>
      <c r="D102" s="30"/>
      <c r="E102" s="30"/>
      <c r="F102" s="30"/>
    </row>
    <row r="103" spans="1:6" s="51" customFormat="1" ht="13.15" hidden="1" customHeight="1" x14ac:dyDescent="0.2">
      <c r="A103" s="96"/>
      <c r="B103" s="5" t="s">
        <v>16</v>
      </c>
      <c r="C103" s="5" t="s">
        <v>17</v>
      </c>
      <c r="D103" s="32"/>
      <c r="E103" s="32"/>
      <c r="F103" s="32"/>
    </row>
    <row r="104" spans="1:6" s="51" customFormat="1" ht="13.15" hidden="1" customHeight="1" x14ac:dyDescent="0.2">
      <c r="A104" s="96"/>
      <c r="B104" s="5" t="s">
        <v>18</v>
      </c>
      <c r="C104" s="5" t="s">
        <v>19</v>
      </c>
      <c r="D104" s="32"/>
      <c r="E104" s="32"/>
      <c r="F104" s="32"/>
    </row>
    <row r="105" spans="1:6" s="51" customFormat="1" ht="13.15" hidden="1" customHeight="1" x14ac:dyDescent="0.2">
      <c r="A105" s="96"/>
      <c r="B105" s="15" t="s">
        <v>27</v>
      </c>
      <c r="C105" s="15"/>
      <c r="D105" s="10">
        <f t="shared" ref="D105:E105" si="48">SUM(D102:D104)</f>
        <v>0</v>
      </c>
      <c r="E105" s="10">
        <f t="shared" si="48"/>
        <v>0</v>
      </c>
      <c r="F105" s="10">
        <f t="shared" ref="F105" si="49">SUM(F102:F104)</f>
        <v>0</v>
      </c>
    </row>
    <row r="106" spans="1:6" s="51" customFormat="1" ht="13.15" hidden="1" customHeight="1" x14ac:dyDescent="0.2">
      <c r="A106" s="97"/>
      <c r="B106" s="22"/>
      <c r="C106" s="79" t="s">
        <v>74</v>
      </c>
      <c r="D106" s="10">
        <f t="shared" ref="D106:E106" si="50">D92+D101+D105</f>
        <v>0</v>
      </c>
      <c r="E106" s="10">
        <f t="shared" si="50"/>
        <v>0</v>
      </c>
      <c r="F106" s="10">
        <f t="shared" ref="F106" si="51">F92+F101+F105</f>
        <v>0</v>
      </c>
    </row>
    <row r="107" spans="1:6" ht="13.15" hidden="1" customHeight="1" x14ac:dyDescent="0.2">
      <c r="A107" s="102" t="s">
        <v>75</v>
      </c>
      <c r="B107" s="103"/>
      <c r="C107" s="103"/>
      <c r="D107" s="82"/>
      <c r="E107" s="82"/>
      <c r="F107" s="82"/>
    </row>
    <row r="108" spans="1:6" s="51" customFormat="1" ht="12.75" hidden="1" x14ac:dyDescent="0.2">
      <c r="A108" s="98">
        <v>11</v>
      </c>
      <c r="B108" s="5">
        <v>67111</v>
      </c>
      <c r="C108" s="6" t="s">
        <v>9</v>
      </c>
      <c r="D108" s="34"/>
      <c r="E108" s="34"/>
      <c r="F108" s="34"/>
    </row>
    <row r="109" spans="1:6" s="51" customFormat="1" ht="26.45" hidden="1" customHeight="1" x14ac:dyDescent="0.2">
      <c r="A109" s="98"/>
      <c r="B109" s="5">
        <v>67121</v>
      </c>
      <c r="C109" s="6" t="s">
        <v>10</v>
      </c>
      <c r="D109" s="7"/>
      <c r="E109" s="7"/>
      <c r="F109" s="7"/>
    </row>
    <row r="110" spans="1:6" s="51" customFormat="1" ht="13.15" hidden="1" customHeight="1" x14ac:dyDescent="0.2">
      <c r="A110" s="98"/>
      <c r="B110" s="8" t="s">
        <v>12</v>
      </c>
      <c r="C110" s="9"/>
      <c r="D110" s="10">
        <f t="shared" ref="D110:E110" si="52">D108+D109</f>
        <v>0</v>
      </c>
      <c r="E110" s="10">
        <f t="shared" si="52"/>
        <v>0</v>
      </c>
      <c r="F110" s="10">
        <f t="shared" ref="F110" si="53">F108+F109</f>
        <v>0</v>
      </c>
    </row>
    <row r="111" spans="1:6" s="51" customFormat="1" ht="13.15" hidden="1" customHeight="1" x14ac:dyDescent="0.2">
      <c r="A111" s="98">
        <v>31</v>
      </c>
      <c r="B111" s="5">
        <v>6614</v>
      </c>
      <c r="C111" s="5" t="s">
        <v>65</v>
      </c>
      <c r="D111" s="34"/>
      <c r="E111" s="34"/>
      <c r="F111" s="34"/>
    </row>
    <row r="112" spans="1:6" s="51" customFormat="1" ht="13.15" hidden="1" customHeight="1" x14ac:dyDescent="0.2">
      <c r="A112" s="98"/>
      <c r="B112" s="6">
        <v>6615</v>
      </c>
      <c r="C112" s="11" t="s">
        <v>14</v>
      </c>
      <c r="D112" s="36"/>
      <c r="E112" s="36"/>
      <c r="F112" s="36"/>
    </row>
    <row r="113" spans="1:6" s="51" customFormat="1" ht="13.15" hidden="1" customHeight="1" x14ac:dyDescent="0.2">
      <c r="A113" s="98"/>
      <c r="B113" s="5" t="s">
        <v>16</v>
      </c>
      <c r="C113" s="6" t="s">
        <v>17</v>
      </c>
      <c r="D113" s="36"/>
      <c r="E113" s="36"/>
      <c r="F113" s="36"/>
    </row>
    <row r="114" spans="1:6" s="51" customFormat="1" ht="13.15" hidden="1" customHeight="1" x14ac:dyDescent="0.2">
      <c r="A114" s="98"/>
      <c r="B114" s="5" t="s">
        <v>18</v>
      </c>
      <c r="C114" s="6" t="s">
        <v>19</v>
      </c>
      <c r="D114" s="36"/>
      <c r="E114" s="36"/>
      <c r="F114" s="36"/>
    </row>
    <row r="115" spans="1:6" s="55" customFormat="1" ht="13.15" hidden="1" customHeight="1" x14ac:dyDescent="0.2">
      <c r="A115" s="98"/>
      <c r="B115" s="8" t="s">
        <v>20</v>
      </c>
      <c r="C115" s="11"/>
      <c r="D115" s="10">
        <f t="shared" ref="D115:E115" si="54">D111+D112+D113+D114</f>
        <v>0</v>
      </c>
      <c r="E115" s="10">
        <f t="shared" si="54"/>
        <v>0</v>
      </c>
      <c r="F115" s="10">
        <f t="shared" ref="F115" si="55">F111+F112+F113+F114</f>
        <v>0</v>
      </c>
    </row>
    <row r="116" spans="1:6" s="51" customFormat="1" ht="13.15" hidden="1" customHeight="1" x14ac:dyDescent="0.2">
      <c r="A116" s="95">
        <v>43</v>
      </c>
      <c r="B116" s="6">
        <v>65268</v>
      </c>
      <c r="C116" s="11" t="s">
        <v>72</v>
      </c>
      <c r="D116" s="34"/>
      <c r="E116" s="34"/>
      <c r="F116" s="34"/>
    </row>
    <row r="117" spans="1:6" s="51" customFormat="1" ht="13.15" hidden="1" customHeight="1" x14ac:dyDescent="0.2">
      <c r="A117" s="96"/>
      <c r="B117" s="5" t="s">
        <v>16</v>
      </c>
      <c r="C117" s="6" t="s">
        <v>17</v>
      </c>
      <c r="D117" s="7"/>
      <c r="E117" s="7"/>
      <c r="F117" s="7"/>
    </row>
    <row r="118" spans="1:6" s="51" customFormat="1" ht="13.15" hidden="1" customHeight="1" x14ac:dyDescent="0.2">
      <c r="A118" s="96"/>
      <c r="B118" s="5" t="s">
        <v>18</v>
      </c>
      <c r="C118" s="6" t="s">
        <v>19</v>
      </c>
      <c r="D118" s="7"/>
      <c r="E118" s="7"/>
      <c r="F118" s="7"/>
    </row>
    <row r="119" spans="1:6" s="51" customFormat="1" ht="13.15" hidden="1" customHeight="1" x14ac:dyDescent="0.2">
      <c r="A119" s="96"/>
      <c r="B119" s="20" t="s">
        <v>23</v>
      </c>
      <c r="C119" s="21"/>
      <c r="D119" s="10">
        <f t="shared" ref="D119:E119" si="56">D116+D117+D118</f>
        <v>0</v>
      </c>
      <c r="E119" s="10">
        <f t="shared" si="56"/>
        <v>0</v>
      </c>
      <c r="F119" s="10">
        <f t="shared" ref="F119" si="57">F116+F117+F118</f>
        <v>0</v>
      </c>
    </row>
    <row r="120" spans="1:6" s="51" customFormat="1" ht="13.15" hidden="1" customHeight="1" x14ac:dyDescent="0.2">
      <c r="A120" s="97"/>
      <c r="B120" s="79"/>
      <c r="C120" s="79" t="s">
        <v>76</v>
      </c>
      <c r="D120" s="10">
        <f t="shared" ref="D120:E120" si="58">D110+D115+D119</f>
        <v>0</v>
      </c>
      <c r="E120" s="10">
        <f t="shared" si="58"/>
        <v>0</v>
      </c>
      <c r="F120" s="10">
        <f t="shared" ref="F120" si="59">F110+F115+F119</f>
        <v>0</v>
      </c>
    </row>
    <row r="121" spans="1:6" ht="13.15" hidden="1" customHeight="1" x14ac:dyDescent="0.2">
      <c r="A121" s="102" t="s">
        <v>77</v>
      </c>
      <c r="B121" s="103"/>
      <c r="C121" s="103"/>
      <c r="D121" s="82"/>
      <c r="E121" s="82"/>
      <c r="F121" s="82"/>
    </row>
    <row r="122" spans="1:6" s="51" customFormat="1" ht="13.15" hidden="1" customHeight="1" x14ac:dyDescent="0.2">
      <c r="A122" s="98">
        <v>43</v>
      </c>
      <c r="B122" s="5">
        <v>641320043</v>
      </c>
      <c r="C122" s="6" t="s">
        <v>78</v>
      </c>
      <c r="D122" s="30"/>
      <c r="E122" s="30"/>
      <c r="F122" s="30"/>
    </row>
    <row r="123" spans="1:6" s="51" customFormat="1" ht="13.15" hidden="1" customHeight="1" x14ac:dyDescent="0.2">
      <c r="A123" s="98"/>
      <c r="B123" s="5">
        <v>641430043</v>
      </c>
      <c r="C123" s="6" t="s">
        <v>79</v>
      </c>
      <c r="D123" s="30"/>
      <c r="E123" s="30"/>
      <c r="F123" s="30"/>
    </row>
    <row r="124" spans="1:6" s="51" customFormat="1" ht="13.15" hidden="1" customHeight="1" x14ac:dyDescent="0.2">
      <c r="A124" s="98"/>
      <c r="B124" s="5">
        <v>641510043</v>
      </c>
      <c r="C124" s="6" t="s">
        <v>64</v>
      </c>
      <c r="D124" s="37"/>
      <c r="E124" s="37"/>
      <c r="F124" s="37"/>
    </row>
    <row r="125" spans="1:6" s="51" customFormat="1" ht="13.15" hidden="1" customHeight="1" x14ac:dyDescent="0.2">
      <c r="A125" s="98"/>
      <c r="B125" s="5">
        <v>652670043</v>
      </c>
      <c r="C125" s="6" t="s">
        <v>71</v>
      </c>
      <c r="D125" s="30"/>
      <c r="E125" s="30"/>
      <c r="F125" s="30"/>
    </row>
    <row r="126" spans="1:6" s="51" customFormat="1" ht="13.15" hidden="1" customHeight="1" x14ac:dyDescent="0.2">
      <c r="A126" s="98"/>
      <c r="B126" s="5">
        <v>65268</v>
      </c>
      <c r="C126" s="6" t="s">
        <v>72</v>
      </c>
      <c r="D126" s="30"/>
      <c r="E126" s="30"/>
      <c r="F126" s="30"/>
    </row>
    <row r="127" spans="1:6" s="51" customFormat="1" ht="13.15" hidden="1" customHeight="1" x14ac:dyDescent="0.2">
      <c r="A127" s="98"/>
      <c r="B127" s="5">
        <v>681910043</v>
      </c>
      <c r="C127" s="6" t="s">
        <v>80</v>
      </c>
      <c r="D127" s="30"/>
      <c r="E127" s="30"/>
      <c r="F127" s="30"/>
    </row>
    <row r="128" spans="1:6" s="51" customFormat="1" ht="13.15" hidden="1" customHeight="1" x14ac:dyDescent="0.2">
      <c r="A128" s="98"/>
      <c r="B128" s="5">
        <v>683110043</v>
      </c>
      <c r="C128" s="6" t="s">
        <v>73</v>
      </c>
      <c r="D128" s="30"/>
      <c r="E128" s="30"/>
      <c r="F128" s="30"/>
    </row>
    <row r="129" spans="1:6" s="51" customFormat="1" ht="13.15" hidden="1" customHeight="1" x14ac:dyDescent="0.2">
      <c r="A129" s="98"/>
      <c r="B129" s="5" t="s">
        <v>16</v>
      </c>
      <c r="C129" s="6" t="s">
        <v>17</v>
      </c>
      <c r="D129" s="30"/>
      <c r="E129" s="30"/>
      <c r="F129" s="30"/>
    </row>
    <row r="130" spans="1:6" s="51" customFormat="1" ht="13.15" hidden="1" customHeight="1" x14ac:dyDescent="0.2">
      <c r="A130" s="98"/>
      <c r="B130" s="5" t="s">
        <v>18</v>
      </c>
      <c r="C130" s="6" t="s">
        <v>19</v>
      </c>
      <c r="D130" s="25"/>
      <c r="E130" s="25"/>
      <c r="F130" s="25"/>
    </row>
    <row r="131" spans="1:6" s="51" customFormat="1" ht="13.15" hidden="1" customHeight="1" x14ac:dyDescent="0.2">
      <c r="A131" s="98"/>
      <c r="B131" s="8" t="s">
        <v>23</v>
      </c>
      <c r="C131" s="20"/>
      <c r="D131" s="10">
        <f>SUM(D122:D130)</f>
        <v>0</v>
      </c>
      <c r="E131" s="10">
        <f>SUM(E122:E130)</f>
        <v>0</v>
      </c>
      <c r="F131" s="10">
        <f>SUM(F122:F130)</f>
        <v>0</v>
      </c>
    </row>
    <row r="132" spans="1:6" s="51" customFormat="1" ht="13.15" hidden="1" customHeight="1" x14ac:dyDescent="0.2">
      <c r="A132" s="98">
        <v>51</v>
      </c>
      <c r="B132" s="5">
        <v>632311800</v>
      </c>
      <c r="C132" s="6" t="s">
        <v>26</v>
      </c>
      <c r="D132" s="30"/>
      <c r="E132" s="30"/>
      <c r="F132" s="30"/>
    </row>
    <row r="133" spans="1:6" s="51" customFormat="1" ht="13.15" hidden="1" customHeight="1" x14ac:dyDescent="0.2">
      <c r="A133" s="98"/>
      <c r="B133" s="8" t="s">
        <v>27</v>
      </c>
      <c r="C133" s="20"/>
      <c r="D133" s="10">
        <f t="shared" ref="D133:E133" si="60">D132</f>
        <v>0</v>
      </c>
      <c r="E133" s="10">
        <f t="shared" si="60"/>
        <v>0</v>
      </c>
      <c r="F133" s="10">
        <f t="shared" ref="F133" si="61">F132</f>
        <v>0</v>
      </c>
    </row>
    <row r="134" spans="1:6" s="51" customFormat="1" ht="13.15" hidden="1" customHeight="1" x14ac:dyDescent="0.2">
      <c r="A134" s="95">
        <v>71</v>
      </c>
      <c r="B134" s="5">
        <v>722110071</v>
      </c>
      <c r="C134" s="6" t="s">
        <v>81</v>
      </c>
      <c r="D134" s="37"/>
      <c r="E134" s="37"/>
      <c r="F134" s="37"/>
    </row>
    <row r="135" spans="1:6" s="51" customFormat="1" ht="13.15" hidden="1" customHeight="1" x14ac:dyDescent="0.2">
      <c r="A135" s="96"/>
      <c r="B135" s="5">
        <v>722190071</v>
      </c>
      <c r="C135" s="6" t="s">
        <v>82</v>
      </c>
      <c r="D135" s="38"/>
      <c r="E135" s="38"/>
      <c r="F135" s="38"/>
    </row>
    <row r="136" spans="1:6" s="51" customFormat="1" ht="13.15" hidden="1" customHeight="1" x14ac:dyDescent="0.2">
      <c r="A136" s="96"/>
      <c r="B136" s="5" t="s">
        <v>83</v>
      </c>
      <c r="C136" s="6" t="s">
        <v>84</v>
      </c>
      <c r="D136" s="25"/>
      <c r="E136" s="25"/>
      <c r="F136" s="25"/>
    </row>
    <row r="137" spans="1:6" s="51" customFormat="1" ht="13.15" hidden="1" customHeight="1" x14ac:dyDescent="0.2">
      <c r="A137" s="96"/>
      <c r="B137" s="5" t="s">
        <v>16</v>
      </c>
      <c r="C137" s="6" t="s">
        <v>17</v>
      </c>
      <c r="D137" s="25"/>
      <c r="E137" s="25"/>
      <c r="F137" s="25"/>
    </row>
    <row r="138" spans="1:6" s="51" customFormat="1" ht="13.15" hidden="1" customHeight="1" x14ac:dyDescent="0.2">
      <c r="A138" s="96"/>
      <c r="B138" s="5" t="s">
        <v>18</v>
      </c>
      <c r="C138" s="6" t="s">
        <v>19</v>
      </c>
      <c r="D138" s="25"/>
      <c r="E138" s="25"/>
      <c r="F138" s="25"/>
    </row>
    <row r="139" spans="1:6" s="51" customFormat="1" ht="13.15" hidden="1" customHeight="1" x14ac:dyDescent="0.2">
      <c r="A139" s="96"/>
      <c r="B139" s="8" t="s">
        <v>85</v>
      </c>
      <c r="C139" s="20"/>
      <c r="D139" s="26">
        <f t="shared" ref="D139:E139" si="62">D134+D135+D136+D137+D138</f>
        <v>0</v>
      </c>
      <c r="E139" s="26">
        <f t="shared" si="62"/>
        <v>0</v>
      </c>
      <c r="F139" s="26">
        <f t="shared" ref="F139" si="63">F134+F135+F136+F137+F138</f>
        <v>0</v>
      </c>
    </row>
    <row r="140" spans="1:6" s="51" customFormat="1" ht="12.75" hidden="1" x14ac:dyDescent="0.2">
      <c r="A140" s="97"/>
      <c r="B140" s="79"/>
      <c r="C140" s="79" t="s">
        <v>86</v>
      </c>
      <c r="D140" s="10">
        <f t="shared" ref="D140:E140" si="64">D131+D133+D139</f>
        <v>0</v>
      </c>
      <c r="E140" s="10">
        <f t="shared" si="64"/>
        <v>0</v>
      </c>
      <c r="F140" s="10">
        <f t="shared" ref="F140" si="65">F131+F133+F139</f>
        <v>0</v>
      </c>
    </row>
    <row r="141" spans="1:6" ht="13.15" hidden="1" customHeight="1" x14ac:dyDescent="0.2">
      <c r="A141" s="104" t="s">
        <v>87</v>
      </c>
      <c r="B141" s="105"/>
      <c r="C141" s="105"/>
      <c r="D141" s="82"/>
      <c r="E141" s="82"/>
      <c r="F141" s="82"/>
    </row>
    <row r="142" spans="1:6" s="51" customFormat="1" ht="13.15" hidden="1" customHeight="1" x14ac:dyDescent="0.2">
      <c r="A142" s="98">
        <v>11</v>
      </c>
      <c r="B142" s="5">
        <v>67111</v>
      </c>
      <c r="C142" s="6" t="s">
        <v>9</v>
      </c>
      <c r="D142" s="30"/>
      <c r="E142" s="30"/>
      <c r="F142" s="30"/>
    </row>
    <row r="143" spans="1:6" s="51" customFormat="1" ht="24" hidden="1" customHeight="1" x14ac:dyDescent="0.2">
      <c r="A143" s="98"/>
      <c r="B143" s="5">
        <v>67121</v>
      </c>
      <c r="C143" s="6" t="s">
        <v>10</v>
      </c>
      <c r="D143" s="32"/>
      <c r="E143" s="32"/>
      <c r="F143" s="32"/>
    </row>
    <row r="144" spans="1:6" s="51" customFormat="1" ht="25.9" hidden="1" customHeight="1" x14ac:dyDescent="0.2">
      <c r="A144" s="98"/>
      <c r="B144" s="5">
        <v>67141</v>
      </c>
      <c r="C144" s="6" t="s">
        <v>11</v>
      </c>
      <c r="D144" s="32"/>
      <c r="E144" s="32"/>
      <c r="F144" s="32"/>
    </row>
    <row r="145" spans="1:6" s="51" customFormat="1" ht="13.15" hidden="1" customHeight="1" x14ac:dyDescent="0.2">
      <c r="A145" s="98"/>
      <c r="B145" s="8" t="s">
        <v>12</v>
      </c>
      <c r="C145" s="9"/>
      <c r="D145" s="10">
        <f t="shared" ref="D145:E145" si="66">SUM(D142+D143+D144)</f>
        <v>0</v>
      </c>
      <c r="E145" s="10">
        <f t="shared" si="66"/>
        <v>0</v>
      </c>
      <c r="F145" s="10">
        <f t="shared" ref="F145" si="67">SUM(F142+F143+F144)</f>
        <v>0</v>
      </c>
    </row>
    <row r="146" spans="1:6" s="51" customFormat="1" ht="13.15" hidden="1" customHeight="1" x14ac:dyDescent="0.2">
      <c r="A146" s="98">
        <v>12</v>
      </c>
      <c r="B146" s="5">
        <v>67111</v>
      </c>
      <c r="C146" s="6" t="s">
        <v>9</v>
      </c>
      <c r="D146" s="7"/>
      <c r="E146" s="7"/>
      <c r="F146" s="7"/>
    </row>
    <row r="147" spans="1:6" s="51" customFormat="1" ht="24" hidden="1" customHeight="1" x14ac:dyDescent="0.2">
      <c r="A147" s="98"/>
      <c r="B147" s="5">
        <v>67121</v>
      </c>
      <c r="C147" s="6" t="s">
        <v>10</v>
      </c>
      <c r="D147" s="7"/>
      <c r="E147" s="7"/>
      <c r="F147" s="7"/>
    </row>
    <row r="148" spans="1:6" s="51" customFormat="1" ht="13.15" hidden="1" customHeight="1" x14ac:dyDescent="0.2">
      <c r="A148" s="98"/>
      <c r="B148" s="8" t="s">
        <v>13</v>
      </c>
      <c r="C148" s="9"/>
      <c r="D148" s="10">
        <f t="shared" ref="D148:E148" si="68">D146+D147</f>
        <v>0</v>
      </c>
      <c r="E148" s="10">
        <f t="shared" si="68"/>
        <v>0</v>
      </c>
      <c r="F148" s="10">
        <f t="shared" ref="F148" si="69">F146+F147</f>
        <v>0</v>
      </c>
    </row>
    <row r="149" spans="1:6" s="51" customFormat="1" ht="13.15" hidden="1" customHeight="1" x14ac:dyDescent="0.2">
      <c r="A149" s="98">
        <v>31</v>
      </c>
      <c r="B149" s="5">
        <v>641430031</v>
      </c>
      <c r="C149" s="5" t="s">
        <v>63</v>
      </c>
      <c r="D149" s="30"/>
      <c r="E149" s="30"/>
      <c r="F149" s="30"/>
    </row>
    <row r="150" spans="1:6" s="51" customFormat="1" ht="13.15" hidden="1" customHeight="1" x14ac:dyDescent="0.2">
      <c r="A150" s="98"/>
      <c r="B150" s="6">
        <v>6615</v>
      </c>
      <c r="C150" s="11" t="s">
        <v>14</v>
      </c>
      <c r="D150" s="39"/>
      <c r="E150" s="39"/>
      <c r="F150" s="39"/>
    </row>
    <row r="151" spans="1:6" s="51" customFormat="1" ht="13.15" hidden="1" customHeight="1" x14ac:dyDescent="0.2">
      <c r="A151" s="98"/>
      <c r="B151" s="5" t="s">
        <v>16</v>
      </c>
      <c r="C151" s="6" t="s">
        <v>17</v>
      </c>
      <c r="D151" s="39"/>
      <c r="E151" s="39"/>
      <c r="F151" s="39"/>
    </row>
    <row r="152" spans="1:6" s="51" customFormat="1" ht="13.15" hidden="1" customHeight="1" x14ac:dyDescent="0.2">
      <c r="A152" s="98"/>
      <c r="B152" s="5" t="s">
        <v>18</v>
      </c>
      <c r="C152" s="6" t="s">
        <v>19</v>
      </c>
      <c r="D152" s="39"/>
      <c r="E152" s="39"/>
      <c r="F152" s="39"/>
    </row>
    <row r="153" spans="1:6" s="51" customFormat="1" ht="13.15" hidden="1" customHeight="1" x14ac:dyDescent="0.2">
      <c r="A153" s="98"/>
      <c r="B153" s="8" t="s">
        <v>20</v>
      </c>
      <c r="C153" s="11"/>
      <c r="D153" s="10">
        <f t="shared" ref="D153:E153" si="70">D149+D150+D151+D152</f>
        <v>0</v>
      </c>
      <c r="E153" s="10">
        <f t="shared" si="70"/>
        <v>0</v>
      </c>
      <c r="F153" s="10">
        <f t="shared" ref="F153" si="71">F149+F150+F151+F152</f>
        <v>0</v>
      </c>
    </row>
    <row r="154" spans="1:6" s="56" customFormat="1" ht="13.15" hidden="1" customHeight="1" x14ac:dyDescent="0.2">
      <c r="A154" s="95">
        <v>43</v>
      </c>
      <c r="B154" s="5">
        <v>641320043</v>
      </c>
      <c r="C154" s="11" t="s">
        <v>78</v>
      </c>
      <c r="D154" s="40"/>
      <c r="E154" s="40"/>
      <c r="F154" s="40"/>
    </row>
    <row r="155" spans="1:6" s="51" customFormat="1" ht="13.15" hidden="1" customHeight="1" x14ac:dyDescent="0.2">
      <c r="A155" s="96"/>
      <c r="B155" s="5">
        <v>641430043</v>
      </c>
      <c r="C155" s="5" t="s">
        <v>68</v>
      </c>
      <c r="D155" s="39"/>
      <c r="E155" s="39"/>
      <c r="F155" s="39"/>
    </row>
    <row r="156" spans="1:6" s="51" customFormat="1" ht="13.15" hidden="1" customHeight="1" x14ac:dyDescent="0.2">
      <c r="A156" s="96"/>
      <c r="B156" s="5">
        <v>642140043</v>
      </c>
      <c r="C156" s="5" t="s">
        <v>88</v>
      </c>
      <c r="D156" s="39"/>
      <c r="E156" s="39"/>
      <c r="F156" s="39"/>
    </row>
    <row r="157" spans="1:6" s="51" customFormat="1" ht="13.15" hidden="1" customHeight="1" x14ac:dyDescent="0.2">
      <c r="A157" s="96"/>
      <c r="B157" s="6">
        <v>65148</v>
      </c>
      <c r="C157" s="11" t="s">
        <v>89</v>
      </c>
      <c r="D157" s="52"/>
      <c r="E157" s="52"/>
      <c r="F157" s="52"/>
    </row>
    <row r="158" spans="1:6" s="51" customFormat="1" ht="31.9" hidden="1" customHeight="1" x14ac:dyDescent="0.2">
      <c r="A158" s="96"/>
      <c r="B158" s="6">
        <v>816320043</v>
      </c>
      <c r="C158" s="11" t="s">
        <v>90</v>
      </c>
      <c r="D158" s="38"/>
      <c r="E158" s="38"/>
      <c r="F158" s="38"/>
    </row>
    <row r="159" spans="1:6" s="51" customFormat="1" ht="12.75" hidden="1" x14ac:dyDescent="0.2">
      <c r="A159" s="96"/>
      <c r="B159" s="6">
        <v>6526</v>
      </c>
      <c r="C159" s="11" t="s">
        <v>91</v>
      </c>
      <c r="D159" s="32"/>
      <c r="E159" s="32"/>
      <c r="F159" s="32"/>
    </row>
    <row r="160" spans="1:6" s="51" customFormat="1" ht="13.15" hidden="1" customHeight="1" x14ac:dyDescent="0.2">
      <c r="A160" s="96"/>
      <c r="B160" s="5" t="s">
        <v>16</v>
      </c>
      <c r="C160" s="6" t="s">
        <v>17</v>
      </c>
      <c r="D160" s="32"/>
      <c r="E160" s="32"/>
      <c r="F160" s="32"/>
    </row>
    <row r="161" spans="1:6" s="51" customFormat="1" ht="13.15" hidden="1" customHeight="1" x14ac:dyDescent="0.2">
      <c r="A161" s="96"/>
      <c r="B161" s="5" t="s">
        <v>18</v>
      </c>
      <c r="C161" s="6" t="s">
        <v>19</v>
      </c>
      <c r="D161" s="32"/>
      <c r="E161" s="32"/>
      <c r="F161" s="32"/>
    </row>
    <row r="162" spans="1:6" s="51" customFormat="1" ht="13.15" hidden="1" customHeight="1" x14ac:dyDescent="0.2">
      <c r="A162" s="97"/>
      <c r="B162" s="8" t="s">
        <v>23</v>
      </c>
      <c r="C162" s="11"/>
      <c r="D162" s="10">
        <f t="shared" ref="D162:E162" si="72">D155+D156+D157+D158+D160+D161+D154+D159</f>
        <v>0</v>
      </c>
      <c r="E162" s="10">
        <f t="shared" si="72"/>
        <v>0</v>
      </c>
      <c r="F162" s="10">
        <f t="shared" ref="F162" si="73">F155+F156+F157+F158+F160+F161+F154+F159</f>
        <v>0</v>
      </c>
    </row>
    <row r="163" spans="1:6" s="51" customFormat="1" ht="13.15" hidden="1" customHeight="1" x14ac:dyDescent="0.2">
      <c r="A163" s="98">
        <v>51</v>
      </c>
      <c r="B163" s="5">
        <v>632311700</v>
      </c>
      <c r="C163" s="13" t="s">
        <v>24</v>
      </c>
      <c r="D163" s="7"/>
      <c r="E163" s="7"/>
      <c r="F163" s="7"/>
    </row>
    <row r="164" spans="1:6" s="51" customFormat="1" ht="13.15" hidden="1" customHeight="1" x14ac:dyDescent="0.2">
      <c r="A164" s="98"/>
      <c r="B164" s="5">
        <v>632411700</v>
      </c>
      <c r="C164" s="13" t="s">
        <v>25</v>
      </c>
      <c r="D164" s="49"/>
      <c r="E164" s="49"/>
      <c r="F164" s="49"/>
    </row>
    <row r="165" spans="1:6" s="51" customFormat="1" ht="13.15" hidden="1" customHeight="1" x14ac:dyDescent="0.2">
      <c r="A165" s="98"/>
      <c r="B165" s="5" t="s">
        <v>16</v>
      </c>
      <c r="C165" s="13" t="s">
        <v>17</v>
      </c>
      <c r="D165" s="7"/>
      <c r="E165" s="7"/>
      <c r="F165" s="7"/>
    </row>
    <row r="166" spans="1:6" s="51" customFormat="1" ht="13.15" hidden="1" customHeight="1" x14ac:dyDescent="0.2">
      <c r="A166" s="98"/>
      <c r="B166" s="5" t="s">
        <v>18</v>
      </c>
      <c r="C166" s="13" t="s">
        <v>19</v>
      </c>
      <c r="D166" s="7"/>
      <c r="E166" s="7"/>
      <c r="F166" s="7"/>
    </row>
    <row r="167" spans="1:6" s="51" customFormat="1" ht="13.15" hidden="1" customHeight="1" x14ac:dyDescent="0.2">
      <c r="A167" s="98"/>
      <c r="B167" s="15" t="s">
        <v>27</v>
      </c>
      <c r="C167" s="14"/>
      <c r="D167" s="10">
        <f t="shared" ref="D167:E167" si="74">D163+D164+D165+D166</f>
        <v>0</v>
      </c>
      <c r="E167" s="10">
        <f t="shared" si="74"/>
        <v>0</v>
      </c>
      <c r="F167" s="10">
        <f t="shared" ref="F167" si="75">F163+F164+F165+F166</f>
        <v>0</v>
      </c>
    </row>
    <row r="168" spans="1:6" s="51" customFormat="1" ht="25.15" hidden="1" customHeight="1" x14ac:dyDescent="0.2">
      <c r="A168" s="98">
        <v>52</v>
      </c>
      <c r="B168" s="5">
        <v>6393</v>
      </c>
      <c r="C168" s="6" t="s">
        <v>92</v>
      </c>
      <c r="D168" s="7"/>
      <c r="E168" s="7"/>
      <c r="F168" s="7"/>
    </row>
    <row r="169" spans="1:6" s="51" customFormat="1" ht="25.15" hidden="1" customHeight="1" x14ac:dyDescent="0.2">
      <c r="A169" s="98"/>
      <c r="B169" s="5">
        <v>6394</v>
      </c>
      <c r="C169" s="6" t="s">
        <v>93</v>
      </c>
      <c r="D169" s="7"/>
      <c r="E169" s="7"/>
      <c r="F169" s="7"/>
    </row>
    <row r="170" spans="1:6" s="51" customFormat="1" ht="13.15" hidden="1" customHeight="1" x14ac:dyDescent="0.2">
      <c r="A170" s="98"/>
      <c r="B170" s="5" t="s">
        <v>16</v>
      </c>
      <c r="C170" s="6" t="s">
        <v>17</v>
      </c>
      <c r="D170" s="7"/>
      <c r="E170" s="7"/>
      <c r="F170" s="7"/>
    </row>
    <row r="171" spans="1:6" s="51" customFormat="1" ht="13.15" hidden="1" customHeight="1" x14ac:dyDescent="0.2">
      <c r="A171" s="98"/>
      <c r="B171" s="5" t="s">
        <v>18</v>
      </c>
      <c r="C171" s="6" t="s">
        <v>19</v>
      </c>
      <c r="D171" s="7"/>
      <c r="E171" s="7"/>
      <c r="F171" s="7"/>
    </row>
    <row r="172" spans="1:6" s="51" customFormat="1" ht="13.15" hidden="1" customHeight="1" x14ac:dyDescent="0.2">
      <c r="A172" s="98"/>
      <c r="B172" s="15" t="s">
        <v>30</v>
      </c>
      <c r="C172" s="14"/>
      <c r="D172" s="10">
        <f t="shared" ref="D172:E172" si="76">D168+D169+D170+D171</f>
        <v>0</v>
      </c>
      <c r="E172" s="10">
        <f t="shared" si="76"/>
        <v>0</v>
      </c>
      <c r="F172" s="10">
        <f t="shared" ref="F172" si="77">F168+F169+F170+F171</f>
        <v>0</v>
      </c>
    </row>
    <row r="173" spans="1:6" s="51" customFormat="1" ht="13.15" hidden="1" customHeight="1" x14ac:dyDescent="0.2">
      <c r="A173" s="98">
        <v>559</v>
      </c>
      <c r="B173" s="5">
        <v>632310559</v>
      </c>
      <c r="C173" s="14" t="s">
        <v>31</v>
      </c>
      <c r="D173" s="48"/>
      <c r="E173" s="48"/>
      <c r="F173" s="48"/>
    </row>
    <row r="174" spans="1:6" s="51" customFormat="1" ht="13.15" hidden="1" customHeight="1" x14ac:dyDescent="0.2">
      <c r="A174" s="98"/>
      <c r="B174" s="5">
        <v>632410559</v>
      </c>
      <c r="C174" s="14" t="s">
        <v>32</v>
      </c>
      <c r="D174" s="52"/>
      <c r="E174" s="52"/>
      <c r="F174" s="52"/>
    </row>
    <row r="175" spans="1:6" s="51" customFormat="1" ht="13.15" hidden="1" customHeight="1" x14ac:dyDescent="0.2">
      <c r="A175" s="98"/>
      <c r="B175" s="15" t="s">
        <v>33</v>
      </c>
      <c r="C175" s="14"/>
      <c r="D175" s="10">
        <f t="shared" ref="D175:E175" si="78">D173+D174</f>
        <v>0</v>
      </c>
      <c r="E175" s="10">
        <f t="shared" si="78"/>
        <v>0</v>
      </c>
      <c r="F175" s="10">
        <f t="shared" ref="F175" si="79">F173+F174</f>
        <v>0</v>
      </c>
    </row>
    <row r="176" spans="1:6" s="54" customFormat="1" ht="13.15" hidden="1" customHeight="1" x14ac:dyDescent="0.2">
      <c r="A176" s="95">
        <v>71</v>
      </c>
      <c r="B176" s="5">
        <v>721420071</v>
      </c>
      <c r="C176" s="14" t="s">
        <v>94</v>
      </c>
      <c r="D176" s="7"/>
      <c r="E176" s="7"/>
      <c r="F176" s="7"/>
    </row>
    <row r="177" spans="1:6" s="54" customFormat="1" ht="13.15" hidden="1" customHeight="1" x14ac:dyDescent="0.2">
      <c r="A177" s="96"/>
      <c r="B177" s="5">
        <v>722730071</v>
      </c>
      <c r="C177" s="14" t="s">
        <v>95</v>
      </c>
      <c r="D177" s="7"/>
      <c r="E177" s="7"/>
      <c r="F177" s="7"/>
    </row>
    <row r="178" spans="1:6" s="54" customFormat="1" ht="13.15" hidden="1" customHeight="1" x14ac:dyDescent="0.2">
      <c r="A178" s="96"/>
      <c r="B178" s="5">
        <v>723110071</v>
      </c>
      <c r="C178" s="29" t="s">
        <v>96</v>
      </c>
      <c r="D178" s="41"/>
      <c r="E178" s="41"/>
      <c r="F178" s="41"/>
    </row>
    <row r="179" spans="1:6" s="55" customFormat="1" ht="13.15" hidden="1" customHeight="1" x14ac:dyDescent="0.2">
      <c r="A179" s="97"/>
      <c r="B179" s="15" t="s">
        <v>85</v>
      </c>
      <c r="C179" s="28"/>
      <c r="D179" s="10">
        <f t="shared" ref="D179:E179" si="80">D176+D177+D178</f>
        <v>0</v>
      </c>
      <c r="E179" s="10">
        <f t="shared" si="80"/>
        <v>0</v>
      </c>
      <c r="F179" s="10">
        <f t="shared" ref="F179" si="81">F176+F177+F178</f>
        <v>0</v>
      </c>
    </row>
    <row r="180" spans="1:6" s="51" customFormat="1" ht="27" hidden="1" customHeight="1" x14ac:dyDescent="0.2">
      <c r="A180" s="95">
        <v>81</v>
      </c>
      <c r="B180" s="5" t="s">
        <v>97</v>
      </c>
      <c r="C180" s="6" t="s">
        <v>98</v>
      </c>
      <c r="D180" s="49"/>
      <c r="E180" s="49"/>
      <c r="F180" s="49"/>
    </row>
    <row r="181" spans="1:6" s="51" customFormat="1" ht="13.15" hidden="1" customHeight="1" x14ac:dyDescent="0.2">
      <c r="A181" s="96"/>
      <c r="B181" s="5" t="s">
        <v>16</v>
      </c>
      <c r="C181" s="6" t="s">
        <v>17</v>
      </c>
      <c r="D181" s="68"/>
      <c r="E181" s="68"/>
      <c r="F181" s="68"/>
    </row>
    <row r="182" spans="1:6" s="51" customFormat="1" ht="13.15" hidden="1" customHeight="1" x14ac:dyDescent="0.2">
      <c r="A182" s="96"/>
      <c r="B182" s="5" t="s">
        <v>18</v>
      </c>
      <c r="C182" s="6" t="s">
        <v>19</v>
      </c>
      <c r="D182" s="7"/>
      <c r="E182" s="7"/>
      <c r="F182" s="7"/>
    </row>
    <row r="183" spans="1:6" s="51" customFormat="1" ht="13.15" hidden="1" customHeight="1" x14ac:dyDescent="0.2">
      <c r="A183" s="96"/>
      <c r="B183" s="15" t="s">
        <v>52</v>
      </c>
      <c r="C183" s="14"/>
      <c r="D183" s="10">
        <f t="shared" ref="D183:E183" si="82">D180+D181+D182</f>
        <v>0</v>
      </c>
      <c r="E183" s="10">
        <f t="shared" si="82"/>
        <v>0</v>
      </c>
      <c r="F183" s="10">
        <f t="shared" ref="F183" si="83">F180+F181+F182</f>
        <v>0</v>
      </c>
    </row>
    <row r="184" spans="1:6" s="51" customFormat="1" ht="12.75" hidden="1" x14ac:dyDescent="0.2">
      <c r="A184" s="97"/>
      <c r="B184" s="79"/>
      <c r="C184" s="79" t="s">
        <v>99</v>
      </c>
      <c r="D184" s="10">
        <f t="shared" ref="D184:E184" si="84">D183+D175+D172+D167+D162+D153+D148+D145+D179</f>
        <v>0</v>
      </c>
      <c r="E184" s="10">
        <f t="shared" si="84"/>
        <v>0</v>
      </c>
      <c r="F184" s="10">
        <f t="shared" ref="F184" si="85">F183+F175+F172+F167+F162+F153+F148+F145+F179</f>
        <v>0</v>
      </c>
    </row>
    <row r="185" spans="1:6" ht="13.15" hidden="1" customHeight="1" x14ac:dyDescent="0.2">
      <c r="A185" s="104" t="s">
        <v>100</v>
      </c>
      <c r="B185" s="105"/>
      <c r="C185" s="105"/>
      <c r="D185" s="82"/>
      <c r="E185" s="82"/>
      <c r="F185" s="82"/>
    </row>
    <row r="186" spans="1:6" s="51" customFormat="1" ht="13.15" hidden="1" customHeight="1" x14ac:dyDescent="0.2">
      <c r="A186" s="98">
        <v>11</v>
      </c>
      <c r="B186" s="5">
        <v>67111</v>
      </c>
      <c r="C186" s="6" t="s">
        <v>9</v>
      </c>
      <c r="D186" s="30"/>
      <c r="E186" s="30"/>
      <c r="F186" s="30"/>
    </row>
    <row r="187" spans="1:6" s="51" customFormat="1" ht="24.6" hidden="1" customHeight="1" x14ac:dyDescent="0.2">
      <c r="A187" s="98"/>
      <c r="B187" s="5">
        <v>67141</v>
      </c>
      <c r="C187" s="6" t="s">
        <v>11</v>
      </c>
      <c r="D187" s="32"/>
      <c r="E187" s="32"/>
      <c r="F187" s="32"/>
    </row>
    <row r="188" spans="1:6" s="51" customFormat="1" ht="13.15" hidden="1" customHeight="1" x14ac:dyDescent="0.2">
      <c r="A188" s="98"/>
      <c r="B188" s="8" t="s">
        <v>12</v>
      </c>
      <c r="C188" s="9"/>
      <c r="D188" s="10">
        <f t="shared" ref="D188:E188" si="86">D186+D187</f>
        <v>0</v>
      </c>
      <c r="E188" s="10">
        <f t="shared" si="86"/>
        <v>0</v>
      </c>
      <c r="F188" s="10">
        <f t="shared" ref="F188" si="87">F186+F187</f>
        <v>0</v>
      </c>
    </row>
    <row r="189" spans="1:6" s="51" customFormat="1" ht="13.15" hidden="1" customHeight="1" x14ac:dyDescent="0.2">
      <c r="A189" s="98">
        <v>12</v>
      </c>
      <c r="B189" s="5">
        <v>67111</v>
      </c>
      <c r="C189" s="6" t="s">
        <v>9</v>
      </c>
      <c r="D189" s="33"/>
      <c r="E189" s="33"/>
      <c r="F189" s="33"/>
    </row>
    <row r="190" spans="1:6" s="51" customFormat="1" ht="24.6" hidden="1" customHeight="1" x14ac:dyDescent="0.2">
      <c r="A190" s="98"/>
      <c r="B190" s="5">
        <v>67121</v>
      </c>
      <c r="C190" s="6" t="s">
        <v>10</v>
      </c>
      <c r="D190" s="32"/>
      <c r="E190" s="32"/>
      <c r="F190" s="32"/>
    </row>
    <row r="191" spans="1:6" s="51" customFormat="1" ht="13.15" hidden="1" customHeight="1" x14ac:dyDescent="0.2">
      <c r="A191" s="98"/>
      <c r="B191" s="8" t="s">
        <v>13</v>
      </c>
      <c r="C191" s="9"/>
      <c r="D191" s="10">
        <f t="shared" ref="D191:E191" si="88">D189+D190</f>
        <v>0</v>
      </c>
      <c r="E191" s="10">
        <f t="shared" si="88"/>
        <v>0</v>
      </c>
      <c r="F191" s="10">
        <f t="shared" ref="F191" si="89">F189+F190</f>
        <v>0</v>
      </c>
    </row>
    <row r="192" spans="1:6" s="51" customFormat="1" ht="13.15" hidden="1" customHeight="1" x14ac:dyDescent="0.2">
      <c r="A192" s="98">
        <v>43</v>
      </c>
      <c r="B192" s="6">
        <v>642140043</v>
      </c>
      <c r="C192" s="11" t="s">
        <v>101</v>
      </c>
      <c r="D192" s="33"/>
      <c r="E192" s="33"/>
      <c r="F192" s="33"/>
    </row>
    <row r="193" spans="1:6" s="51" customFormat="1" ht="13.15" hidden="1" customHeight="1" x14ac:dyDescent="0.2">
      <c r="A193" s="98"/>
      <c r="B193" s="5">
        <v>65148</v>
      </c>
      <c r="C193" s="5" t="s">
        <v>89</v>
      </c>
      <c r="D193" s="35"/>
      <c r="E193" s="35"/>
      <c r="F193" s="35"/>
    </row>
    <row r="194" spans="1:6" s="51" customFormat="1" ht="13.15" hidden="1" customHeight="1" x14ac:dyDescent="0.2">
      <c r="A194" s="98"/>
      <c r="B194" s="5" t="s">
        <v>16</v>
      </c>
      <c r="C194" s="6" t="s">
        <v>17</v>
      </c>
      <c r="D194" s="32"/>
      <c r="E194" s="32"/>
      <c r="F194" s="32"/>
    </row>
    <row r="195" spans="1:6" s="51" customFormat="1" ht="13.15" hidden="1" customHeight="1" x14ac:dyDescent="0.2">
      <c r="A195" s="98"/>
      <c r="B195" s="5" t="s">
        <v>18</v>
      </c>
      <c r="C195" s="6" t="s">
        <v>19</v>
      </c>
      <c r="D195" s="32"/>
      <c r="E195" s="32"/>
      <c r="F195" s="32"/>
    </row>
    <row r="196" spans="1:6" s="51" customFormat="1" ht="13.15" hidden="1" customHeight="1" x14ac:dyDescent="0.2">
      <c r="A196" s="98"/>
      <c r="B196" s="8" t="s">
        <v>23</v>
      </c>
      <c r="C196" s="11"/>
      <c r="D196" s="10">
        <f t="shared" ref="D196:E196" si="90">D192+D193+D194+D195</f>
        <v>0</v>
      </c>
      <c r="E196" s="10">
        <f t="shared" si="90"/>
        <v>0</v>
      </c>
      <c r="F196" s="10">
        <f t="shared" ref="F196" si="91">F192+F193+F194+F195</f>
        <v>0</v>
      </c>
    </row>
    <row r="197" spans="1:6" s="51" customFormat="1" ht="13.15" hidden="1" customHeight="1" x14ac:dyDescent="0.2">
      <c r="A197" s="98">
        <v>51</v>
      </c>
      <c r="B197" s="5">
        <v>632311700</v>
      </c>
      <c r="C197" s="13" t="s">
        <v>24</v>
      </c>
      <c r="D197" s="7"/>
      <c r="E197" s="7"/>
      <c r="F197" s="7"/>
    </row>
    <row r="198" spans="1:6" s="51" customFormat="1" ht="13.15" hidden="1" customHeight="1" x14ac:dyDescent="0.2">
      <c r="A198" s="98"/>
      <c r="B198" s="5" t="s">
        <v>16</v>
      </c>
      <c r="C198" s="13" t="s">
        <v>17</v>
      </c>
      <c r="D198" s="7"/>
      <c r="E198" s="7"/>
      <c r="F198" s="7"/>
    </row>
    <row r="199" spans="1:6" s="51" customFormat="1" ht="13.15" hidden="1" customHeight="1" x14ac:dyDescent="0.2">
      <c r="A199" s="98"/>
      <c r="B199" s="5" t="s">
        <v>18</v>
      </c>
      <c r="C199" s="13" t="s">
        <v>19</v>
      </c>
      <c r="D199" s="7"/>
      <c r="E199" s="7"/>
      <c r="F199" s="7"/>
    </row>
    <row r="200" spans="1:6" s="51" customFormat="1" ht="13.15" hidden="1" customHeight="1" x14ac:dyDescent="0.2">
      <c r="A200" s="98"/>
      <c r="B200" s="15" t="s">
        <v>27</v>
      </c>
      <c r="C200" s="14"/>
      <c r="D200" s="10">
        <f t="shared" ref="D200:E200" si="92">SUM(D197:D199)</f>
        <v>0</v>
      </c>
      <c r="E200" s="10">
        <f t="shared" si="92"/>
        <v>0</v>
      </c>
      <c r="F200" s="10">
        <f t="shared" ref="F200" si="93">SUM(F197:F199)</f>
        <v>0</v>
      </c>
    </row>
    <row r="201" spans="1:6" s="51" customFormat="1" ht="13.15" hidden="1" customHeight="1" x14ac:dyDescent="0.2">
      <c r="A201" s="98">
        <v>52</v>
      </c>
      <c r="B201" s="5">
        <v>6392</v>
      </c>
      <c r="C201" s="6" t="s">
        <v>102</v>
      </c>
      <c r="D201" s="33"/>
      <c r="E201" s="33"/>
      <c r="F201" s="33"/>
    </row>
    <row r="202" spans="1:6" s="51" customFormat="1" ht="25.15" hidden="1" customHeight="1" x14ac:dyDescent="0.2">
      <c r="A202" s="98"/>
      <c r="B202" s="5">
        <v>6394</v>
      </c>
      <c r="C202" s="6" t="s">
        <v>103</v>
      </c>
      <c r="D202" s="35"/>
      <c r="E202" s="35"/>
      <c r="F202" s="35"/>
    </row>
    <row r="203" spans="1:6" s="51" customFormat="1" ht="13.15" hidden="1" customHeight="1" x14ac:dyDescent="0.2">
      <c r="A203" s="98"/>
      <c r="B203" s="5" t="s">
        <v>16</v>
      </c>
      <c r="C203" s="6" t="s">
        <v>17</v>
      </c>
      <c r="D203" s="35"/>
      <c r="E203" s="35"/>
      <c r="F203" s="35"/>
    </row>
    <row r="204" spans="1:6" s="51" customFormat="1" ht="13.15" hidden="1" customHeight="1" x14ac:dyDescent="0.2">
      <c r="A204" s="98"/>
      <c r="B204" s="5" t="s">
        <v>18</v>
      </c>
      <c r="C204" s="6" t="s">
        <v>19</v>
      </c>
      <c r="D204" s="38"/>
      <c r="E204" s="38"/>
      <c r="F204" s="38"/>
    </row>
    <row r="205" spans="1:6" s="51" customFormat="1" ht="13.15" hidden="1" customHeight="1" x14ac:dyDescent="0.2">
      <c r="A205" s="98"/>
      <c r="B205" s="15" t="s">
        <v>30</v>
      </c>
      <c r="C205" s="14"/>
      <c r="D205" s="10">
        <f t="shared" ref="D205:E205" si="94">D201+D202+D203+D204</f>
        <v>0</v>
      </c>
      <c r="E205" s="10">
        <f t="shared" si="94"/>
        <v>0</v>
      </c>
      <c r="F205" s="10">
        <f t="shared" ref="F205" si="95">F201+F202+F203+F204</f>
        <v>0</v>
      </c>
    </row>
    <row r="206" spans="1:6" s="51" customFormat="1" ht="13.15" hidden="1" customHeight="1" x14ac:dyDescent="0.2">
      <c r="A206" s="98">
        <v>559</v>
      </c>
      <c r="B206" s="5">
        <v>632310559</v>
      </c>
      <c r="C206" s="14" t="s">
        <v>31</v>
      </c>
      <c r="D206" s="33"/>
      <c r="E206" s="33"/>
      <c r="F206" s="33"/>
    </row>
    <row r="207" spans="1:6" s="51" customFormat="1" ht="13.15" hidden="1" customHeight="1" x14ac:dyDescent="0.2">
      <c r="A207" s="98"/>
      <c r="B207" s="5">
        <v>632410559</v>
      </c>
      <c r="C207" s="14" t="s">
        <v>32</v>
      </c>
      <c r="D207" s="35"/>
      <c r="E207" s="35"/>
      <c r="F207" s="35"/>
    </row>
    <row r="208" spans="1:6" s="51" customFormat="1" ht="13.15" hidden="1" customHeight="1" x14ac:dyDescent="0.2">
      <c r="A208" s="98"/>
      <c r="B208" s="15" t="s">
        <v>33</v>
      </c>
      <c r="C208" s="14"/>
      <c r="D208" s="10">
        <f t="shared" ref="D208:E208" si="96">D206+D207</f>
        <v>0</v>
      </c>
      <c r="E208" s="10">
        <f t="shared" si="96"/>
        <v>0</v>
      </c>
      <c r="F208" s="10">
        <f t="shared" ref="F208" si="97">F206+F207</f>
        <v>0</v>
      </c>
    </row>
    <row r="209" spans="1:6" s="51" customFormat="1" ht="13.15" hidden="1" customHeight="1" x14ac:dyDescent="0.2">
      <c r="A209" s="95">
        <v>562</v>
      </c>
      <c r="B209" s="5">
        <v>632310562</v>
      </c>
      <c r="C209" s="14" t="s">
        <v>34</v>
      </c>
      <c r="D209" s="33"/>
      <c r="E209" s="33"/>
      <c r="F209" s="33"/>
    </row>
    <row r="210" spans="1:6" s="51" customFormat="1" ht="13.15" hidden="1" customHeight="1" x14ac:dyDescent="0.2">
      <c r="A210" s="96"/>
      <c r="B210" s="5">
        <v>632410562</v>
      </c>
      <c r="C210" s="14" t="s">
        <v>35</v>
      </c>
      <c r="D210" s="35"/>
      <c r="E210" s="35"/>
      <c r="F210" s="35"/>
    </row>
    <row r="211" spans="1:6" s="51" customFormat="1" ht="13.15" hidden="1" customHeight="1" x14ac:dyDescent="0.2">
      <c r="A211" s="96"/>
      <c r="B211" s="15" t="s">
        <v>36</v>
      </c>
      <c r="C211" s="14"/>
      <c r="D211" s="10">
        <f t="shared" ref="D211:E211" si="98">D209+D210</f>
        <v>0</v>
      </c>
      <c r="E211" s="10">
        <f t="shared" si="98"/>
        <v>0</v>
      </c>
      <c r="F211" s="10">
        <f t="shared" ref="F211" si="99">F209+F210</f>
        <v>0</v>
      </c>
    </row>
    <row r="212" spans="1:6" s="51" customFormat="1" ht="12.75" hidden="1" x14ac:dyDescent="0.2">
      <c r="A212" s="97"/>
      <c r="B212" s="79"/>
      <c r="C212" s="79" t="s">
        <v>104</v>
      </c>
      <c r="D212" s="10">
        <f t="shared" ref="D212:E212" si="100">D211+D208+D205+D200+D196+D191+D188</f>
        <v>0</v>
      </c>
      <c r="E212" s="10">
        <f t="shared" si="100"/>
        <v>0</v>
      </c>
      <c r="F212" s="10">
        <f t="shared" ref="F212" si="101">F211+F208+F205+F200+F196+F191+F188</f>
        <v>0</v>
      </c>
    </row>
    <row r="213" spans="1:6" ht="13.15" hidden="1" customHeight="1" x14ac:dyDescent="0.2">
      <c r="A213" s="104" t="s">
        <v>105</v>
      </c>
      <c r="B213" s="105"/>
      <c r="C213" s="105"/>
      <c r="D213" s="82"/>
      <c r="E213" s="82"/>
      <c r="F213" s="82"/>
    </row>
    <row r="214" spans="1:6" s="51" customFormat="1" ht="12.75" hidden="1" x14ac:dyDescent="0.2">
      <c r="A214" s="98">
        <v>11</v>
      </c>
      <c r="B214" s="5">
        <v>67111</v>
      </c>
      <c r="C214" s="6" t="s">
        <v>9</v>
      </c>
      <c r="D214" s="33"/>
      <c r="E214" s="33"/>
      <c r="F214" s="33"/>
    </row>
    <row r="215" spans="1:6" s="51" customFormat="1" ht="25.9" hidden="1" customHeight="1" x14ac:dyDescent="0.2">
      <c r="A215" s="98"/>
      <c r="B215" s="5">
        <v>67121</v>
      </c>
      <c r="C215" s="6" t="s">
        <v>10</v>
      </c>
      <c r="D215" s="33"/>
      <c r="E215" s="33"/>
      <c r="F215" s="33"/>
    </row>
    <row r="216" spans="1:6" s="51" customFormat="1" ht="27.6" hidden="1" customHeight="1" x14ac:dyDescent="0.2">
      <c r="A216" s="98"/>
      <c r="B216" s="5">
        <v>67141</v>
      </c>
      <c r="C216" s="6" t="s">
        <v>11</v>
      </c>
      <c r="D216" s="33"/>
      <c r="E216" s="33"/>
      <c r="F216" s="33"/>
    </row>
    <row r="217" spans="1:6" s="51" customFormat="1" ht="13.15" hidden="1" customHeight="1" x14ac:dyDescent="0.2">
      <c r="A217" s="98"/>
      <c r="B217" s="8" t="s">
        <v>12</v>
      </c>
      <c r="C217" s="9"/>
      <c r="D217" s="10">
        <f t="shared" ref="D217:E217" si="102">SUM(D214+D215+D216)</f>
        <v>0</v>
      </c>
      <c r="E217" s="10">
        <f t="shared" si="102"/>
        <v>0</v>
      </c>
      <c r="F217" s="10">
        <f t="shared" ref="F217" si="103">SUM(F214+F215+F216)</f>
        <v>0</v>
      </c>
    </row>
    <row r="218" spans="1:6" s="51" customFormat="1" ht="13.15" hidden="1" customHeight="1" x14ac:dyDescent="0.2">
      <c r="A218" s="98">
        <v>12</v>
      </c>
      <c r="B218" s="5">
        <v>67111</v>
      </c>
      <c r="C218" s="6" t="s">
        <v>9</v>
      </c>
      <c r="D218" s="33"/>
      <c r="E218" s="33"/>
      <c r="F218" s="33"/>
    </row>
    <row r="219" spans="1:6" s="51" customFormat="1" ht="26.45" hidden="1" customHeight="1" x14ac:dyDescent="0.2">
      <c r="A219" s="98"/>
      <c r="B219" s="5">
        <v>67121</v>
      </c>
      <c r="C219" s="6" t="s">
        <v>10</v>
      </c>
      <c r="D219" s="7"/>
      <c r="E219" s="7"/>
      <c r="F219" s="7"/>
    </row>
    <row r="220" spans="1:6" s="51" customFormat="1" ht="13.15" hidden="1" customHeight="1" x14ac:dyDescent="0.2">
      <c r="A220" s="98"/>
      <c r="B220" s="8" t="s">
        <v>13</v>
      </c>
      <c r="C220" s="9"/>
      <c r="D220" s="10">
        <f t="shared" ref="D220:E220" si="104">D218+D219</f>
        <v>0</v>
      </c>
      <c r="E220" s="10">
        <f t="shared" si="104"/>
        <v>0</v>
      </c>
      <c r="F220" s="10">
        <f t="shared" ref="F220" si="105">F218+F219</f>
        <v>0</v>
      </c>
    </row>
    <row r="221" spans="1:6" s="51" customFormat="1" ht="13.15" hidden="1" customHeight="1" x14ac:dyDescent="0.2">
      <c r="A221" s="98">
        <v>43</v>
      </c>
      <c r="B221" s="6">
        <v>642140043</v>
      </c>
      <c r="C221" s="11" t="s">
        <v>101</v>
      </c>
      <c r="D221" s="33"/>
      <c r="E221" s="33"/>
      <c r="F221" s="33"/>
    </row>
    <row r="222" spans="1:6" s="51" customFormat="1" ht="13.15" hidden="1" customHeight="1" x14ac:dyDescent="0.2">
      <c r="A222" s="98"/>
      <c r="B222" s="5">
        <v>65148</v>
      </c>
      <c r="C222" s="5" t="s">
        <v>89</v>
      </c>
      <c r="D222" s="33"/>
      <c r="E222" s="33"/>
      <c r="F222" s="33"/>
    </row>
    <row r="223" spans="1:6" s="51" customFormat="1" ht="13.15" hidden="1" customHeight="1" x14ac:dyDescent="0.2">
      <c r="A223" s="98"/>
      <c r="B223" s="5" t="s">
        <v>16</v>
      </c>
      <c r="C223" s="6" t="s">
        <v>17</v>
      </c>
      <c r="D223" s="33"/>
      <c r="E223" s="33"/>
      <c r="F223" s="33"/>
    </row>
    <row r="224" spans="1:6" s="51" customFormat="1" ht="13.15" hidden="1" customHeight="1" x14ac:dyDescent="0.2">
      <c r="A224" s="98"/>
      <c r="B224" s="5" t="s">
        <v>18</v>
      </c>
      <c r="C224" s="6" t="s">
        <v>19</v>
      </c>
      <c r="D224" s="33"/>
      <c r="E224" s="33"/>
      <c r="F224" s="33"/>
    </row>
    <row r="225" spans="1:6" s="51" customFormat="1" ht="13.15" hidden="1" customHeight="1" x14ac:dyDescent="0.2">
      <c r="A225" s="98"/>
      <c r="B225" s="8" t="s">
        <v>23</v>
      </c>
      <c r="C225" s="11"/>
      <c r="D225" s="10">
        <f t="shared" ref="D225:E225" si="106">D222+D221+D223+D224</f>
        <v>0</v>
      </c>
      <c r="E225" s="10">
        <f t="shared" si="106"/>
        <v>0</v>
      </c>
      <c r="F225" s="10">
        <f t="shared" ref="F225" si="107">F222+F221+F223+F224</f>
        <v>0</v>
      </c>
    </row>
    <row r="226" spans="1:6" s="51" customFormat="1" ht="13.15" hidden="1" customHeight="1" x14ac:dyDescent="0.2">
      <c r="A226" s="98">
        <v>51</v>
      </c>
      <c r="B226" s="5">
        <v>632411700</v>
      </c>
      <c r="C226" s="13" t="s">
        <v>25</v>
      </c>
      <c r="D226" s="7"/>
      <c r="E226" s="7"/>
      <c r="F226" s="7"/>
    </row>
    <row r="227" spans="1:6" s="51" customFormat="1" ht="13.15" hidden="1" customHeight="1" x14ac:dyDescent="0.2">
      <c r="A227" s="98"/>
      <c r="B227" s="5" t="s">
        <v>16</v>
      </c>
      <c r="C227" s="6" t="s">
        <v>17</v>
      </c>
      <c r="D227" s="7"/>
      <c r="E227" s="7"/>
      <c r="F227" s="7"/>
    </row>
    <row r="228" spans="1:6" s="51" customFormat="1" ht="13.15" hidden="1" customHeight="1" x14ac:dyDescent="0.2">
      <c r="A228" s="98"/>
      <c r="B228" s="5" t="s">
        <v>18</v>
      </c>
      <c r="C228" s="6" t="s">
        <v>19</v>
      </c>
      <c r="D228" s="7"/>
      <c r="E228" s="7"/>
      <c r="F228" s="7"/>
    </row>
    <row r="229" spans="1:6" s="51" customFormat="1" ht="13.15" hidden="1" customHeight="1" x14ac:dyDescent="0.2">
      <c r="A229" s="98"/>
      <c r="B229" s="15" t="s">
        <v>27</v>
      </c>
      <c r="C229" s="14"/>
      <c r="D229" s="10">
        <f t="shared" ref="D229:E229" si="108">SUM(D226:D228)</f>
        <v>0</v>
      </c>
      <c r="E229" s="10">
        <f t="shared" si="108"/>
        <v>0</v>
      </c>
      <c r="F229" s="10">
        <f t="shared" ref="F229" si="109">SUM(F226:F228)</f>
        <v>0</v>
      </c>
    </row>
    <row r="230" spans="1:6" s="51" customFormat="1" ht="26.45" hidden="1" customHeight="1" x14ac:dyDescent="0.2">
      <c r="A230" s="98">
        <v>52</v>
      </c>
      <c r="B230" s="5">
        <v>6393</v>
      </c>
      <c r="C230" s="6" t="s">
        <v>92</v>
      </c>
      <c r="D230" s="7"/>
      <c r="E230" s="7"/>
      <c r="F230" s="7"/>
    </row>
    <row r="231" spans="1:6" s="51" customFormat="1" ht="13.15" hidden="1" customHeight="1" x14ac:dyDescent="0.2">
      <c r="A231" s="98"/>
      <c r="B231" s="5" t="s">
        <v>16</v>
      </c>
      <c r="C231" s="6" t="s">
        <v>17</v>
      </c>
      <c r="D231" s="7"/>
      <c r="E231" s="7"/>
      <c r="F231" s="7"/>
    </row>
    <row r="232" spans="1:6" s="51" customFormat="1" ht="13.15" hidden="1" customHeight="1" x14ac:dyDescent="0.2">
      <c r="A232" s="98"/>
      <c r="B232" s="5" t="s">
        <v>18</v>
      </c>
      <c r="C232" s="6" t="s">
        <v>19</v>
      </c>
      <c r="D232" s="7"/>
      <c r="E232" s="7"/>
      <c r="F232" s="7"/>
    </row>
    <row r="233" spans="1:6" s="51" customFormat="1" ht="13.15" hidden="1" customHeight="1" x14ac:dyDescent="0.2">
      <c r="A233" s="98"/>
      <c r="B233" s="15" t="s">
        <v>30</v>
      </c>
      <c r="C233" s="14"/>
      <c r="D233" s="10">
        <f t="shared" ref="D233:E233" si="110">D230+D231+D232</f>
        <v>0</v>
      </c>
      <c r="E233" s="10">
        <f t="shared" si="110"/>
        <v>0</v>
      </c>
      <c r="F233" s="10">
        <f t="shared" ref="F233" si="111">F230+F231+F232</f>
        <v>0</v>
      </c>
    </row>
    <row r="234" spans="1:6" s="51" customFormat="1" ht="13.15" hidden="1" customHeight="1" x14ac:dyDescent="0.2">
      <c r="A234" s="98">
        <v>559</v>
      </c>
      <c r="B234" s="5">
        <v>632310559</v>
      </c>
      <c r="C234" s="14" t="s">
        <v>31</v>
      </c>
      <c r="D234" s="7"/>
      <c r="E234" s="7"/>
      <c r="F234" s="7"/>
    </row>
    <row r="235" spans="1:6" s="51" customFormat="1" ht="13.15" hidden="1" customHeight="1" x14ac:dyDescent="0.2">
      <c r="A235" s="98"/>
      <c r="B235" s="5">
        <v>632410559</v>
      </c>
      <c r="C235" s="14" t="s">
        <v>32</v>
      </c>
      <c r="D235" s="7"/>
      <c r="E235" s="7"/>
      <c r="F235" s="7"/>
    </row>
    <row r="236" spans="1:6" s="51" customFormat="1" ht="13.15" hidden="1" customHeight="1" x14ac:dyDescent="0.2">
      <c r="A236" s="98"/>
      <c r="B236" s="15" t="s">
        <v>33</v>
      </c>
      <c r="C236" s="14"/>
      <c r="D236" s="10">
        <f t="shared" ref="D236:E236" si="112">D234+D235</f>
        <v>0</v>
      </c>
      <c r="E236" s="10">
        <f t="shared" si="112"/>
        <v>0</v>
      </c>
      <c r="F236" s="10">
        <f t="shared" ref="F236" si="113">F234+F235</f>
        <v>0</v>
      </c>
    </row>
    <row r="237" spans="1:6" s="51" customFormat="1" ht="13.15" hidden="1" customHeight="1" x14ac:dyDescent="0.2">
      <c r="A237" s="98">
        <v>562</v>
      </c>
      <c r="B237" s="5">
        <v>632310562</v>
      </c>
      <c r="C237" s="14" t="s">
        <v>34</v>
      </c>
      <c r="D237" s="33"/>
      <c r="E237" s="33"/>
      <c r="F237" s="33"/>
    </row>
    <row r="238" spans="1:6" s="51" customFormat="1" ht="13.15" hidden="1" customHeight="1" x14ac:dyDescent="0.2">
      <c r="A238" s="98"/>
      <c r="B238" s="5">
        <v>632410562</v>
      </c>
      <c r="C238" s="14" t="s">
        <v>35</v>
      </c>
      <c r="D238" s="7"/>
      <c r="E238" s="7"/>
      <c r="F238" s="7"/>
    </row>
    <row r="239" spans="1:6" s="51" customFormat="1" ht="13.15" hidden="1" customHeight="1" x14ac:dyDescent="0.2">
      <c r="A239" s="98"/>
      <c r="B239" s="15" t="s">
        <v>36</v>
      </c>
      <c r="C239" s="14"/>
      <c r="D239" s="10">
        <f t="shared" ref="D239:E239" si="114">D237+D238</f>
        <v>0</v>
      </c>
      <c r="E239" s="10">
        <f t="shared" si="114"/>
        <v>0</v>
      </c>
      <c r="F239" s="10">
        <f t="shared" ref="F239" si="115">F237+F238</f>
        <v>0</v>
      </c>
    </row>
    <row r="240" spans="1:6" s="51" customFormat="1" ht="12.75" hidden="1" x14ac:dyDescent="0.2">
      <c r="A240" s="95">
        <v>81</v>
      </c>
      <c r="B240" s="5">
        <v>842220081</v>
      </c>
      <c r="C240" s="6" t="s">
        <v>106</v>
      </c>
      <c r="D240" s="7"/>
      <c r="E240" s="7"/>
      <c r="F240" s="7"/>
    </row>
    <row r="241" spans="1:6" s="51" customFormat="1" ht="13.15" hidden="1" customHeight="1" x14ac:dyDescent="0.2">
      <c r="A241" s="96"/>
      <c r="B241" s="5" t="s">
        <v>16</v>
      </c>
      <c r="C241" s="6" t="s">
        <v>17</v>
      </c>
      <c r="D241" s="7"/>
      <c r="E241" s="7"/>
      <c r="F241" s="7"/>
    </row>
    <row r="242" spans="1:6" s="51" customFormat="1" ht="13.15" hidden="1" customHeight="1" x14ac:dyDescent="0.2">
      <c r="A242" s="96"/>
      <c r="B242" s="5" t="s">
        <v>18</v>
      </c>
      <c r="C242" s="6" t="s">
        <v>19</v>
      </c>
      <c r="D242" s="7"/>
      <c r="E242" s="7"/>
      <c r="F242" s="7"/>
    </row>
    <row r="243" spans="1:6" s="51" customFormat="1" ht="13.15" hidden="1" customHeight="1" x14ac:dyDescent="0.2">
      <c r="A243" s="96"/>
      <c r="B243" s="15" t="s">
        <v>52</v>
      </c>
      <c r="C243" s="14"/>
      <c r="D243" s="10">
        <f t="shared" ref="D243:E243" si="116">D240+D241+D242</f>
        <v>0</v>
      </c>
      <c r="E243" s="10">
        <f t="shared" si="116"/>
        <v>0</v>
      </c>
      <c r="F243" s="10">
        <f t="shared" ref="F243" si="117">F240+F241+F242</f>
        <v>0</v>
      </c>
    </row>
    <row r="244" spans="1:6" s="51" customFormat="1" ht="12.75" hidden="1" x14ac:dyDescent="0.2">
      <c r="A244" s="97"/>
      <c r="B244" s="79"/>
      <c r="C244" s="79" t="s">
        <v>107</v>
      </c>
      <c r="D244" s="10">
        <f t="shared" ref="D244:E244" si="118">D243+D239+D236+D233+D229+D225+D220+D217</f>
        <v>0</v>
      </c>
      <c r="E244" s="10">
        <f t="shared" si="118"/>
        <v>0</v>
      </c>
      <c r="F244" s="10">
        <f t="shared" ref="F244" si="119">F243+F239+F236+F233+F229+F225+F220+F217</f>
        <v>0</v>
      </c>
    </row>
    <row r="245" spans="1:6" ht="13.15" hidden="1" customHeight="1" x14ac:dyDescent="0.2">
      <c r="A245" s="106" t="s">
        <v>108</v>
      </c>
      <c r="B245" s="107"/>
      <c r="C245" s="107"/>
      <c r="D245" s="82"/>
      <c r="E245" s="82"/>
      <c r="F245" s="82"/>
    </row>
    <row r="246" spans="1:6" s="51" customFormat="1" ht="13.15" hidden="1" customHeight="1" x14ac:dyDescent="0.2">
      <c r="A246" s="98">
        <v>11</v>
      </c>
      <c r="B246" s="5">
        <v>67111</v>
      </c>
      <c r="C246" s="6" t="s">
        <v>9</v>
      </c>
      <c r="D246" s="7"/>
      <c r="E246" s="7"/>
      <c r="F246" s="7"/>
    </row>
    <row r="247" spans="1:6" s="51" customFormat="1" ht="24.6" hidden="1" customHeight="1" x14ac:dyDescent="0.2">
      <c r="A247" s="98"/>
      <c r="B247" s="5">
        <v>67141</v>
      </c>
      <c r="C247" s="6" t="s">
        <v>11</v>
      </c>
      <c r="D247" s="7"/>
      <c r="E247" s="7"/>
      <c r="F247" s="7"/>
    </row>
    <row r="248" spans="1:6" s="51" customFormat="1" ht="13.15" hidden="1" customHeight="1" x14ac:dyDescent="0.2">
      <c r="A248" s="98"/>
      <c r="B248" s="8" t="s">
        <v>12</v>
      </c>
      <c r="C248" s="9"/>
      <c r="D248" s="10">
        <f t="shared" ref="D248:E248" si="120">SUM(D246+D247)</f>
        <v>0</v>
      </c>
      <c r="E248" s="10">
        <f t="shared" si="120"/>
        <v>0</v>
      </c>
      <c r="F248" s="10">
        <f t="shared" ref="F248" si="121">SUM(F246+F247)</f>
        <v>0</v>
      </c>
    </row>
    <row r="249" spans="1:6" s="51" customFormat="1" ht="13.15" hidden="1" customHeight="1" x14ac:dyDescent="0.2">
      <c r="A249" s="98">
        <v>12</v>
      </c>
      <c r="B249" s="5">
        <v>67111</v>
      </c>
      <c r="C249" s="6" t="s">
        <v>9</v>
      </c>
      <c r="D249" s="7"/>
      <c r="E249" s="7"/>
      <c r="F249" s="7"/>
    </row>
    <row r="250" spans="1:6" s="51" customFormat="1" ht="25.15" hidden="1" customHeight="1" x14ac:dyDescent="0.2">
      <c r="A250" s="98"/>
      <c r="B250" s="5">
        <v>67121</v>
      </c>
      <c r="C250" s="6" t="s">
        <v>10</v>
      </c>
      <c r="D250" s="7"/>
      <c r="E250" s="7"/>
      <c r="F250" s="7"/>
    </row>
    <row r="251" spans="1:6" s="51" customFormat="1" ht="13.15" hidden="1" customHeight="1" x14ac:dyDescent="0.2">
      <c r="A251" s="98"/>
      <c r="B251" s="8" t="s">
        <v>13</v>
      </c>
      <c r="C251" s="9"/>
      <c r="D251" s="10">
        <f t="shared" ref="D251:E251" si="122">D249+D250</f>
        <v>0</v>
      </c>
      <c r="E251" s="10">
        <f t="shared" si="122"/>
        <v>0</v>
      </c>
      <c r="F251" s="10">
        <f t="shared" ref="F251" si="123">F249+F250</f>
        <v>0</v>
      </c>
    </row>
    <row r="252" spans="1:6" s="54" customFormat="1" ht="13.15" hidden="1" customHeight="1" x14ac:dyDescent="0.2">
      <c r="A252" s="95">
        <v>31</v>
      </c>
      <c r="B252" s="5">
        <v>641430031</v>
      </c>
      <c r="C252" s="5" t="s">
        <v>63</v>
      </c>
      <c r="D252" s="7"/>
      <c r="E252" s="7"/>
      <c r="F252" s="7"/>
    </row>
    <row r="253" spans="1:6" s="51" customFormat="1" ht="12.75" hidden="1" x14ac:dyDescent="0.2">
      <c r="A253" s="96"/>
      <c r="B253" s="5">
        <v>6615</v>
      </c>
      <c r="C253" s="6" t="s">
        <v>14</v>
      </c>
      <c r="D253" s="7"/>
      <c r="E253" s="7"/>
      <c r="F253" s="7"/>
    </row>
    <row r="254" spans="1:6" s="51" customFormat="1" ht="13.15" hidden="1" customHeight="1" x14ac:dyDescent="0.2">
      <c r="A254" s="96"/>
      <c r="B254" s="5" t="s">
        <v>16</v>
      </c>
      <c r="C254" s="6" t="s">
        <v>17</v>
      </c>
      <c r="D254" s="7"/>
      <c r="E254" s="7"/>
      <c r="F254" s="7"/>
    </row>
    <row r="255" spans="1:6" s="51" customFormat="1" ht="13.15" hidden="1" customHeight="1" x14ac:dyDescent="0.2">
      <c r="A255" s="96"/>
      <c r="B255" s="5" t="s">
        <v>18</v>
      </c>
      <c r="C255" s="6" t="s">
        <v>19</v>
      </c>
      <c r="D255" s="7"/>
      <c r="E255" s="7"/>
      <c r="F255" s="7"/>
    </row>
    <row r="256" spans="1:6" s="51" customFormat="1" ht="13.15" hidden="1" customHeight="1" x14ac:dyDescent="0.2">
      <c r="A256" s="97"/>
      <c r="B256" s="15" t="s">
        <v>20</v>
      </c>
      <c r="C256" s="14"/>
      <c r="D256" s="10">
        <f>SUM(D252:D255)</f>
        <v>0</v>
      </c>
      <c r="E256" s="10">
        <f>SUM(E252:E255)</f>
        <v>0</v>
      </c>
      <c r="F256" s="10">
        <f>SUM(F252:F255)</f>
        <v>0</v>
      </c>
    </row>
    <row r="257" spans="1:6" s="51" customFormat="1" ht="13.15" hidden="1" customHeight="1" x14ac:dyDescent="0.2">
      <c r="A257" s="98">
        <v>43</v>
      </c>
      <c r="B257" s="6">
        <v>641430043</v>
      </c>
      <c r="C257" s="11" t="s">
        <v>109</v>
      </c>
      <c r="D257" s="7"/>
      <c r="E257" s="7"/>
      <c r="F257" s="7"/>
    </row>
    <row r="258" spans="1:6" s="51" customFormat="1" ht="13.15" hidden="1" customHeight="1" x14ac:dyDescent="0.2">
      <c r="A258" s="98"/>
      <c r="B258" s="6">
        <v>641510043</v>
      </c>
      <c r="C258" s="11" t="s">
        <v>110</v>
      </c>
      <c r="D258" s="7"/>
      <c r="E258" s="7"/>
      <c r="F258" s="7"/>
    </row>
    <row r="259" spans="1:6" s="51" customFormat="1" ht="13.15" hidden="1" customHeight="1" x14ac:dyDescent="0.2">
      <c r="A259" s="98"/>
      <c r="B259" s="6">
        <v>642140043</v>
      </c>
      <c r="C259" s="11" t="s">
        <v>101</v>
      </c>
      <c r="D259" s="7"/>
      <c r="E259" s="7"/>
      <c r="F259" s="7"/>
    </row>
    <row r="260" spans="1:6" s="51" customFormat="1" ht="13.15" hidden="1" customHeight="1" x14ac:dyDescent="0.2">
      <c r="A260" s="98"/>
      <c r="B260" s="5">
        <v>65148</v>
      </c>
      <c r="C260" s="5" t="s">
        <v>89</v>
      </c>
      <c r="D260" s="7"/>
      <c r="E260" s="7"/>
      <c r="F260" s="7"/>
    </row>
    <row r="261" spans="1:6" s="51" customFormat="1" ht="13.15" hidden="1" customHeight="1" x14ac:dyDescent="0.2">
      <c r="A261" s="98"/>
      <c r="B261" s="5">
        <v>683110043</v>
      </c>
      <c r="C261" s="5" t="s">
        <v>73</v>
      </c>
      <c r="D261" s="7"/>
      <c r="E261" s="7"/>
      <c r="F261" s="7"/>
    </row>
    <row r="262" spans="1:6" s="51" customFormat="1" ht="13.15" hidden="1" customHeight="1" x14ac:dyDescent="0.2">
      <c r="A262" s="98"/>
      <c r="B262" s="5" t="s">
        <v>16</v>
      </c>
      <c r="C262" s="6" t="s">
        <v>17</v>
      </c>
      <c r="D262" s="7"/>
      <c r="E262" s="7"/>
      <c r="F262" s="7"/>
    </row>
    <row r="263" spans="1:6" s="51" customFormat="1" ht="13.15" hidden="1" customHeight="1" x14ac:dyDescent="0.2">
      <c r="A263" s="98"/>
      <c r="B263" s="5" t="s">
        <v>18</v>
      </c>
      <c r="C263" s="6" t="s">
        <v>19</v>
      </c>
      <c r="D263" s="7"/>
      <c r="E263" s="7"/>
      <c r="F263" s="7"/>
    </row>
    <row r="264" spans="1:6" s="51" customFormat="1" ht="13.15" hidden="1" customHeight="1" x14ac:dyDescent="0.2">
      <c r="A264" s="98"/>
      <c r="B264" s="8" t="s">
        <v>23</v>
      </c>
      <c r="C264" s="11"/>
      <c r="D264" s="10">
        <f t="shared" ref="D264:E264" si="124">D257+D258+D259+D260+D261+D262+D263</f>
        <v>0</v>
      </c>
      <c r="E264" s="10">
        <f t="shared" si="124"/>
        <v>0</v>
      </c>
      <c r="F264" s="10">
        <f t="shared" ref="F264" si="125">F257+F258+F259+F260+F261+F262+F263</f>
        <v>0</v>
      </c>
    </row>
    <row r="265" spans="1:6" s="51" customFormat="1" ht="13.15" hidden="1" customHeight="1" x14ac:dyDescent="0.2">
      <c r="A265" s="98">
        <v>51</v>
      </c>
      <c r="B265" s="5">
        <v>632311700</v>
      </c>
      <c r="C265" s="13" t="s">
        <v>24</v>
      </c>
      <c r="D265" s="7"/>
      <c r="E265" s="7"/>
      <c r="F265" s="7"/>
    </row>
    <row r="266" spans="1:6" s="51" customFormat="1" ht="13.15" hidden="1" customHeight="1" x14ac:dyDescent="0.2">
      <c r="A266" s="98"/>
      <c r="B266" s="5">
        <v>632411700</v>
      </c>
      <c r="C266" s="13" t="s">
        <v>25</v>
      </c>
      <c r="D266" s="7"/>
      <c r="E266" s="7"/>
      <c r="F266" s="7"/>
    </row>
    <row r="267" spans="1:6" s="51" customFormat="1" ht="13.15" hidden="1" customHeight="1" x14ac:dyDescent="0.2">
      <c r="A267" s="98"/>
      <c r="B267" s="5" t="s">
        <v>16</v>
      </c>
      <c r="C267" s="6" t="s">
        <v>17</v>
      </c>
      <c r="D267" s="7"/>
      <c r="E267" s="7"/>
      <c r="F267" s="7"/>
    </row>
    <row r="268" spans="1:6" s="51" customFormat="1" ht="13.15" hidden="1" customHeight="1" x14ac:dyDescent="0.2">
      <c r="A268" s="98"/>
      <c r="B268" s="5" t="s">
        <v>18</v>
      </c>
      <c r="C268" s="6" t="s">
        <v>19</v>
      </c>
      <c r="D268" s="7"/>
      <c r="E268" s="7"/>
      <c r="F268" s="7"/>
    </row>
    <row r="269" spans="1:6" s="51" customFormat="1" ht="13.15" hidden="1" customHeight="1" x14ac:dyDescent="0.2">
      <c r="A269" s="98"/>
      <c r="B269" s="15" t="s">
        <v>27</v>
      </c>
      <c r="C269" s="14"/>
      <c r="D269" s="10">
        <f t="shared" ref="D269:E269" si="126">D265+D266+D267+D268</f>
        <v>0</v>
      </c>
      <c r="E269" s="10">
        <f t="shared" si="126"/>
        <v>0</v>
      </c>
      <c r="F269" s="10">
        <f t="shared" ref="F269" si="127">F265+F266+F267+F268</f>
        <v>0</v>
      </c>
    </row>
    <row r="270" spans="1:6" s="51" customFormat="1" ht="24" hidden="1" customHeight="1" x14ac:dyDescent="0.2">
      <c r="A270" s="98">
        <v>52</v>
      </c>
      <c r="B270" s="5">
        <v>6394</v>
      </c>
      <c r="C270" s="6" t="s">
        <v>93</v>
      </c>
      <c r="D270" s="7"/>
      <c r="E270" s="7"/>
      <c r="F270" s="7"/>
    </row>
    <row r="271" spans="1:6" s="51" customFormat="1" ht="13.15" hidden="1" customHeight="1" x14ac:dyDescent="0.2">
      <c r="A271" s="98"/>
      <c r="B271" s="5" t="s">
        <v>16</v>
      </c>
      <c r="C271" s="6" t="s">
        <v>17</v>
      </c>
      <c r="D271" s="7"/>
      <c r="E271" s="7"/>
      <c r="F271" s="7"/>
    </row>
    <row r="272" spans="1:6" s="51" customFormat="1" ht="13.15" hidden="1" customHeight="1" x14ac:dyDescent="0.2">
      <c r="A272" s="98"/>
      <c r="B272" s="5" t="s">
        <v>18</v>
      </c>
      <c r="C272" s="6" t="s">
        <v>19</v>
      </c>
      <c r="D272" s="7"/>
      <c r="E272" s="7"/>
      <c r="F272" s="7"/>
    </row>
    <row r="273" spans="1:6" s="51" customFormat="1" ht="13.15" hidden="1" customHeight="1" x14ac:dyDescent="0.2">
      <c r="A273" s="98"/>
      <c r="B273" s="15" t="s">
        <v>30</v>
      </c>
      <c r="C273" s="14"/>
      <c r="D273" s="10">
        <f t="shared" ref="D273:E273" si="128">SUM(D270:D272)</f>
        <v>0</v>
      </c>
      <c r="E273" s="10">
        <f t="shared" si="128"/>
        <v>0</v>
      </c>
      <c r="F273" s="10">
        <f t="shared" ref="F273" si="129">SUM(F270:F272)</f>
        <v>0</v>
      </c>
    </row>
    <row r="274" spans="1:6" s="51" customFormat="1" ht="13.15" hidden="1" customHeight="1" x14ac:dyDescent="0.2">
      <c r="A274" s="98">
        <v>559</v>
      </c>
      <c r="B274" s="5">
        <v>632310559</v>
      </c>
      <c r="C274" s="14" t="s">
        <v>31</v>
      </c>
      <c r="D274" s="7"/>
      <c r="E274" s="7"/>
      <c r="F274" s="7"/>
    </row>
    <row r="275" spans="1:6" s="51" customFormat="1" ht="13.15" hidden="1" customHeight="1" x14ac:dyDescent="0.2">
      <c r="A275" s="98"/>
      <c r="B275" s="5">
        <v>632410559</v>
      </c>
      <c r="C275" s="14" t="s">
        <v>32</v>
      </c>
      <c r="D275" s="7"/>
      <c r="E275" s="7"/>
      <c r="F275" s="7"/>
    </row>
    <row r="276" spans="1:6" s="51" customFormat="1" ht="13.15" hidden="1" customHeight="1" x14ac:dyDescent="0.2">
      <c r="A276" s="98"/>
      <c r="B276" s="15" t="s">
        <v>33</v>
      </c>
      <c r="C276" s="14"/>
      <c r="D276" s="10">
        <f t="shared" ref="D276:E276" si="130">D274+D275</f>
        <v>0</v>
      </c>
      <c r="E276" s="10">
        <f t="shared" si="130"/>
        <v>0</v>
      </c>
      <c r="F276" s="10">
        <f t="shared" ref="F276" si="131">F274+F275</f>
        <v>0</v>
      </c>
    </row>
    <row r="277" spans="1:6" s="51" customFormat="1" ht="13.15" hidden="1" customHeight="1" x14ac:dyDescent="0.2">
      <c r="A277" s="98">
        <v>562</v>
      </c>
      <c r="B277" s="5">
        <v>632310562</v>
      </c>
      <c r="C277" s="14" t="s">
        <v>34</v>
      </c>
      <c r="D277" s="7"/>
      <c r="E277" s="7"/>
      <c r="F277" s="7"/>
    </row>
    <row r="278" spans="1:6" s="51" customFormat="1" ht="13.15" hidden="1" customHeight="1" x14ac:dyDescent="0.2">
      <c r="A278" s="98"/>
      <c r="B278" s="5">
        <v>632410562</v>
      </c>
      <c r="C278" s="14" t="s">
        <v>35</v>
      </c>
      <c r="D278" s="7"/>
      <c r="E278" s="7"/>
      <c r="F278" s="7"/>
    </row>
    <row r="279" spans="1:6" s="51" customFormat="1" ht="13.15" hidden="1" customHeight="1" x14ac:dyDescent="0.2">
      <c r="A279" s="98"/>
      <c r="B279" s="15" t="s">
        <v>36</v>
      </c>
      <c r="C279" s="14"/>
      <c r="D279" s="10">
        <f t="shared" ref="D279:E279" si="132">D277+D278</f>
        <v>0</v>
      </c>
      <c r="E279" s="10">
        <f t="shared" si="132"/>
        <v>0</v>
      </c>
      <c r="F279" s="10">
        <f t="shared" ref="F279" si="133">F277+F278</f>
        <v>0</v>
      </c>
    </row>
    <row r="280" spans="1:6" s="51" customFormat="1" ht="13.15" hidden="1" customHeight="1" x14ac:dyDescent="0.2">
      <c r="A280" s="98">
        <v>581</v>
      </c>
      <c r="B280" s="5">
        <v>632310581</v>
      </c>
      <c r="C280" s="14" t="s">
        <v>46</v>
      </c>
      <c r="D280" s="7"/>
      <c r="E280" s="7"/>
      <c r="F280" s="7"/>
    </row>
    <row r="281" spans="1:6" s="51" customFormat="1" ht="13.15" hidden="1" customHeight="1" x14ac:dyDescent="0.2">
      <c r="A281" s="98"/>
      <c r="B281" s="5">
        <v>632410581</v>
      </c>
      <c r="C281" s="14" t="s">
        <v>47</v>
      </c>
      <c r="D281" s="7"/>
      <c r="E281" s="7"/>
      <c r="F281" s="7"/>
    </row>
    <row r="282" spans="1:6" s="51" customFormat="1" ht="13.15" hidden="1" customHeight="1" x14ac:dyDescent="0.2">
      <c r="A282" s="98"/>
      <c r="B282" s="15" t="s">
        <v>48</v>
      </c>
      <c r="C282" s="14"/>
      <c r="D282" s="10">
        <f t="shared" ref="D282:E282" si="134">D280+D281</f>
        <v>0</v>
      </c>
      <c r="E282" s="10">
        <f t="shared" si="134"/>
        <v>0</v>
      </c>
      <c r="F282" s="10">
        <f t="shared" ref="F282" si="135">F280+F281</f>
        <v>0</v>
      </c>
    </row>
    <row r="283" spans="1:6" s="51" customFormat="1" ht="13.15" hidden="1" customHeight="1" x14ac:dyDescent="0.2">
      <c r="A283" s="95">
        <v>71</v>
      </c>
      <c r="B283" s="5">
        <v>723110071</v>
      </c>
      <c r="C283" s="14" t="s">
        <v>111</v>
      </c>
      <c r="D283" s="67"/>
      <c r="E283" s="67"/>
      <c r="F283" s="67"/>
    </row>
    <row r="284" spans="1:6" s="51" customFormat="1" ht="13.15" hidden="1" customHeight="1" x14ac:dyDescent="0.2">
      <c r="A284" s="96"/>
      <c r="B284" s="5" t="s">
        <v>16</v>
      </c>
      <c r="C284" s="14" t="s">
        <v>17</v>
      </c>
      <c r="D284" s="67"/>
      <c r="E284" s="67"/>
      <c r="F284" s="67"/>
    </row>
    <row r="285" spans="1:6" s="51" customFormat="1" ht="13.15" hidden="1" customHeight="1" x14ac:dyDescent="0.2">
      <c r="A285" s="96"/>
      <c r="B285" s="5" t="s">
        <v>18</v>
      </c>
      <c r="C285" s="14" t="s">
        <v>19</v>
      </c>
      <c r="D285" s="67"/>
      <c r="E285" s="67"/>
      <c r="F285" s="67"/>
    </row>
    <row r="286" spans="1:6" s="51" customFormat="1" ht="13.15" hidden="1" customHeight="1" x14ac:dyDescent="0.2">
      <c r="A286" s="97"/>
      <c r="B286" s="15" t="s">
        <v>85</v>
      </c>
      <c r="C286" s="14"/>
      <c r="D286" s="10">
        <f>SUM(D283:D285)</f>
        <v>0</v>
      </c>
      <c r="E286" s="10">
        <f>SUM(E283:E285)</f>
        <v>0</v>
      </c>
      <c r="F286" s="10">
        <f>SUM(F283:F285)</f>
        <v>0</v>
      </c>
    </row>
    <row r="287" spans="1:6" s="51" customFormat="1" ht="12.75" hidden="1" x14ac:dyDescent="0.2">
      <c r="A287" s="61"/>
      <c r="B287" s="79"/>
      <c r="C287" s="79" t="s">
        <v>112</v>
      </c>
      <c r="D287" s="10">
        <f>D248+D251+D264+D269+D273+D276+D279+D282+D256+D286</f>
        <v>0</v>
      </c>
      <c r="E287" s="10">
        <f>E248+E251+E264+E269+E273+E276+E279+E282+E256+E286</f>
        <v>0</v>
      </c>
      <c r="F287" s="10">
        <f>F248+F251+F264+F269+F273+F276+F279+F282+F256+F286</f>
        <v>0</v>
      </c>
    </row>
    <row r="288" spans="1:6" ht="13.15" hidden="1" customHeight="1" x14ac:dyDescent="0.2">
      <c r="A288" s="104" t="s">
        <v>113</v>
      </c>
      <c r="B288" s="105"/>
      <c r="C288" s="105"/>
      <c r="D288" s="82"/>
      <c r="E288" s="82"/>
      <c r="F288" s="82"/>
    </row>
    <row r="289" spans="1:6" s="66" customFormat="1" ht="13.15" hidden="1" customHeight="1" x14ac:dyDescent="0.2">
      <c r="A289" s="108">
        <v>11</v>
      </c>
      <c r="B289" s="5">
        <v>67111</v>
      </c>
      <c r="C289" s="6" t="s">
        <v>9</v>
      </c>
      <c r="D289" s="30"/>
      <c r="E289" s="30"/>
      <c r="F289" s="30"/>
    </row>
    <row r="290" spans="1:6" s="51" customFormat="1" ht="26.45" hidden="1" customHeight="1" x14ac:dyDescent="0.2">
      <c r="A290" s="109"/>
      <c r="B290" s="5">
        <v>67141</v>
      </c>
      <c r="C290" s="6" t="s">
        <v>11</v>
      </c>
      <c r="D290" s="30"/>
      <c r="E290" s="30"/>
      <c r="F290" s="30"/>
    </row>
    <row r="291" spans="1:6" s="51" customFormat="1" ht="13.15" hidden="1" customHeight="1" x14ac:dyDescent="0.2">
      <c r="A291" s="110"/>
      <c r="B291" s="8" t="s">
        <v>12</v>
      </c>
      <c r="C291" s="9"/>
      <c r="D291" s="10">
        <f>SUM(D289:D290)</f>
        <v>0</v>
      </c>
      <c r="E291" s="10">
        <f>SUM(E289:E290)</f>
        <v>0</v>
      </c>
      <c r="F291" s="10">
        <f>SUM(F289:F290)</f>
        <v>0</v>
      </c>
    </row>
    <row r="292" spans="1:6" s="54" customFormat="1" ht="13.15" hidden="1" customHeight="1" x14ac:dyDescent="0.2">
      <c r="A292" s="98">
        <v>31</v>
      </c>
      <c r="B292" s="6">
        <v>6615</v>
      </c>
      <c r="C292" s="11" t="s">
        <v>14</v>
      </c>
      <c r="D292" s="30"/>
      <c r="E292" s="30"/>
      <c r="F292" s="30"/>
    </row>
    <row r="293" spans="1:6" s="54" customFormat="1" ht="13.15" hidden="1" customHeight="1" x14ac:dyDescent="0.2">
      <c r="A293" s="98"/>
      <c r="B293" s="5" t="s">
        <v>16</v>
      </c>
      <c r="C293" s="6" t="s">
        <v>17</v>
      </c>
      <c r="D293" s="32"/>
      <c r="E293" s="32"/>
      <c r="F293" s="32"/>
    </row>
    <row r="294" spans="1:6" s="54" customFormat="1" ht="13.15" hidden="1" customHeight="1" x14ac:dyDescent="0.2">
      <c r="A294" s="98"/>
      <c r="B294" s="5" t="s">
        <v>18</v>
      </c>
      <c r="C294" s="6" t="s">
        <v>19</v>
      </c>
      <c r="D294" s="32"/>
      <c r="E294" s="32"/>
      <c r="F294" s="32"/>
    </row>
    <row r="295" spans="1:6" s="54" customFormat="1" ht="13.15" hidden="1" customHeight="1" x14ac:dyDescent="0.2">
      <c r="A295" s="98"/>
      <c r="B295" s="8" t="s">
        <v>20</v>
      </c>
      <c r="C295" s="11"/>
      <c r="D295" s="10">
        <f t="shared" ref="D295:E295" si="136">D292+D293+D294</f>
        <v>0</v>
      </c>
      <c r="E295" s="10">
        <f t="shared" si="136"/>
        <v>0</v>
      </c>
      <c r="F295" s="10">
        <f t="shared" ref="F295" si="137">F292+F293+F294</f>
        <v>0</v>
      </c>
    </row>
    <row r="296" spans="1:6" s="54" customFormat="1" ht="13.15" hidden="1" customHeight="1" x14ac:dyDescent="0.2">
      <c r="A296" s="98">
        <v>43</v>
      </c>
      <c r="B296" s="5">
        <v>641430043</v>
      </c>
      <c r="C296" s="11" t="s">
        <v>68</v>
      </c>
      <c r="D296" s="48"/>
      <c r="E296" s="48"/>
      <c r="F296" s="48"/>
    </row>
    <row r="297" spans="1:6" s="54" customFormat="1" ht="13.15" hidden="1" customHeight="1" x14ac:dyDescent="0.2">
      <c r="A297" s="98"/>
      <c r="B297" s="6">
        <v>642140043</v>
      </c>
      <c r="C297" s="11" t="s">
        <v>101</v>
      </c>
      <c r="D297" s="32"/>
      <c r="E297" s="32"/>
      <c r="F297" s="32"/>
    </row>
    <row r="298" spans="1:6" s="51" customFormat="1" ht="13.15" hidden="1" customHeight="1" x14ac:dyDescent="0.2">
      <c r="A298" s="98"/>
      <c r="B298" s="5">
        <v>65148</v>
      </c>
      <c r="C298" s="5" t="s">
        <v>89</v>
      </c>
      <c r="D298" s="32"/>
      <c r="E298" s="32"/>
      <c r="F298" s="32"/>
    </row>
    <row r="299" spans="1:6" s="51" customFormat="1" ht="13.15" hidden="1" customHeight="1" x14ac:dyDescent="0.2">
      <c r="A299" s="98"/>
      <c r="B299" s="5" t="s">
        <v>16</v>
      </c>
      <c r="C299" s="6" t="s">
        <v>17</v>
      </c>
      <c r="D299" s="32"/>
      <c r="E299" s="32"/>
      <c r="F299" s="32"/>
    </row>
    <row r="300" spans="1:6" s="51" customFormat="1" ht="13.15" hidden="1" customHeight="1" x14ac:dyDescent="0.2">
      <c r="A300" s="98"/>
      <c r="B300" s="5" t="s">
        <v>18</v>
      </c>
      <c r="C300" s="6" t="s">
        <v>19</v>
      </c>
      <c r="D300" s="32"/>
      <c r="E300" s="32"/>
      <c r="F300" s="32"/>
    </row>
    <row r="301" spans="1:6" s="51" customFormat="1" ht="13.15" hidden="1" customHeight="1" x14ac:dyDescent="0.2">
      <c r="A301" s="98"/>
      <c r="B301" s="8" t="s">
        <v>23</v>
      </c>
      <c r="C301" s="11"/>
      <c r="D301" s="10">
        <f t="shared" ref="D301:E301" si="138">D296+D297+D298+D299+D300</f>
        <v>0</v>
      </c>
      <c r="E301" s="10">
        <f t="shared" si="138"/>
        <v>0</v>
      </c>
      <c r="F301" s="10">
        <f t="shared" ref="F301" si="139">F296+F297+F298+F299+F300</f>
        <v>0</v>
      </c>
    </row>
    <row r="302" spans="1:6" s="51" customFormat="1" ht="13.15" hidden="1" customHeight="1" x14ac:dyDescent="0.2">
      <c r="A302" s="98">
        <v>51</v>
      </c>
      <c r="B302" s="5">
        <v>632311700</v>
      </c>
      <c r="C302" s="13" t="s">
        <v>24</v>
      </c>
      <c r="D302" s="37"/>
      <c r="E302" s="37"/>
      <c r="F302" s="37"/>
    </row>
    <row r="303" spans="1:6" s="51" customFormat="1" ht="13.15" hidden="1" customHeight="1" x14ac:dyDescent="0.2">
      <c r="A303" s="98"/>
      <c r="B303" s="5">
        <v>632411700</v>
      </c>
      <c r="C303" s="13" t="s">
        <v>25</v>
      </c>
      <c r="D303" s="38"/>
      <c r="E303" s="38"/>
      <c r="F303" s="38"/>
    </row>
    <row r="304" spans="1:6" s="51" customFormat="1" ht="13.15" hidden="1" customHeight="1" x14ac:dyDescent="0.2">
      <c r="A304" s="98"/>
      <c r="B304" s="5" t="s">
        <v>16</v>
      </c>
      <c r="C304" s="13" t="s">
        <v>17</v>
      </c>
      <c r="D304" s="31"/>
      <c r="E304" s="31"/>
      <c r="F304" s="31"/>
    </row>
    <row r="305" spans="1:6" s="51" customFormat="1" ht="13.15" hidden="1" customHeight="1" x14ac:dyDescent="0.2">
      <c r="A305" s="98"/>
      <c r="B305" s="5" t="s">
        <v>18</v>
      </c>
      <c r="C305" s="13" t="s">
        <v>19</v>
      </c>
      <c r="D305" s="38"/>
      <c r="E305" s="38"/>
      <c r="F305" s="38"/>
    </row>
    <row r="306" spans="1:6" s="51" customFormat="1" ht="13.15" hidden="1" customHeight="1" x14ac:dyDescent="0.2">
      <c r="A306" s="98"/>
      <c r="B306" s="15" t="s">
        <v>27</v>
      </c>
      <c r="C306" s="14"/>
      <c r="D306" s="10">
        <f t="shared" ref="D306:E306" si="140">D302+D303+D304+D305</f>
        <v>0</v>
      </c>
      <c r="E306" s="10">
        <f t="shared" si="140"/>
        <v>0</v>
      </c>
      <c r="F306" s="10">
        <f t="shared" ref="F306" si="141">F302+F303+F304+F305</f>
        <v>0</v>
      </c>
    </row>
    <row r="307" spans="1:6" s="51" customFormat="1" ht="13.15" hidden="1" customHeight="1" x14ac:dyDescent="0.2">
      <c r="A307" s="95">
        <v>52</v>
      </c>
      <c r="B307" s="57">
        <v>6342</v>
      </c>
      <c r="C307" s="37" t="s">
        <v>114</v>
      </c>
      <c r="D307" s="7"/>
      <c r="E307" s="7"/>
      <c r="F307" s="7"/>
    </row>
    <row r="308" spans="1:6" s="51" customFormat="1" ht="13.15" hidden="1" customHeight="1" x14ac:dyDescent="0.2">
      <c r="A308" s="96"/>
      <c r="B308" s="58" t="s">
        <v>16</v>
      </c>
      <c r="C308" s="38" t="s">
        <v>17</v>
      </c>
      <c r="D308" s="7"/>
      <c r="E308" s="7"/>
      <c r="F308" s="7"/>
    </row>
    <row r="309" spans="1:6" s="51" customFormat="1" ht="13.15" hidden="1" customHeight="1" x14ac:dyDescent="0.2">
      <c r="A309" s="96"/>
      <c r="B309" s="58" t="s">
        <v>18</v>
      </c>
      <c r="C309" s="38" t="s">
        <v>19</v>
      </c>
      <c r="D309" s="7"/>
      <c r="E309" s="7"/>
      <c r="F309" s="7"/>
    </row>
    <row r="310" spans="1:6" s="51" customFormat="1" ht="13.15" hidden="1" customHeight="1" x14ac:dyDescent="0.2">
      <c r="A310" s="97"/>
      <c r="B310" s="15" t="s">
        <v>30</v>
      </c>
      <c r="C310" s="14"/>
      <c r="D310" s="10">
        <f t="shared" ref="D310:E310" si="142">D307+D308+D309</f>
        <v>0</v>
      </c>
      <c r="E310" s="10">
        <f t="shared" si="142"/>
        <v>0</v>
      </c>
      <c r="F310" s="10">
        <f t="shared" ref="F310" si="143">F307+F308+F309</f>
        <v>0</v>
      </c>
    </row>
    <row r="311" spans="1:6" s="54" customFormat="1" ht="13.15" hidden="1" customHeight="1" x14ac:dyDescent="0.2">
      <c r="A311" s="98">
        <v>559</v>
      </c>
      <c r="B311" s="5">
        <v>632310559</v>
      </c>
      <c r="C311" s="14" t="s">
        <v>31</v>
      </c>
      <c r="D311" s="7"/>
      <c r="E311" s="7"/>
      <c r="F311" s="7"/>
    </row>
    <row r="312" spans="1:6" s="54" customFormat="1" ht="13.15" hidden="1" customHeight="1" x14ac:dyDescent="0.2">
      <c r="A312" s="98"/>
      <c r="B312" s="5">
        <v>632410559</v>
      </c>
      <c r="C312" s="14" t="s">
        <v>32</v>
      </c>
      <c r="D312" s="7"/>
      <c r="E312" s="7"/>
      <c r="F312" s="7"/>
    </row>
    <row r="313" spans="1:6" s="54" customFormat="1" ht="13.15" hidden="1" customHeight="1" x14ac:dyDescent="0.2">
      <c r="A313" s="98"/>
      <c r="B313" s="15" t="s">
        <v>33</v>
      </c>
      <c r="C313" s="14"/>
      <c r="D313" s="10">
        <f t="shared" ref="D313:E313" si="144">D312+D311</f>
        <v>0</v>
      </c>
      <c r="E313" s="10">
        <f t="shared" si="144"/>
        <v>0</v>
      </c>
      <c r="F313" s="10">
        <f t="shared" ref="F313" si="145">F312+F311</f>
        <v>0</v>
      </c>
    </row>
    <row r="314" spans="1:6" s="54" customFormat="1" ht="13.15" hidden="1" customHeight="1" x14ac:dyDescent="0.2">
      <c r="A314" s="95">
        <v>71</v>
      </c>
      <c r="B314" s="5">
        <v>722730071</v>
      </c>
      <c r="C314" s="14" t="s">
        <v>115</v>
      </c>
      <c r="D314" s="7"/>
      <c r="E314" s="7"/>
      <c r="F314" s="7"/>
    </row>
    <row r="315" spans="1:6" s="54" customFormat="1" ht="13.15" hidden="1" customHeight="1" x14ac:dyDescent="0.2">
      <c r="A315" s="96"/>
      <c r="B315" s="15" t="s">
        <v>85</v>
      </c>
      <c r="C315" s="14"/>
      <c r="D315" s="10">
        <f t="shared" ref="D315:E315" si="146">D314</f>
        <v>0</v>
      </c>
      <c r="E315" s="10">
        <f t="shared" si="146"/>
        <v>0</v>
      </c>
      <c r="F315" s="10">
        <f t="shared" ref="F315" si="147">F314</f>
        <v>0</v>
      </c>
    </row>
    <row r="316" spans="1:6" s="51" customFormat="1" ht="12.75" hidden="1" x14ac:dyDescent="0.2">
      <c r="A316" s="97"/>
      <c r="B316" s="79"/>
      <c r="C316" s="79" t="s">
        <v>116</v>
      </c>
      <c r="D316" s="10">
        <f t="shared" ref="D316:E316" si="148">D291+D295+D301+D306+D313+D315+D310</f>
        <v>0</v>
      </c>
      <c r="E316" s="10">
        <f t="shared" si="148"/>
        <v>0</v>
      </c>
      <c r="F316" s="10">
        <f t="shared" ref="F316" si="149">F291+F295+F301+F306+F313+F315+F310</f>
        <v>0</v>
      </c>
    </row>
    <row r="317" spans="1:6" ht="13.15" hidden="1" customHeight="1" x14ac:dyDescent="0.2">
      <c r="A317" s="104" t="s">
        <v>117</v>
      </c>
      <c r="B317" s="105"/>
      <c r="C317" s="105"/>
      <c r="D317" s="82"/>
      <c r="E317" s="82"/>
      <c r="F317" s="82"/>
    </row>
    <row r="318" spans="1:6" s="51" customFormat="1" ht="13.15" hidden="1" customHeight="1" x14ac:dyDescent="0.2">
      <c r="A318" s="98">
        <v>11</v>
      </c>
      <c r="B318" s="5">
        <v>67111</v>
      </c>
      <c r="C318" s="6" t="s">
        <v>9</v>
      </c>
      <c r="D318" s="30"/>
      <c r="E318" s="30"/>
      <c r="F318" s="30"/>
    </row>
    <row r="319" spans="1:6" s="51" customFormat="1" ht="13.15" hidden="1" customHeight="1" x14ac:dyDescent="0.2">
      <c r="A319" s="98"/>
      <c r="B319" s="8" t="s">
        <v>12</v>
      </c>
      <c r="C319" s="9"/>
      <c r="D319" s="10">
        <f t="shared" ref="D319:E319" si="150">SUM(D318)</f>
        <v>0</v>
      </c>
      <c r="E319" s="10">
        <f t="shared" si="150"/>
        <v>0</v>
      </c>
      <c r="F319" s="10">
        <f t="shared" ref="F319" si="151">SUM(F318)</f>
        <v>0</v>
      </c>
    </row>
    <row r="320" spans="1:6" s="51" customFormat="1" ht="13.15" hidden="1" customHeight="1" x14ac:dyDescent="0.2">
      <c r="A320" s="98">
        <v>43</v>
      </c>
      <c r="B320" s="5">
        <v>641320043</v>
      </c>
      <c r="C320" s="5" t="s">
        <v>118</v>
      </c>
      <c r="D320" s="7"/>
      <c r="E320" s="7"/>
      <c r="F320" s="7"/>
    </row>
    <row r="321" spans="1:6" s="51" customFormat="1" ht="13.15" hidden="1" customHeight="1" x14ac:dyDescent="0.2">
      <c r="A321" s="98"/>
      <c r="B321" s="5">
        <v>641430043</v>
      </c>
      <c r="C321" s="5" t="s">
        <v>109</v>
      </c>
      <c r="D321" s="7"/>
      <c r="E321" s="7"/>
      <c r="F321" s="7"/>
    </row>
    <row r="322" spans="1:6" s="51" customFormat="1" ht="13.15" hidden="1" customHeight="1" x14ac:dyDescent="0.2">
      <c r="A322" s="98"/>
      <c r="B322" s="6">
        <v>642140043</v>
      </c>
      <c r="C322" s="11" t="s">
        <v>101</v>
      </c>
      <c r="D322" s="30"/>
      <c r="E322" s="30"/>
      <c r="F322" s="30"/>
    </row>
    <row r="323" spans="1:6" s="51" customFormat="1" ht="13.15" hidden="1" customHeight="1" x14ac:dyDescent="0.2">
      <c r="A323" s="98"/>
      <c r="B323" s="5">
        <v>65148</v>
      </c>
      <c r="C323" s="5" t="s">
        <v>89</v>
      </c>
      <c r="D323" s="30"/>
      <c r="E323" s="30"/>
      <c r="F323" s="30"/>
    </row>
    <row r="324" spans="1:6" s="51" customFormat="1" ht="13.15" hidden="1" customHeight="1" x14ac:dyDescent="0.2">
      <c r="A324" s="98"/>
      <c r="B324" s="5">
        <v>683110043</v>
      </c>
      <c r="C324" s="5" t="s">
        <v>119</v>
      </c>
      <c r="D324" s="30"/>
      <c r="E324" s="30"/>
      <c r="F324" s="30"/>
    </row>
    <row r="325" spans="1:6" s="51" customFormat="1" ht="13.15" hidden="1" customHeight="1" x14ac:dyDescent="0.2">
      <c r="A325" s="98"/>
      <c r="B325" s="5" t="s">
        <v>16</v>
      </c>
      <c r="C325" s="6" t="s">
        <v>17</v>
      </c>
      <c r="D325" s="30"/>
      <c r="E325" s="30"/>
      <c r="F325" s="30"/>
    </row>
    <row r="326" spans="1:6" s="51" customFormat="1" ht="13.15" hidden="1" customHeight="1" x14ac:dyDescent="0.2">
      <c r="A326" s="98"/>
      <c r="B326" s="5" t="s">
        <v>18</v>
      </c>
      <c r="C326" s="6" t="s">
        <v>19</v>
      </c>
      <c r="D326" s="30"/>
      <c r="E326" s="30"/>
      <c r="F326" s="30"/>
    </row>
    <row r="327" spans="1:6" s="51" customFormat="1" ht="13.15" hidden="1" customHeight="1" x14ac:dyDescent="0.2">
      <c r="A327" s="98"/>
      <c r="B327" s="8" t="s">
        <v>23</v>
      </c>
      <c r="C327" s="11"/>
      <c r="D327" s="10">
        <f t="shared" ref="D327:E327" si="152">D320+D321+D322+D323+D324+D325+D326</f>
        <v>0</v>
      </c>
      <c r="E327" s="10">
        <f t="shared" si="152"/>
        <v>0</v>
      </c>
      <c r="F327" s="10">
        <f t="shared" ref="F327" si="153">F320+F321+F322+F323+F324+F325+F326</f>
        <v>0</v>
      </c>
    </row>
    <row r="328" spans="1:6" s="51" customFormat="1" ht="13.15" hidden="1" customHeight="1" x14ac:dyDescent="0.2">
      <c r="A328" s="98">
        <v>51</v>
      </c>
      <c r="B328" s="5">
        <v>632311700</v>
      </c>
      <c r="C328" s="13" t="s">
        <v>24</v>
      </c>
      <c r="D328" s="7"/>
      <c r="E328" s="7"/>
      <c r="F328" s="7"/>
    </row>
    <row r="329" spans="1:6" s="51" customFormat="1" ht="13.15" hidden="1" customHeight="1" x14ac:dyDescent="0.2">
      <c r="A329" s="98"/>
      <c r="B329" s="5" t="s">
        <v>16</v>
      </c>
      <c r="C329" s="13" t="s">
        <v>17</v>
      </c>
      <c r="D329" s="7"/>
      <c r="E329" s="7"/>
      <c r="F329" s="7"/>
    </row>
    <row r="330" spans="1:6" s="51" customFormat="1" ht="13.15" hidden="1" customHeight="1" x14ac:dyDescent="0.2">
      <c r="A330" s="98"/>
      <c r="B330" s="5" t="s">
        <v>18</v>
      </c>
      <c r="C330" s="13" t="s">
        <v>19</v>
      </c>
      <c r="D330" s="7"/>
      <c r="E330" s="7"/>
      <c r="F330" s="7"/>
    </row>
    <row r="331" spans="1:6" s="51" customFormat="1" ht="13.15" hidden="1" customHeight="1" x14ac:dyDescent="0.2">
      <c r="A331" s="98"/>
      <c r="B331" s="15" t="s">
        <v>27</v>
      </c>
      <c r="C331" s="14"/>
      <c r="D331" s="10">
        <f t="shared" ref="D331:E331" si="154">D328+D329+D330</f>
        <v>0</v>
      </c>
      <c r="E331" s="10">
        <f t="shared" si="154"/>
        <v>0</v>
      </c>
      <c r="F331" s="10">
        <f t="shared" ref="F331" si="155">F328+F329+F330</f>
        <v>0</v>
      </c>
    </row>
    <row r="332" spans="1:6" s="54" customFormat="1" ht="13.15" hidden="1" customHeight="1" x14ac:dyDescent="0.2">
      <c r="A332" s="95">
        <v>559</v>
      </c>
      <c r="B332" s="5">
        <v>632310559</v>
      </c>
      <c r="C332" s="14" t="s">
        <v>31</v>
      </c>
      <c r="D332" s="7"/>
      <c r="E332" s="7"/>
      <c r="F332" s="7"/>
    </row>
    <row r="333" spans="1:6" s="54" customFormat="1" ht="13.15" hidden="1" customHeight="1" x14ac:dyDescent="0.2">
      <c r="A333" s="96"/>
      <c r="B333" s="5">
        <v>632410559</v>
      </c>
      <c r="C333" s="14" t="s">
        <v>32</v>
      </c>
      <c r="D333" s="7"/>
      <c r="E333" s="7"/>
      <c r="F333" s="7"/>
    </row>
    <row r="334" spans="1:6" s="54" customFormat="1" ht="13.15" hidden="1" customHeight="1" x14ac:dyDescent="0.2">
      <c r="A334" s="96"/>
      <c r="B334" s="15" t="s">
        <v>33</v>
      </c>
      <c r="C334" s="14"/>
      <c r="D334" s="10">
        <f t="shared" ref="D334:E334" si="156">SUM(D332:D333)</f>
        <v>0</v>
      </c>
      <c r="E334" s="10">
        <f t="shared" si="156"/>
        <v>0</v>
      </c>
      <c r="F334" s="10">
        <f t="shared" ref="F334" si="157">SUM(F332:F333)</f>
        <v>0</v>
      </c>
    </row>
    <row r="335" spans="1:6" s="51" customFormat="1" ht="12.75" hidden="1" x14ac:dyDescent="0.2">
      <c r="A335" s="97"/>
      <c r="B335" s="79"/>
      <c r="C335" s="79" t="s">
        <v>120</v>
      </c>
      <c r="D335" s="10">
        <f t="shared" ref="D335:E335" si="158">+D334+D327+D319+D331</f>
        <v>0</v>
      </c>
      <c r="E335" s="10">
        <f t="shared" si="158"/>
        <v>0</v>
      </c>
      <c r="F335" s="10">
        <f t="shared" ref="F335" si="159">+F334+F327+F319+F331</f>
        <v>0</v>
      </c>
    </row>
    <row r="336" spans="1:6" ht="13.15" hidden="1" customHeight="1" x14ac:dyDescent="0.2">
      <c r="A336" s="104" t="s">
        <v>121</v>
      </c>
      <c r="B336" s="105"/>
      <c r="C336" s="105"/>
      <c r="D336" s="82"/>
      <c r="E336" s="82"/>
      <c r="F336" s="82"/>
    </row>
    <row r="337" spans="1:6" s="51" customFormat="1" ht="13.15" hidden="1" customHeight="1" x14ac:dyDescent="0.2">
      <c r="A337" s="98">
        <v>11</v>
      </c>
      <c r="B337" s="5">
        <v>67111</v>
      </c>
      <c r="C337" s="6" t="s">
        <v>9</v>
      </c>
      <c r="D337" s="33"/>
      <c r="E337" s="33"/>
      <c r="F337" s="33"/>
    </row>
    <row r="338" spans="1:6" s="51" customFormat="1" ht="25.9" hidden="1" customHeight="1" x14ac:dyDescent="0.2">
      <c r="A338" s="98"/>
      <c r="B338" s="5">
        <v>67121</v>
      </c>
      <c r="C338" s="6" t="s">
        <v>10</v>
      </c>
      <c r="D338" s="35"/>
      <c r="E338" s="35"/>
      <c r="F338" s="35"/>
    </row>
    <row r="339" spans="1:6" s="51" customFormat="1" ht="13.15" hidden="1" customHeight="1" x14ac:dyDescent="0.2">
      <c r="A339" s="98"/>
      <c r="B339" s="8" t="s">
        <v>12</v>
      </c>
      <c r="C339" s="9"/>
      <c r="D339" s="10">
        <f t="shared" ref="D339:E339" si="160">D337+D338</f>
        <v>0</v>
      </c>
      <c r="E339" s="10">
        <f t="shared" si="160"/>
        <v>0</v>
      </c>
      <c r="F339" s="10">
        <f t="shared" ref="F339" si="161">F337+F338</f>
        <v>0</v>
      </c>
    </row>
    <row r="340" spans="1:6" s="51" customFormat="1" ht="13.15" hidden="1" customHeight="1" x14ac:dyDescent="0.2">
      <c r="A340" s="98">
        <v>12</v>
      </c>
      <c r="B340" s="5">
        <v>67111</v>
      </c>
      <c r="C340" s="6" t="s">
        <v>9</v>
      </c>
      <c r="D340" s="33"/>
      <c r="E340" s="33"/>
      <c r="F340" s="33"/>
    </row>
    <row r="341" spans="1:6" s="51" customFormat="1" ht="25.5" hidden="1" x14ac:dyDescent="0.2">
      <c r="A341" s="98"/>
      <c r="B341" s="5">
        <v>67121</v>
      </c>
      <c r="C341" s="6" t="s">
        <v>10</v>
      </c>
      <c r="D341" s="35"/>
      <c r="E341" s="35"/>
      <c r="F341" s="35"/>
    </row>
    <row r="342" spans="1:6" s="51" customFormat="1" ht="12.75" hidden="1" x14ac:dyDescent="0.2">
      <c r="A342" s="98"/>
      <c r="B342" s="8" t="s">
        <v>13</v>
      </c>
      <c r="C342" s="9"/>
      <c r="D342" s="10">
        <f t="shared" ref="D342:E342" si="162">D340+D341</f>
        <v>0</v>
      </c>
      <c r="E342" s="10">
        <f t="shared" si="162"/>
        <v>0</v>
      </c>
      <c r="F342" s="10">
        <f t="shared" ref="F342" si="163">F340+F341</f>
        <v>0</v>
      </c>
    </row>
    <row r="343" spans="1:6" s="51" customFormat="1" ht="12.75" hidden="1" x14ac:dyDescent="0.2">
      <c r="A343" s="98">
        <v>31</v>
      </c>
      <c r="B343" s="5">
        <v>6615</v>
      </c>
      <c r="C343" s="6" t="s">
        <v>14</v>
      </c>
      <c r="D343" s="34"/>
      <c r="E343" s="34"/>
      <c r="F343" s="34"/>
    </row>
    <row r="344" spans="1:6" s="51" customFormat="1" ht="12.75" hidden="1" x14ac:dyDescent="0.2">
      <c r="A344" s="98"/>
      <c r="B344" s="5" t="s">
        <v>16</v>
      </c>
      <c r="C344" s="6" t="s">
        <v>17</v>
      </c>
      <c r="D344" s="36"/>
      <c r="E344" s="36"/>
      <c r="F344" s="36"/>
    </row>
    <row r="345" spans="1:6" s="51" customFormat="1" ht="12.75" hidden="1" x14ac:dyDescent="0.2">
      <c r="A345" s="98"/>
      <c r="B345" s="5" t="s">
        <v>18</v>
      </c>
      <c r="C345" s="6" t="s">
        <v>19</v>
      </c>
      <c r="D345" s="36"/>
      <c r="E345" s="36"/>
      <c r="F345" s="36"/>
    </row>
    <row r="346" spans="1:6" s="51" customFormat="1" ht="12.75" hidden="1" x14ac:dyDescent="0.2">
      <c r="A346" s="98"/>
      <c r="B346" s="8" t="s">
        <v>20</v>
      </c>
      <c r="C346" s="9"/>
      <c r="D346" s="10">
        <f t="shared" ref="D346:E346" si="164">D343+D344+D345</f>
        <v>0</v>
      </c>
      <c r="E346" s="10">
        <f t="shared" si="164"/>
        <v>0</v>
      </c>
      <c r="F346" s="10">
        <f t="shared" ref="F346" si="165">F343+F344+F345</f>
        <v>0</v>
      </c>
    </row>
    <row r="347" spans="1:6" s="51" customFormat="1" ht="12.75" hidden="1" x14ac:dyDescent="0.2">
      <c r="A347" s="98">
        <v>43</v>
      </c>
      <c r="B347" s="6">
        <v>642191200</v>
      </c>
      <c r="C347" s="11" t="s">
        <v>122</v>
      </c>
      <c r="D347" s="42"/>
      <c r="E347" s="42"/>
      <c r="F347" s="42"/>
    </row>
    <row r="348" spans="1:6" s="51" customFormat="1" ht="13.15" hidden="1" customHeight="1" x14ac:dyDescent="0.2">
      <c r="A348" s="98"/>
      <c r="B348" s="5">
        <v>65148</v>
      </c>
      <c r="C348" s="5" t="s">
        <v>89</v>
      </c>
      <c r="D348" s="43"/>
      <c r="E348" s="43"/>
      <c r="F348" s="43"/>
    </row>
    <row r="349" spans="1:6" s="51" customFormat="1" ht="13.15" hidden="1" customHeight="1" x14ac:dyDescent="0.2">
      <c r="A349" s="98"/>
      <c r="B349" s="5" t="s">
        <v>16</v>
      </c>
      <c r="C349" s="6" t="s">
        <v>17</v>
      </c>
      <c r="D349" s="43"/>
      <c r="E349" s="43"/>
      <c r="F349" s="43"/>
    </row>
    <row r="350" spans="1:6" s="51" customFormat="1" ht="13.15" hidden="1" customHeight="1" x14ac:dyDescent="0.2">
      <c r="A350" s="98"/>
      <c r="B350" s="5" t="s">
        <v>18</v>
      </c>
      <c r="C350" s="6" t="s">
        <v>19</v>
      </c>
      <c r="D350" s="32"/>
      <c r="E350" s="32"/>
      <c r="F350" s="32"/>
    </row>
    <row r="351" spans="1:6" s="51" customFormat="1" ht="13.15" hidden="1" customHeight="1" x14ac:dyDescent="0.2">
      <c r="A351" s="98"/>
      <c r="B351" s="8" t="s">
        <v>23</v>
      </c>
      <c r="C351" s="11"/>
      <c r="D351" s="10">
        <f t="shared" ref="D351:E351" si="166">D347+D348+D349+D350</f>
        <v>0</v>
      </c>
      <c r="E351" s="10">
        <f t="shared" si="166"/>
        <v>0</v>
      </c>
      <c r="F351" s="10">
        <f t="shared" ref="F351" si="167">F347+F348+F349+F350</f>
        <v>0</v>
      </c>
    </row>
    <row r="352" spans="1:6" s="51" customFormat="1" ht="26.25" hidden="1" customHeight="1" x14ac:dyDescent="0.2">
      <c r="A352" s="98">
        <v>52</v>
      </c>
      <c r="B352" s="5">
        <v>6361</v>
      </c>
      <c r="C352" s="19" t="s">
        <v>123</v>
      </c>
      <c r="D352" s="34"/>
      <c r="E352" s="34"/>
      <c r="F352" s="34"/>
    </row>
    <row r="353" spans="1:6" s="51" customFormat="1" ht="13.15" hidden="1" customHeight="1" x14ac:dyDescent="0.2">
      <c r="A353" s="98"/>
      <c r="B353" s="5" t="s">
        <v>16</v>
      </c>
      <c r="C353" s="6" t="s">
        <v>17</v>
      </c>
      <c r="D353" s="44"/>
      <c r="E353" s="44"/>
      <c r="F353" s="44"/>
    </row>
    <row r="354" spans="1:6" s="51" customFormat="1" ht="13.15" hidden="1" customHeight="1" x14ac:dyDescent="0.2">
      <c r="A354" s="98"/>
      <c r="B354" s="5" t="s">
        <v>18</v>
      </c>
      <c r="C354" s="6" t="s">
        <v>19</v>
      </c>
      <c r="D354" s="44"/>
      <c r="E354" s="44"/>
      <c r="F354" s="44"/>
    </row>
    <row r="355" spans="1:6" s="51" customFormat="1" ht="13.15" hidden="1" customHeight="1" x14ac:dyDescent="0.2">
      <c r="A355" s="98"/>
      <c r="B355" s="15" t="s">
        <v>30</v>
      </c>
      <c r="C355" s="14"/>
      <c r="D355" s="10">
        <f t="shared" ref="D355:E355" si="168">D352+D353+D354</f>
        <v>0</v>
      </c>
      <c r="E355" s="10">
        <f t="shared" si="168"/>
        <v>0</v>
      </c>
      <c r="F355" s="10">
        <f t="shared" ref="F355" si="169">F352+F353+F354</f>
        <v>0</v>
      </c>
    </row>
    <row r="356" spans="1:6" s="51" customFormat="1" ht="13.15" hidden="1" customHeight="1" x14ac:dyDescent="0.2">
      <c r="A356" s="98">
        <v>559</v>
      </c>
      <c r="B356" s="5">
        <v>632310559</v>
      </c>
      <c r="C356" s="14" t="s">
        <v>31</v>
      </c>
      <c r="D356" s="7"/>
      <c r="E356" s="7"/>
      <c r="F356" s="7"/>
    </row>
    <row r="357" spans="1:6" s="51" customFormat="1" ht="13.15" hidden="1" customHeight="1" x14ac:dyDescent="0.2">
      <c r="A357" s="98"/>
      <c r="B357" s="5">
        <v>632410559</v>
      </c>
      <c r="C357" s="14" t="s">
        <v>32</v>
      </c>
      <c r="D357" s="7"/>
      <c r="E357" s="7"/>
      <c r="F357" s="7"/>
    </row>
    <row r="358" spans="1:6" s="51" customFormat="1" ht="13.15" hidden="1" customHeight="1" x14ac:dyDescent="0.2">
      <c r="A358" s="98"/>
      <c r="B358" s="15" t="s">
        <v>33</v>
      </c>
      <c r="C358" s="14"/>
      <c r="D358" s="10">
        <f t="shared" ref="D358:E358" si="170">D357+D356</f>
        <v>0</v>
      </c>
      <c r="E358" s="10">
        <f t="shared" si="170"/>
        <v>0</v>
      </c>
      <c r="F358" s="10">
        <f t="shared" ref="F358" si="171">F357+F356</f>
        <v>0</v>
      </c>
    </row>
    <row r="359" spans="1:6" s="51" customFormat="1" ht="13.15" hidden="1" customHeight="1" x14ac:dyDescent="0.2">
      <c r="A359" s="95">
        <v>562</v>
      </c>
      <c r="B359" s="5">
        <v>632310562</v>
      </c>
      <c r="C359" s="14" t="s">
        <v>34</v>
      </c>
      <c r="D359" s="42"/>
      <c r="E359" s="42"/>
      <c r="F359" s="42"/>
    </row>
    <row r="360" spans="1:6" s="51" customFormat="1" ht="13.15" hidden="1" customHeight="1" x14ac:dyDescent="0.2">
      <c r="A360" s="96"/>
      <c r="B360" s="5">
        <v>632410562</v>
      </c>
      <c r="C360" s="14" t="s">
        <v>35</v>
      </c>
      <c r="D360" s="43"/>
      <c r="E360" s="43"/>
      <c r="F360" s="43"/>
    </row>
    <row r="361" spans="1:6" s="51" customFormat="1" ht="13.15" hidden="1" customHeight="1" x14ac:dyDescent="0.2">
      <c r="A361" s="97"/>
      <c r="B361" s="15" t="s">
        <v>36</v>
      </c>
      <c r="C361" s="14"/>
      <c r="D361" s="10">
        <f t="shared" ref="D361:E361" si="172">D359+D360</f>
        <v>0</v>
      </c>
      <c r="E361" s="10">
        <f t="shared" si="172"/>
        <v>0</v>
      </c>
      <c r="F361" s="10">
        <f t="shared" ref="F361" si="173">F359+F360</f>
        <v>0</v>
      </c>
    </row>
    <row r="362" spans="1:6" s="51" customFormat="1" ht="25.5" hidden="1" x14ac:dyDescent="0.2">
      <c r="A362" s="95">
        <v>581</v>
      </c>
      <c r="B362" s="5">
        <v>632310581</v>
      </c>
      <c r="C362" s="19" t="s">
        <v>124</v>
      </c>
      <c r="D362" s="42"/>
      <c r="E362" s="42"/>
      <c r="F362" s="42"/>
    </row>
    <row r="363" spans="1:6" s="51" customFormat="1" ht="25.5" hidden="1" x14ac:dyDescent="0.2">
      <c r="A363" s="96"/>
      <c r="B363" s="5">
        <v>632410581</v>
      </c>
      <c r="C363" s="19" t="s">
        <v>125</v>
      </c>
      <c r="D363" s="43"/>
      <c r="E363" s="43"/>
      <c r="F363" s="43"/>
    </row>
    <row r="364" spans="1:6" s="51" customFormat="1" ht="13.15" hidden="1" customHeight="1" x14ac:dyDescent="0.2">
      <c r="A364" s="97"/>
      <c r="B364" s="15" t="s">
        <v>48</v>
      </c>
      <c r="C364" s="14"/>
      <c r="D364" s="10">
        <f t="shared" ref="D364:E364" si="174">D362+D363</f>
        <v>0</v>
      </c>
      <c r="E364" s="10">
        <f t="shared" si="174"/>
        <v>0</v>
      </c>
      <c r="F364" s="10">
        <f t="shared" ref="F364" si="175">F362+F363</f>
        <v>0</v>
      </c>
    </row>
    <row r="365" spans="1:6" s="51" customFormat="1" ht="13.15" hidden="1" customHeight="1" x14ac:dyDescent="0.2">
      <c r="A365" s="78"/>
      <c r="B365" s="79"/>
      <c r="C365" s="79" t="s">
        <v>126</v>
      </c>
      <c r="D365" s="10">
        <f>D339+D342+D346+D351+D358+D361+D355+D364</f>
        <v>0</v>
      </c>
      <c r="E365" s="10">
        <f>E339+E342+E346+E351+E358+E361+E355+E364</f>
        <v>0</v>
      </c>
      <c r="F365" s="10">
        <f>F339+F342+F346+F351+F358+F361+F355+F364</f>
        <v>0</v>
      </c>
    </row>
    <row r="366" spans="1:6" ht="13.15" customHeight="1" x14ac:dyDescent="0.2">
      <c r="A366" s="104" t="s">
        <v>127</v>
      </c>
      <c r="B366" s="105"/>
      <c r="C366" s="105"/>
      <c r="D366" s="82"/>
      <c r="E366" s="82"/>
      <c r="F366" s="82"/>
    </row>
    <row r="367" spans="1:6" s="51" customFormat="1" ht="13.15" customHeight="1" x14ac:dyDescent="0.2">
      <c r="A367" s="98">
        <v>11</v>
      </c>
      <c r="B367" s="5">
        <v>67111</v>
      </c>
      <c r="C367" s="6" t="s">
        <v>9</v>
      </c>
      <c r="D367" s="30">
        <v>1258880</v>
      </c>
      <c r="E367" s="30">
        <v>1017380</v>
      </c>
      <c r="F367" s="30">
        <v>754380</v>
      </c>
    </row>
    <row r="368" spans="1:6" s="51" customFormat="1" ht="25.9" customHeight="1" x14ac:dyDescent="0.2">
      <c r="A368" s="98"/>
      <c r="B368" s="5">
        <v>67121</v>
      </c>
      <c r="C368" s="6" t="s">
        <v>10</v>
      </c>
      <c r="D368" s="32">
        <v>4745928</v>
      </c>
      <c r="E368" s="32">
        <v>3435000</v>
      </c>
      <c r="F368" s="32">
        <v>3917000</v>
      </c>
    </row>
    <row r="369" spans="1:8" s="51" customFormat="1" ht="13.15" customHeight="1" x14ac:dyDescent="0.2">
      <c r="A369" s="98"/>
      <c r="B369" s="8" t="s">
        <v>12</v>
      </c>
      <c r="C369" s="9"/>
      <c r="D369" s="10">
        <f t="shared" ref="D369:E369" si="176">D367+D368</f>
        <v>6004808</v>
      </c>
      <c r="E369" s="10">
        <f t="shared" si="176"/>
        <v>4452380</v>
      </c>
      <c r="F369" s="10">
        <f t="shared" ref="F369" si="177">F367+F368</f>
        <v>4671380</v>
      </c>
    </row>
    <row r="370" spans="1:8" s="51" customFormat="1" ht="13.15" customHeight="1" x14ac:dyDescent="0.2">
      <c r="A370" s="98">
        <v>12</v>
      </c>
      <c r="B370" s="5">
        <v>67111</v>
      </c>
      <c r="C370" s="6" t="s">
        <v>9</v>
      </c>
      <c r="D370" s="30">
        <v>35440</v>
      </c>
      <c r="E370" s="30">
        <v>21500</v>
      </c>
      <c r="F370" s="30">
        <v>21500</v>
      </c>
    </row>
    <row r="371" spans="1:8" s="51" customFormat="1" ht="23.45" customHeight="1" x14ac:dyDescent="0.2">
      <c r="A371" s="98"/>
      <c r="B371" s="5">
        <v>67121</v>
      </c>
      <c r="C371" s="6" t="s">
        <v>10</v>
      </c>
      <c r="D371" s="32">
        <v>107000</v>
      </c>
      <c r="E371" s="32">
        <v>75000</v>
      </c>
      <c r="F371" s="32">
        <v>75000</v>
      </c>
    </row>
    <row r="372" spans="1:8" s="51" customFormat="1" ht="13.15" customHeight="1" x14ac:dyDescent="0.2">
      <c r="A372" s="98"/>
      <c r="B372" s="8" t="s">
        <v>13</v>
      </c>
      <c r="C372" s="9"/>
      <c r="D372" s="10">
        <f t="shared" ref="D372:E372" si="178">D370+D371</f>
        <v>142440</v>
      </c>
      <c r="E372" s="10">
        <f t="shared" si="178"/>
        <v>96500</v>
      </c>
      <c r="F372" s="10">
        <f t="shared" ref="F372" si="179">F370+F371</f>
        <v>96500</v>
      </c>
    </row>
    <row r="373" spans="1:8" s="51" customFormat="1" ht="13.15" customHeight="1" x14ac:dyDescent="0.2">
      <c r="A373" s="98">
        <v>31</v>
      </c>
      <c r="B373" s="6">
        <v>6615</v>
      </c>
      <c r="C373" s="11" t="s">
        <v>14</v>
      </c>
      <c r="D373" s="30">
        <v>14000</v>
      </c>
      <c r="E373" s="30">
        <v>14000</v>
      </c>
      <c r="F373" s="30">
        <v>14000</v>
      </c>
    </row>
    <row r="374" spans="1:8" s="51" customFormat="1" ht="13.15" customHeight="1" x14ac:dyDescent="0.2">
      <c r="A374" s="98"/>
      <c r="B374" s="5" t="s">
        <v>16</v>
      </c>
      <c r="C374" s="6" t="s">
        <v>17</v>
      </c>
      <c r="D374" s="32">
        <v>3344</v>
      </c>
      <c r="E374" s="32">
        <v>5344</v>
      </c>
      <c r="F374" s="32">
        <v>7344</v>
      </c>
    </row>
    <row r="375" spans="1:8" s="51" customFormat="1" ht="13.15" customHeight="1" x14ac:dyDescent="0.2">
      <c r="A375" s="98"/>
      <c r="B375" s="5" t="s">
        <v>18</v>
      </c>
      <c r="C375" s="6" t="s">
        <v>19</v>
      </c>
      <c r="D375" s="32">
        <v>-5344</v>
      </c>
      <c r="E375" s="32">
        <v>-7344</v>
      </c>
      <c r="F375" s="32">
        <v>-9344</v>
      </c>
    </row>
    <row r="376" spans="1:8" s="51" customFormat="1" ht="13.15" customHeight="1" x14ac:dyDescent="0.2">
      <c r="A376" s="98"/>
      <c r="B376" s="8" t="s">
        <v>20</v>
      </c>
      <c r="C376" s="12"/>
      <c r="D376" s="10">
        <f>D373+D374+D375</f>
        <v>12000</v>
      </c>
      <c r="E376" s="10">
        <f t="shared" ref="E376" si="180">E373+E374+E375</f>
        <v>12000</v>
      </c>
      <c r="F376" s="10">
        <f t="shared" ref="F376" si="181">F373+F374+F375</f>
        <v>12000</v>
      </c>
    </row>
    <row r="377" spans="1:8" s="51" customFormat="1" ht="13.15" customHeight="1" x14ac:dyDescent="0.2">
      <c r="A377" s="98">
        <v>43</v>
      </c>
      <c r="B377" s="5">
        <v>642191200</v>
      </c>
      <c r="C377" s="11" t="s">
        <v>122</v>
      </c>
      <c r="D377" s="30">
        <v>95000</v>
      </c>
      <c r="E377" s="30">
        <v>120000</v>
      </c>
      <c r="F377" s="30">
        <v>120000</v>
      </c>
      <c r="H377" s="91"/>
    </row>
    <row r="378" spans="1:8" s="51" customFormat="1" ht="13.15" customHeight="1" x14ac:dyDescent="0.2">
      <c r="A378" s="98"/>
      <c r="B378" s="5">
        <v>65148</v>
      </c>
      <c r="C378" s="11" t="s">
        <v>89</v>
      </c>
      <c r="D378" s="32">
        <v>490000</v>
      </c>
      <c r="E378" s="32">
        <v>495000</v>
      </c>
      <c r="F378" s="32">
        <v>500000</v>
      </c>
      <c r="H378" s="91"/>
    </row>
    <row r="379" spans="1:8" s="51" customFormat="1" ht="13.15" customHeight="1" x14ac:dyDescent="0.2">
      <c r="A379" s="98"/>
      <c r="B379" s="5">
        <v>652670043</v>
      </c>
      <c r="C379" s="11" t="s">
        <v>71</v>
      </c>
      <c r="D379" s="32">
        <v>2000</v>
      </c>
      <c r="E379" s="32">
        <v>2000</v>
      </c>
      <c r="F379" s="32">
        <v>2000</v>
      </c>
      <c r="H379" s="91"/>
    </row>
    <row r="380" spans="1:8" s="51" customFormat="1" ht="13.15" customHeight="1" x14ac:dyDescent="0.2">
      <c r="A380" s="98"/>
      <c r="B380" s="5" t="s">
        <v>16</v>
      </c>
      <c r="C380" s="6" t="s">
        <v>17</v>
      </c>
      <c r="D380" s="32">
        <v>346546</v>
      </c>
      <c r="E380" s="32">
        <v>302946</v>
      </c>
      <c r="F380" s="32">
        <v>288346</v>
      </c>
      <c r="H380" s="91"/>
    </row>
    <row r="381" spans="1:8" s="51" customFormat="1" ht="13.15" customHeight="1" x14ac:dyDescent="0.2">
      <c r="A381" s="98"/>
      <c r="B381" s="5" t="s">
        <v>18</v>
      </c>
      <c r="C381" s="6" t="s">
        <v>19</v>
      </c>
      <c r="D381" s="32">
        <v>-302946</v>
      </c>
      <c r="E381" s="32">
        <v>-288346</v>
      </c>
      <c r="F381" s="32">
        <v>-278746</v>
      </c>
      <c r="H381" s="91"/>
    </row>
    <row r="382" spans="1:8" s="51" customFormat="1" ht="13.15" customHeight="1" x14ac:dyDescent="0.2">
      <c r="A382" s="98"/>
      <c r="B382" s="8" t="s">
        <v>23</v>
      </c>
      <c r="C382" s="12"/>
      <c r="D382" s="10">
        <f>D377+D378+D380+D381+D379</f>
        <v>630600</v>
      </c>
      <c r="E382" s="10">
        <f>E377+E378+E380+E381+E379</f>
        <v>631600</v>
      </c>
      <c r="F382" s="10">
        <f>F377+F378+F380+F381+F379</f>
        <v>631600</v>
      </c>
      <c r="H382" s="91"/>
    </row>
    <row r="383" spans="1:8" s="51" customFormat="1" ht="13.15" customHeight="1" x14ac:dyDescent="0.2">
      <c r="A383" s="98">
        <v>51</v>
      </c>
      <c r="B383" s="5">
        <v>632311700</v>
      </c>
      <c r="C383" s="13" t="s">
        <v>24</v>
      </c>
      <c r="D383" s="34">
        <v>21950</v>
      </c>
      <c r="E383" s="34">
        <v>0</v>
      </c>
      <c r="F383" s="34">
        <v>0</v>
      </c>
    </row>
    <row r="384" spans="1:8" s="51" customFormat="1" ht="13.15" customHeight="1" x14ac:dyDescent="0.2">
      <c r="A384" s="98"/>
      <c r="B384" s="5">
        <v>632411700</v>
      </c>
      <c r="C384" s="13" t="s">
        <v>25</v>
      </c>
      <c r="D384" s="36">
        <v>2700</v>
      </c>
      <c r="E384" s="36">
        <v>0</v>
      </c>
      <c r="F384" s="36">
        <v>0</v>
      </c>
    </row>
    <row r="385" spans="1:6" s="51" customFormat="1" ht="13.15" customHeight="1" x14ac:dyDescent="0.2">
      <c r="A385" s="98"/>
      <c r="B385" s="5" t="s">
        <v>16</v>
      </c>
      <c r="C385" s="13" t="s">
        <v>17</v>
      </c>
      <c r="D385" s="32">
        <v>0</v>
      </c>
      <c r="E385" s="32">
        <v>0</v>
      </c>
      <c r="F385" s="32">
        <v>0</v>
      </c>
    </row>
    <row r="386" spans="1:6" s="51" customFormat="1" ht="13.15" customHeight="1" x14ac:dyDescent="0.2">
      <c r="A386" s="98"/>
      <c r="B386" s="5" t="s">
        <v>18</v>
      </c>
      <c r="C386" s="13" t="s">
        <v>19</v>
      </c>
      <c r="D386" s="32">
        <v>0</v>
      </c>
      <c r="E386" s="32">
        <v>0</v>
      </c>
      <c r="F386" s="32">
        <v>0</v>
      </c>
    </row>
    <row r="387" spans="1:6" s="51" customFormat="1" ht="13.15" customHeight="1" x14ac:dyDescent="0.2">
      <c r="A387" s="98"/>
      <c r="B387" s="15" t="s">
        <v>27</v>
      </c>
      <c r="C387" s="14"/>
      <c r="D387" s="10">
        <f>D383+D384+D385+D386</f>
        <v>24650</v>
      </c>
      <c r="E387" s="10">
        <f t="shared" ref="E387" si="182">E383+E384+E385+E386</f>
        <v>0</v>
      </c>
      <c r="F387" s="10">
        <f t="shared" ref="F387" si="183">F383+F384+F385+F386</f>
        <v>0</v>
      </c>
    </row>
    <row r="388" spans="1:6" s="51" customFormat="1" ht="13.15" customHeight="1" x14ac:dyDescent="0.2">
      <c r="A388" s="111">
        <v>559</v>
      </c>
      <c r="B388" s="5">
        <v>632310559</v>
      </c>
      <c r="C388" s="87" t="s">
        <v>31</v>
      </c>
      <c r="D388" s="72">
        <v>0</v>
      </c>
      <c r="E388" s="72">
        <v>0</v>
      </c>
      <c r="F388" s="72">
        <v>0</v>
      </c>
    </row>
    <row r="389" spans="1:6" s="51" customFormat="1" ht="13.15" customHeight="1" x14ac:dyDescent="0.2">
      <c r="A389" s="112"/>
      <c r="B389" s="88">
        <v>632410559</v>
      </c>
      <c r="C389" s="83" t="s">
        <v>32</v>
      </c>
      <c r="D389" s="84">
        <v>0</v>
      </c>
      <c r="E389" s="84">
        <v>0</v>
      </c>
      <c r="F389" s="84">
        <v>0</v>
      </c>
    </row>
    <row r="390" spans="1:6" s="51" customFormat="1" ht="23.25" customHeight="1" x14ac:dyDescent="0.2">
      <c r="A390" s="112"/>
      <c r="B390" s="88">
        <v>671110559</v>
      </c>
      <c r="C390" s="85" t="s">
        <v>128</v>
      </c>
      <c r="D390" s="84">
        <v>84900</v>
      </c>
      <c r="E390" s="84">
        <v>21500</v>
      </c>
      <c r="F390" s="84">
        <v>21500</v>
      </c>
    </row>
    <row r="391" spans="1:6" s="51" customFormat="1" ht="23.25" customHeight="1" x14ac:dyDescent="0.2">
      <c r="A391" s="112"/>
      <c r="B391" s="88">
        <v>671210559</v>
      </c>
      <c r="C391" s="85" t="s">
        <v>129</v>
      </c>
      <c r="D391" s="84">
        <v>576500</v>
      </c>
      <c r="E391" s="84">
        <v>75000</v>
      </c>
      <c r="F391" s="84">
        <v>75000</v>
      </c>
    </row>
    <row r="392" spans="1:6" s="51" customFormat="1" ht="13.15" customHeight="1" x14ac:dyDescent="0.2">
      <c r="A392" s="112"/>
      <c r="B392" s="15" t="s">
        <v>33</v>
      </c>
      <c r="C392" s="61"/>
      <c r="D392" s="86">
        <f>D390+D391</f>
        <v>661400</v>
      </c>
      <c r="E392" s="86">
        <f t="shared" ref="E392:F392" si="184">E390+E391</f>
        <v>96500</v>
      </c>
      <c r="F392" s="86">
        <f t="shared" si="184"/>
        <v>96500</v>
      </c>
    </row>
    <row r="393" spans="1:6" s="51" customFormat="1" ht="25.5" customHeight="1" x14ac:dyDescent="0.2">
      <c r="A393" s="112">
        <v>581</v>
      </c>
      <c r="B393" s="62">
        <v>632410581</v>
      </c>
      <c r="C393" s="63" t="s">
        <v>130</v>
      </c>
      <c r="D393" s="7">
        <v>141250</v>
      </c>
      <c r="E393" s="7">
        <v>488750</v>
      </c>
      <c r="F393" s="7">
        <v>0</v>
      </c>
    </row>
    <row r="394" spans="1:6" s="51" customFormat="1" ht="13.15" customHeight="1" x14ac:dyDescent="0.2">
      <c r="A394" s="112"/>
      <c r="B394" s="15" t="s">
        <v>48</v>
      </c>
      <c r="C394" s="14"/>
      <c r="D394" s="10">
        <f>D393</f>
        <v>141250</v>
      </c>
      <c r="E394" s="10">
        <f>E393</f>
        <v>488750</v>
      </c>
      <c r="F394" s="10">
        <f>F393</f>
        <v>0</v>
      </c>
    </row>
    <row r="395" spans="1:6" ht="13.15" customHeight="1" x14ac:dyDescent="0.2">
      <c r="A395" s="61"/>
      <c r="B395" s="89"/>
      <c r="C395" s="89" t="s">
        <v>131</v>
      </c>
      <c r="D395" s="90">
        <f>D369+D372+D376+D382+D387+D392+D394</f>
        <v>7617148</v>
      </c>
      <c r="E395" s="90">
        <f>E369+E372+E376+E382+E387+E392+E394</f>
        <v>5777730</v>
      </c>
      <c r="F395" s="90">
        <f>F369+F372+F376+F382+F387+F392+F394</f>
        <v>5507980</v>
      </c>
    </row>
    <row r="396" spans="1:6" ht="13.15" hidden="1" customHeight="1" x14ac:dyDescent="0.2">
      <c r="A396" s="104" t="s">
        <v>132</v>
      </c>
      <c r="B396" s="105"/>
      <c r="C396" s="105"/>
      <c r="D396" s="82"/>
      <c r="E396" s="82"/>
      <c r="F396" s="82"/>
    </row>
    <row r="397" spans="1:6" s="51" customFormat="1" ht="13.15" hidden="1" customHeight="1" x14ac:dyDescent="0.2">
      <c r="A397" s="98">
        <v>11</v>
      </c>
      <c r="B397" s="5">
        <v>67111</v>
      </c>
      <c r="C397" s="6" t="s">
        <v>9</v>
      </c>
      <c r="D397" s="30"/>
      <c r="E397" s="30"/>
      <c r="F397" s="30"/>
    </row>
    <row r="398" spans="1:6" s="51" customFormat="1" ht="25.9" hidden="1" customHeight="1" x14ac:dyDescent="0.2">
      <c r="A398" s="98"/>
      <c r="B398" s="5">
        <v>67121</v>
      </c>
      <c r="C398" s="6" t="s">
        <v>10</v>
      </c>
      <c r="D398" s="32"/>
      <c r="E398" s="32"/>
      <c r="F398" s="32"/>
    </row>
    <row r="399" spans="1:6" s="51" customFormat="1" ht="27" hidden="1" customHeight="1" x14ac:dyDescent="0.2">
      <c r="A399" s="98"/>
      <c r="B399" s="5">
        <v>67141</v>
      </c>
      <c r="C399" s="6" t="s">
        <v>11</v>
      </c>
      <c r="D399" s="32"/>
      <c r="E399" s="32"/>
      <c r="F399" s="32"/>
    </row>
    <row r="400" spans="1:6" s="51" customFormat="1" ht="13.15" hidden="1" customHeight="1" x14ac:dyDescent="0.2">
      <c r="A400" s="98"/>
      <c r="B400" s="8" t="s">
        <v>12</v>
      </c>
      <c r="C400" s="9"/>
      <c r="D400" s="10">
        <f t="shared" ref="D400:E400" si="185">SUM(D397+D398+D399)</f>
        <v>0</v>
      </c>
      <c r="E400" s="10">
        <f t="shared" si="185"/>
        <v>0</v>
      </c>
      <c r="F400" s="10">
        <f t="shared" ref="F400" si="186">SUM(F397+F398+F399)</f>
        <v>0</v>
      </c>
    </row>
    <row r="401" spans="1:6" s="51" customFormat="1" ht="12.75" hidden="1" x14ac:dyDescent="0.2">
      <c r="A401" s="98">
        <v>12</v>
      </c>
      <c r="B401" s="5">
        <v>67111</v>
      </c>
      <c r="C401" s="6" t="s">
        <v>9</v>
      </c>
      <c r="D401" s="30"/>
      <c r="E401" s="30"/>
      <c r="F401" s="30"/>
    </row>
    <row r="402" spans="1:6" s="51" customFormat="1" ht="24.6" hidden="1" customHeight="1" x14ac:dyDescent="0.2">
      <c r="A402" s="98"/>
      <c r="B402" s="5">
        <v>67121</v>
      </c>
      <c r="C402" s="6" t="s">
        <v>10</v>
      </c>
      <c r="D402" s="32"/>
      <c r="E402" s="32"/>
      <c r="F402" s="32"/>
    </row>
    <row r="403" spans="1:6" s="51" customFormat="1" ht="13.15" hidden="1" customHeight="1" x14ac:dyDescent="0.2">
      <c r="A403" s="98"/>
      <c r="B403" s="8" t="s">
        <v>13</v>
      </c>
      <c r="C403" s="9"/>
      <c r="D403" s="10">
        <f t="shared" ref="D403:E403" si="187">D401+D402</f>
        <v>0</v>
      </c>
      <c r="E403" s="10">
        <f t="shared" si="187"/>
        <v>0</v>
      </c>
      <c r="F403" s="10">
        <f t="shared" ref="F403" si="188">F401+F402</f>
        <v>0</v>
      </c>
    </row>
    <row r="404" spans="1:6" s="51" customFormat="1" ht="13.15" hidden="1" customHeight="1" x14ac:dyDescent="0.2">
      <c r="A404" s="98">
        <v>43</v>
      </c>
      <c r="B404" s="5">
        <v>642191200</v>
      </c>
      <c r="C404" s="11" t="s">
        <v>122</v>
      </c>
      <c r="D404" s="30"/>
      <c r="E404" s="30"/>
      <c r="F404" s="30"/>
    </row>
    <row r="405" spans="1:6" s="51" customFormat="1" ht="13.15" hidden="1" customHeight="1" x14ac:dyDescent="0.2">
      <c r="A405" s="98"/>
      <c r="B405" s="5">
        <v>65148</v>
      </c>
      <c r="C405" s="11" t="s">
        <v>89</v>
      </c>
      <c r="D405" s="32"/>
      <c r="E405" s="32"/>
      <c r="F405" s="32"/>
    </row>
    <row r="406" spans="1:6" s="51" customFormat="1" ht="13.15" hidden="1" customHeight="1" x14ac:dyDescent="0.2">
      <c r="A406" s="98"/>
      <c r="B406" s="5" t="s">
        <v>16</v>
      </c>
      <c r="C406" s="6" t="s">
        <v>17</v>
      </c>
      <c r="D406" s="32"/>
      <c r="E406" s="32"/>
      <c r="F406" s="32"/>
    </row>
    <row r="407" spans="1:6" s="51" customFormat="1" ht="13.15" hidden="1" customHeight="1" x14ac:dyDescent="0.2">
      <c r="A407" s="98"/>
      <c r="B407" s="5" t="s">
        <v>18</v>
      </c>
      <c r="C407" s="6" t="s">
        <v>19</v>
      </c>
      <c r="D407" s="32"/>
      <c r="E407" s="32"/>
      <c r="F407" s="32"/>
    </row>
    <row r="408" spans="1:6" s="51" customFormat="1" ht="13.15" hidden="1" customHeight="1" x14ac:dyDescent="0.2">
      <c r="A408" s="98"/>
      <c r="B408" s="8" t="s">
        <v>23</v>
      </c>
      <c r="C408" s="12"/>
      <c r="D408" s="10">
        <f t="shared" ref="D408:E408" si="189">D404+D405+D406+D407</f>
        <v>0</v>
      </c>
      <c r="E408" s="10">
        <f t="shared" si="189"/>
        <v>0</v>
      </c>
      <c r="F408" s="10">
        <f t="shared" ref="F408" si="190">F404+F405+F406+F407</f>
        <v>0</v>
      </c>
    </row>
    <row r="409" spans="1:6" s="51" customFormat="1" ht="13.15" hidden="1" customHeight="1" x14ac:dyDescent="0.2">
      <c r="A409" s="98">
        <v>51</v>
      </c>
      <c r="B409" s="5">
        <v>632311700</v>
      </c>
      <c r="C409" s="13" t="s">
        <v>24</v>
      </c>
      <c r="D409" s="37"/>
      <c r="E409" s="37"/>
      <c r="F409" s="37"/>
    </row>
    <row r="410" spans="1:6" s="51" customFormat="1" ht="13.15" hidden="1" customHeight="1" x14ac:dyDescent="0.2">
      <c r="A410" s="98"/>
      <c r="B410" s="5">
        <v>632411700</v>
      </c>
      <c r="C410" s="13" t="s">
        <v>25</v>
      </c>
      <c r="D410" s="32"/>
      <c r="E410" s="32"/>
      <c r="F410" s="32"/>
    </row>
    <row r="411" spans="1:6" s="51" customFormat="1" ht="13.15" hidden="1" customHeight="1" x14ac:dyDescent="0.2">
      <c r="A411" s="98"/>
      <c r="B411" s="5" t="s">
        <v>16</v>
      </c>
      <c r="C411" s="13" t="s">
        <v>17</v>
      </c>
      <c r="D411" s="32"/>
      <c r="E411" s="32"/>
      <c r="F411" s="32"/>
    </row>
    <row r="412" spans="1:6" s="51" customFormat="1" ht="13.15" hidden="1" customHeight="1" x14ac:dyDescent="0.2">
      <c r="A412" s="98"/>
      <c r="B412" s="5" t="s">
        <v>18</v>
      </c>
      <c r="C412" s="13" t="s">
        <v>19</v>
      </c>
      <c r="D412" s="38"/>
      <c r="E412" s="38"/>
      <c r="F412" s="38"/>
    </row>
    <row r="413" spans="1:6" s="51" customFormat="1" ht="13.15" hidden="1" customHeight="1" x14ac:dyDescent="0.2">
      <c r="A413" s="98"/>
      <c r="B413" s="15" t="s">
        <v>27</v>
      </c>
      <c r="C413" s="14"/>
      <c r="D413" s="10">
        <f t="shared" ref="D413:E413" si="191">D409+D410+D411+D412</f>
        <v>0</v>
      </c>
      <c r="E413" s="10">
        <f t="shared" si="191"/>
        <v>0</v>
      </c>
      <c r="F413" s="10">
        <f t="shared" ref="F413" si="192">F409+F410+F411+F412</f>
        <v>0</v>
      </c>
    </row>
    <row r="414" spans="1:6" s="51" customFormat="1" ht="13.15" hidden="1" customHeight="1" x14ac:dyDescent="0.2">
      <c r="A414" s="98">
        <v>559</v>
      </c>
      <c r="B414" s="64">
        <v>632310559</v>
      </c>
      <c r="C414" s="14" t="s">
        <v>31</v>
      </c>
      <c r="D414" s="30"/>
      <c r="E414" s="30"/>
      <c r="F414" s="30"/>
    </row>
    <row r="415" spans="1:6" s="51" customFormat="1" ht="13.15" hidden="1" customHeight="1" x14ac:dyDescent="0.2">
      <c r="A415" s="98"/>
      <c r="B415" s="64">
        <v>632410559</v>
      </c>
      <c r="C415" s="14" t="s">
        <v>32</v>
      </c>
      <c r="D415" s="32"/>
      <c r="E415" s="32"/>
      <c r="F415" s="32"/>
    </row>
    <row r="416" spans="1:6" s="51" customFormat="1" ht="13.15" hidden="1" customHeight="1" x14ac:dyDescent="0.2">
      <c r="A416" s="98"/>
      <c r="B416" s="65" t="s">
        <v>33</v>
      </c>
      <c r="C416" s="14"/>
      <c r="D416" s="10">
        <f t="shared" ref="D416:E416" si="193">D414+D415</f>
        <v>0</v>
      </c>
      <c r="E416" s="10">
        <f t="shared" si="193"/>
        <v>0</v>
      </c>
      <c r="F416" s="10">
        <f t="shared" ref="F416" si="194">F414+F415</f>
        <v>0</v>
      </c>
    </row>
    <row r="417" spans="1:6" s="51" customFormat="1" ht="13.15" hidden="1" customHeight="1" x14ac:dyDescent="0.2">
      <c r="A417" s="98">
        <v>581</v>
      </c>
      <c r="B417" s="64">
        <v>632410581</v>
      </c>
      <c r="C417" s="14" t="s">
        <v>32</v>
      </c>
      <c r="D417" s="32"/>
      <c r="E417" s="32"/>
      <c r="F417" s="32"/>
    </row>
    <row r="418" spans="1:6" s="51" customFormat="1" ht="13.15" hidden="1" customHeight="1" x14ac:dyDescent="0.2">
      <c r="A418" s="98"/>
      <c r="B418" s="15" t="s">
        <v>48</v>
      </c>
      <c r="C418" s="14"/>
      <c r="D418" s="10">
        <f>D417</f>
        <v>0</v>
      </c>
      <c r="E418" s="10">
        <f>E417</f>
        <v>0</v>
      </c>
      <c r="F418" s="10">
        <f>F417</f>
        <v>0</v>
      </c>
    </row>
    <row r="419" spans="1:6" s="51" customFormat="1" ht="13.15" hidden="1" customHeight="1" x14ac:dyDescent="0.2">
      <c r="A419" s="61"/>
      <c r="B419" s="79"/>
      <c r="C419" s="79" t="s">
        <v>133</v>
      </c>
      <c r="D419" s="10">
        <f>D400+D403+D408+D413+D416+D418</f>
        <v>0</v>
      </c>
      <c r="E419" s="10">
        <f>E400+E403+E408+E413+E416+E418</f>
        <v>0</v>
      </c>
      <c r="F419" s="10">
        <f>F400+F403+F408+F413+F416+F418</f>
        <v>0</v>
      </c>
    </row>
    <row r="420" spans="1:6" ht="13.15" hidden="1" customHeight="1" x14ac:dyDescent="0.2">
      <c r="A420" s="104" t="s">
        <v>134</v>
      </c>
      <c r="B420" s="105"/>
      <c r="C420" s="105"/>
      <c r="D420" s="82"/>
      <c r="E420" s="82"/>
      <c r="F420" s="82"/>
    </row>
    <row r="421" spans="1:6" s="51" customFormat="1" ht="13.15" hidden="1" customHeight="1" x14ac:dyDescent="0.2">
      <c r="A421" s="98">
        <v>11</v>
      </c>
      <c r="B421" s="5">
        <v>67111</v>
      </c>
      <c r="C421" s="6" t="s">
        <v>9</v>
      </c>
      <c r="D421" s="30"/>
      <c r="E421" s="30"/>
      <c r="F421" s="30"/>
    </row>
    <row r="422" spans="1:6" s="51" customFormat="1" ht="22.9" hidden="1" customHeight="1" x14ac:dyDescent="0.2">
      <c r="A422" s="98"/>
      <c r="B422" s="5">
        <v>67121</v>
      </c>
      <c r="C422" s="6" t="s">
        <v>10</v>
      </c>
      <c r="D422" s="32"/>
      <c r="E422" s="32"/>
      <c r="F422" s="32"/>
    </row>
    <row r="423" spans="1:6" s="51" customFormat="1" ht="13.15" hidden="1" customHeight="1" x14ac:dyDescent="0.2">
      <c r="A423" s="98"/>
      <c r="B423" s="8" t="s">
        <v>12</v>
      </c>
      <c r="C423" s="9"/>
      <c r="D423" s="10">
        <f t="shared" ref="D423:E423" si="195">D421+D422</f>
        <v>0</v>
      </c>
      <c r="E423" s="10">
        <f t="shared" si="195"/>
        <v>0</v>
      </c>
      <c r="F423" s="10">
        <f t="shared" ref="F423" si="196">F421+F422</f>
        <v>0</v>
      </c>
    </row>
    <row r="424" spans="1:6" s="51" customFormat="1" ht="13.15" hidden="1" customHeight="1" x14ac:dyDescent="0.2">
      <c r="A424" s="98">
        <v>43</v>
      </c>
      <c r="B424" s="5">
        <v>642191200</v>
      </c>
      <c r="C424" s="11" t="s">
        <v>122</v>
      </c>
      <c r="D424" s="30"/>
      <c r="E424" s="30"/>
      <c r="F424" s="30"/>
    </row>
    <row r="425" spans="1:6" s="51" customFormat="1" ht="13.15" hidden="1" customHeight="1" x14ac:dyDescent="0.2">
      <c r="A425" s="98"/>
      <c r="B425" s="5">
        <v>65148</v>
      </c>
      <c r="C425" s="11" t="s">
        <v>89</v>
      </c>
      <c r="D425" s="32"/>
      <c r="E425" s="32"/>
      <c r="F425" s="32"/>
    </row>
    <row r="426" spans="1:6" s="51" customFormat="1" ht="13.15" hidden="1" customHeight="1" x14ac:dyDescent="0.2">
      <c r="A426" s="98"/>
      <c r="B426" s="5" t="s">
        <v>16</v>
      </c>
      <c r="C426" s="6" t="s">
        <v>17</v>
      </c>
      <c r="D426" s="32"/>
      <c r="E426" s="32"/>
      <c r="F426" s="32"/>
    </row>
    <row r="427" spans="1:6" s="51" customFormat="1" ht="13.15" hidden="1" customHeight="1" x14ac:dyDescent="0.2">
      <c r="A427" s="98"/>
      <c r="B427" s="5" t="s">
        <v>18</v>
      </c>
      <c r="C427" s="6" t="s">
        <v>19</v>
      </c>
      <c r="D427" s="32"/>
      <c r="E427" s="32"/>
      <c r="F427" s="32"/>
    </row>
    <row r="428" spans="1:6" s="51" customFormat="1" ht="13.15" hidden="1" customHeight="1" x14ac:dyDescent="0.2">
      <c r="A428" s="98"/>
      <c r="B428" s="8" t="s">
        <v>23</v>
      </c>
      <c r="C428" s="12"/>
      <c r="D428" s="10">
        <f t="shared" ref="D428:E428" si="197">D424+D425+D426+D427</f>
        <v>0</v>
      </c>
      <c r="E428" s="10">
        <f t="shared" si="197"/>
        <v>0</v>
      </c>
      <c r="F428" s="10">
        <f t="shared" ref="F428" si="198">F424+F425+F426+F427</f>
        <v>0</v>
      </c>
    </row>
    <row r="429" spans="1:6" s="51" customFormat="1" ht="13.15" hidden="1" customHeight="1" x14ac:dyDescent="0.2">
      <c r="A429" s="98">
        <v>52</v>
      </c>
      <c r="B429" s="5">
        <v>6342</v>
      </c>
      <c r="C429" s="14" t="s">
        <v>135</v>
      </c>
      <c r="D429" s="7"/>
      <c r="E429" s="7"/>
      <c r="F429" s="7"/>
    </row>
    <row r="430" spans="1:6" s="51" customFormat="1" ht="13.15" hidden="1" customHeight="1" x14ac:dyDescent="0.2">
      <c r="A430" s="98"/>
      <c r="B430" s="5" t="s">
        <v>16</v>
      </c>
      <c r="C430" s="6" t="s">
        <v>17</v>
      </c>
      <c r="D430" s="7"/>
      <c r="E430" s="7"/>
      <c r="F430" s="7"/>
    </row>
    <row r="431" spans="1:6" s="51" customFormat="1" ht="13.15" hidden="1" customHeight="1" x14ac:dyDescent="0.2">
      <c r="A431" s="98"/>
      <c r="B431" s="5" t="s">
        <v>18</v>
      </c>
      <c r="C431" s="6" t="s">
        <v>19</v>
      </c>
      <c r="D431" s="7"/>
      <c r="E431" s="7"/>
      <c r="F431" s="7"/>
    </row>
    <row r="432" spans="1:6" s="51" customFormat="1" ht="13.15" hidden="1" customHeight="1" x14ac:dyDescent="0.2">
      <c r="A432" s="98"/>
      <c r="B432" s="15" t="s">
        <v>30</v>
      </c>
      <c r="C432" s="14"/>
      <c r="D432" s="10">
        <f t="shared" ref="D432:E432" si="199">D429+D430+D431</f>
        <v>0</v>
      </c>
      <c r="E432" s="10">
        <f t="shared" si="199"/>
        <v>0</v>
      </c>
      <c r="F432" s="10">
        <f t="shared" ref="F432" si="200">F429+F430+F431</f>
        <v>0</v>
      </c>
    </row>
    <row r="433" spans="1:6" s="51" customFormat="1" ht="27" hidden="1" customHeight="1" x14ac:dyDescent="0.2">
      <c r="A433" s="95">
        <v>5762</v>
      </c>
      <c r="B433" s="5">
        <v>632315762</v>
      </c>
      <c r="C433" s="19" t="s">
        <v>43</v>
      </c>
      <c r="D433" s="7"/>
      <c r="E433" s="7"/>
      <c r="F433" s="7"/>
    </row>
    <row r="434" spans="1:6" s="51" customFormat="1" ht="25.15" hidden="1" customHeight="1" x14ac:dyDescent="0.2">
      <c r="A434" s="96"/>
      <c r="B434" s="5">
        <v>632415762</v>
      </c>
      <c r="C434" s="19" t="s">
        <v>44</v>
      </c>
      <c r="D434" s="7"/>
      <c r="E434" s="7"/>
      <c r="F434" s="7"/>
    </row>
    <row r="435" spans="1:6" ht="13.15" hidden="1" customHeight="1" x14ac:dyDescent="0.2">
      <c r="A435" s="96"/>
      <c r="B435" s="15" t="s">
        <v>45</v>
      </c>
      <c r="C435" s="14"/>
      <c r="D435" s="10">
        <f t="shared" ref="D435:E435" si="201">D433+D434</f>
        <v>0</v>
      </c>
      <c r="E435" s="10">
        <f t="shared" si="201"/>
        <v>0</v>
      </c>
      <c r="F435" s="10">
        <f t="shared" ref="F435" si="202">F433+F434</f>
        <v>0</v>
      </c>
    </row>
    <row r="436" spans="1:6" ht="13.15" hidden="1" customHeight="1" x14ac:dyDescent="0.2">
      <c r="A436" s="97"/>
      <c r="B436" s="79"/>
      <c r="C436" s="79" t="s">
        <v>136</v>
      </c>
      <c r="D436" s="45">
        <f t="shared" ref="D436:E436" si="203">D423+D428+D432+D435</f>
        <v>0</v>
      </c>
      <c r="E436" s="45">
        <f t="shared" si="203"/>
        <v>0</v>
      </c>
      <c r="F436" s="45">
        <f t="shared" ref="F436" si="204">F423+F428+F432+F435</f>
        <v>0</v>
      </c>
    </row>
    <row r="437" spans="1:6" ht="13.15" hidden="1" customHeight="1" x14ac:dyDescent="0.2">
      <c r="A437" s="114"/>
      <c r="B437" s="114"/>
      <c r="C437" s="114"/>
      <c r="D437" s="46"/>
      <c r="E437" s="46"/>
      <c r="F437" s="46"/>
    </row>
    <row r="438" spans="1:6" ht="13.15" hidden="1" customHeight="1" x14ac:dyDescent="0.2">
      <c r="A438" s="115" t="s">
        <v>137</v>
      </c>
      <c r="B438" s="115"/>
      <c r="C438" s="115"/>
      <c r="D438" s="71">
        <f>D60+D65+D74+D83+D106+D120+D140+D184+D212+D244+D287+D316+D335+D365+D395+D419+D436</f>
        <v>7617148</v>
      </c>
      <c r="E438" s="71">
        <f>E60+E65+E74+E83+E106+E120+E140+E184+E212+E244+E287+E316+E335+E365+E395+E419+E436</f>
        <v>5777730</v>
      </c>
      <c r="F438" s="71">
        <f>F60+F65+F74+F83+F106+F120+F140+F184+F212+F244+F287+F316+F335+F365+F395+F419+F436</f>
        <v>5507980</v>
      </c>
    </row>
    <row r="439" spans="1:6" ht="13.15" customHeight="1" x14ac:dyDescent="0.2">
      <c r="A439" s="23"/>
      <c r="B439" s="23"/>
      <c r="C439" s="23"/>
      <c r="D439" s="24"/>
      <c r="E439" s="24"/>
      <c r="F439" s="24"/>
    </row>
    <row r="440" spans="1:6" ht="13.15" customHeight="1" x14ac:dyDescent="0.2">
      <c r="A440" s="116"/>
      <c r="B440" s="116"/>
      <c r="C440" s="116"/>
      <c r="D440" s="94"/>
      <c r="E440" s="94"/>
      <c r="F440" s="94"/>
    </row>
    <row r="441" spans="1:6" ht="13.15" customHeight="1" x14ac:dyDescent="0.2">
      <c r="A441" s="116"/>
      <c r="B441" s="116"/>
      <c r="C441" s="116"/>
      <c r="D441" s="93"/>
      <c r="E441" s="93"/>
      <c r="F441" s="93"/>
    </row>
    <row r="442" spans="1:6" ht="13.15" customHeight="1" x14ac:dyDescent="0.2">
      <c r="B442" s="113"/>
      <c r="C442" s="113"/>
      <c r="D442" s="92"/>
    </row>
    <row r="443" spans="1:6" ht="12.75" x14ac:dyDescent="0.2">
      <c r="A443" s="77"/>
      <c r="B443" s="1"/>
      <c r="C443" s="1"/>
    </row>
    <row r="444" spans="1:6" ht="13.15" customHeight="1" x14ac:dyDescent="0.2">
      <c r="A444" s="77"/>
    </row>
    <row r="445" spans="1:6" ht="13.15" customHeight="1" x14ac:dyDescent="0.2">
      <c r="A445" s="77"/>
      <c r="B445" s="1"/>
      <c r="C445" s="1"/>
      <c r="D445" s="50"/>
      <c r="E445" s="50"/>
      <c r="F445" s="50"/>
    </row>
    <row r="446" spans="1:6" ht="13.15" customHeight="1" x14ac:dyDescent="0.2">
      <c r="A446" s="77"/>
      <c r="B446" s="1"/>
      <c r="C446" s="1"/>
      <c r="D446" s="1"/>
      <c r="E446" s="1"/>
      <c r="F446" s="1"/>
    </row>
    <row r="447" spans="1:6" ht="13.15" customHeight="1" x14ac:dyDescent="0.2">
      <c r="A447" s="77"/>
      <c r="B447" s="1"/>
      <c r="C447" s="1"/>
      <c r="D447" s="1"/>
      <c r="E447" s="1"/>
      <c r="F447" s="1"/>
    </row>
    <row r="448" spans="1:6" ht="13.15" customHeight="1" x14ac:dyDescent="0.2">
      <c r="A448" s="77"/>
      <c r="B448" s="1"/>
      <c r="C448" s="1"/>
      <c r="D448" s="1"/>
      <c r="E448" s="1"/>
      <c r="F448" s="1"/>
    </row>
    <row r="449" spans="1:6" ht="13.15" customHeight="1" x14ac:dyDescent="0.2">
      <c r="A449" s="77"/>
      <c r="B449" s="1"/>
      <c r="C449" s="1"/>
      <c r="D449" s="1"/>
      <c r="E449" s="1"/>
      <c r="F449" s="1"/>
    </row>
    <row r="450" spans="1:6" ht="13.15" customHeight="1" x14ac:dyDescent="0.2">
      <c r="A450" s="77"/>
      <c r="B450" s="1"/>
      <c r="C450" s="1"/>
      <c r="D450" s="1"/>
      <c r="E450" s="1"/>
      <c r="F450" s="1"/>
    </row>
  </sheetData>
  <mergeCells count="124">
    <mergeCell ref="B442:C442"/>
    <mergeCell ref="A421:A423"/>
    <mergeCell ref="A424:A428"/>
    <mergeCell ref="A429:A432"/>
    <mergeCell ref="A433:A436"/>
    <mergeCell ref="A437:C437"/>
    <mergeCell ref="A438:C438"/>
    <mergeCell ref="A401:A403"/>
    <mergeCell ref="A404:A408"/>
    <mergeCell ref="A409:A413"/>
    <mergeCell ref="A414:A416"/>
    <mergeCell ref="A417:A418"/>
    <mergeCell ref="A420:C420"/>
    <mergeCell ref="A440:C441"/>
    <mergeCell ref="A377:A382"/>
    <mergeCell ref="A383:A387"/>
    <mergeCell ref="A388:A392"/>
    <mergeCell ref="A393:A394"/>
    <mergeCell ref="A396:C396"/>
    <mergeCell ref="A397:A400"/>
    <mergeCell ref="A359:A361"/>
    <mergeCell ref="A362:A364"/>
    <mergeCell ref="A366:C366"/>
    <mergeCell ref="A367:A369"/>
    <mergeCell ref="A370:A372"/>
    <mergeCell ref="A373:A376"/>
    <mergeCell ref="A337:A339"/>
    <mergeCell ref="A340:A342"/>
    <mergeCell ref="A343:A346"/>
    <mergeCell ref="A347:A351"/>
    <mergeCell ref="A352:A355"/>
    <mergeCell ref="A356:A358"/>
    <mergeCell ref="A317:C317"/>
    <mergeCell ref="A318:A319"/>
    <mergeCell ref="A320:A327"/>
    <mergeCell ref="A328:A331"/>
    <mergeCell ref="A332:A335"/>
    <mergeCell ref="A336:C336"/>
    <mergeCell ref="A292:A295"/>
    <mergeCell ref="A296:A301"/>
    <mergeCell ref="A302:A306"/>
    <mergeCell ref="A307:A310"/>
    <mergeCell ref="A311:A313"/>
    <mergeCell ref="A314:A316"/>
    <mergeCell ref="A274:A276"/>
    <mergeCell ref="A277:A279"/>
    <mergeCell ref="A280:A282"/>
    <mergeCell ref="A283:A286"/>
    <mergeCell ref="A288:C288"/>
    <mergeCell ref="A289:A291"/>
    <mergeCell ref="A246:A248"/>
    <mergeCell ref="A249:A251"/>
    <mergeCell ref="A252:A256"/>
    <mergeCell ref="A257:A264"/>
    <mergeCell ref="A265:A269"/>
    <mergeCell ref="A270:A273"/>
    <mergeCell ref="A226:A229"/>
    <mergeCell ref="A230:A233"/>
    <mergeCell ref="A234:A236"/>
    <mergeCell ref="A237:A239"/>
    <mergeCell ref="A240:A244"/>
    <mergeCell ref="A245:C245"/>
    <mergeCell ref="A206:A208"/>
    <mergeCell ref="A209:A212"/>
    <mergeCell ref="A213:C213"/>
    <mergeCell ref="A214:A217"/>
    <mergeCell ref="A218:A220"/>
    <mergeCell ref="A221:A225"/>
    <mergeCell ref="A185:C185"/>
    <mergeCell ref="A186:A188"/>
    <mergeCell ref="A189:A191"/>
    <mergeCell ref="A192:A196"/>
    <mergeCell ref="A197:A200"/>
    <mergeCell ref="A201:A205"/>
    <mergeCell ref="A154:A162"/>
    <mergeCell ref="A163:A167"/>
    <mergeCell ref="A168:A172"/>
    <mergeCell ref="A173:A175"/>
    <mergeCell ref="A176:A179"/>
    <mergeCell ref="A180:A184"/>
    <mergeCell ref="A132:A133"/>
    <mergeCell ref="A134:A140"/>
    <mergeCell ref="A141:C141"/>
    <mergeCell ref="A142:A145"/>
    <mergeCell ref="A146:A148"/>
    <mergeCell ref="A149:A153"/>
    <mergeCell ref="A56:A59"/>
    <mergeCell ref="A61:C61"/>
    <mergeCell ref="A107:C107"/>
    <mergeCell ref="A108:A110"/>
    <mergeCell ref="A111:A115"/>
    <mergeCell ref="A116:A120"/>
    <mergeCell ref="A121:C121"/>
    <mergeCell ref="A122:A131"/>
    <mergeCell ref="A76:A78"/>
    <mergeCell ref="A79:A83"/>
    <mergeCell ref="A84:C84"/>
    <mergeCell ref="A85:A92"/>
    <mergeCell ref="A93:A101"/>
    <mergeCell ref="A102:A106"/>
    <mergeCell ref="D441:F441"/>
    <mergeCell ref="D440:F440"/>
    <mergeCell ref="A43:A45"/>
    <mergeCell ref="A46:A48"/>
    <mergeCell ref="A49:A51"/>
    <mergeCell ref="A1:F1"/>
    <mergeCell ref="A18:A22"/>
    <mergeCell ref="A23:A28"/>
    <mergeCell ref="A29:A33"/>
    <mergeCell ref="A34:A36"/>
    <mergeCell ref="A37:A39"/>
    <mergeCell ref="A40:A42"/>
    <mergeCell ref="A4:C4"/>
    <mergeCell ref="A5:C5"/>
    <mergeCell ref="A6:A9"/>
    <mergeCell ref="A10:A12"/>
    <mergeCell ref="A13:A17"/>
    <mergeCell ref="A62:A65"/>
    <mergeCell ref="A66:C66"/>
    <mergeCell ref="A67:A69"/>
    <mergeCell ref="A70:A71"/>
    <mergeCell ref="A72:A74"/>
    <mergeCell ref="A75:C75"/>
    <mergeCell ref="A52:A55"/>
  </mergeCells>
  <pageMargins left="0.25" right="0.25" top="0.75" bottom="0.75" header="0.3" footer="0.3"/>
  <pageSetup paperSize="9" scale="7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065-Plan prihoda 2024.-2026.</vt:lpstr>
      <vt:lpstr>'065-Plan prihoda 2024.-2026.'!Print_Area</vt:lpstr>
      <vt:lpstr>'065-Plan prihoda 2024.-2026.'!Print_Titles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Melita Štrbić</dc:creator>
  <cp:keywords/>
  <dc:description/>
  <cp:lastModifiedBy>Maria Mandarić</cp:lastModifiedBy>
  <cp:revision/>
  <dcterms:created xsi:type="dcterms:W3CDTF">2008-10-30T13:39:44Z</dcterms:created>
  <dcterms:modified xsi:type="dcterms:W3CDTF">2025-01-17T12:09:45Z</dcterms:modified>
  <cp:category/>
  <cp:contentStatus/>
</cp:coreProperties>
</file>