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PRORAČUN 2024.-2026/Rebalans/"/>
    </mc:Choice>
  </mc:AlternateContent>
  <xr:revisionPtr revIDLastSave="38" documentId="11_524E9BF27D7CE9EBB83D25D9A24E63354393B035" xr6:coauthVersionLast="47" xr6:coauthVersionMax="47" xr10:uidLastSave="{A21344D9-CB1F-41EF-9D69-35CFD7620C2C}"/>
  <bookViews>
    <workbookView xWindow="-28920" yWindow="-120" windowWidth="29040" windowHeight="17640" tabRatio="826" firstSheet="1" activeTab="1" xr2:uid="{00000000-000D-0000-FFFF-FFFF00000000}"/>
  </bookViews>
  <sheets>
    <sheet name="ANALIZA" sheetId="29" state="hidden" r:id="rId1"/>
    <sheet name="Rebalans objedinjeno" sheetId="55" r:id="rId2"/>
    <sheet name="List1" sheetId="56" r:id="rId3"/>
  </sheets>
  <definedNames>
    <definedName name="_xlnm._FilterDatabase" localSheetId="0" hidden="1">ANALIZA!$A$1:$U$1319</definedName>
    <definedName name="_xlnm._FilterDatabase" localSheetId="1" hidden="1">'Rebalans objedinjeno'!$A$1:$M$4643</definedName>
    <definedName name="_xlnm.Print_Area" localSheetId="0">ANALIZA!$A$1:$U$1320</definedName>
    <definedName name="_xlnm.Print_Area" localSheetId="1">'Rebalans objedinjeno'!$A$1:$G$4640</definedName>
    <definedName name="_xlnm.Print_Titles" localSheetId="0">ANALIZA!$1:$2</definedName>
    <definedName name="_xlnm.Print_Titles" localSheetId="1">'Rebalans objedinjeno'!$1:$1</definedName>
    <definedName name="Z_690963E0_70D2_4DD9_8517_3DDCFA408CAC_.wvu.Cols" localSheetId="0" hidden="1">ANALIZA!$G:$N,ANALIZA!$Q:$Q</definedName>
    <definedName name="Z_690963E0_70D2_4DD9_8517_3DDCFA408CAC_.wvu.FilterData" localSheetId="0" hidden="1">ANALIZA!$A$1:$U$1319</definedName>
    <definedName name="Z_690963E0_70D2_4DD9_8517_3DDCFA408CAC_.wvu.FilterData" localSheetId="1" hidden="1">'Rebalans objedinjeno'!$B$1:$F$2109</definedName>
    <definedName name="Z_690963E0_70D2_4DD9_8517_3DDCFA408CAC_.wvu.PrintArea" localSheetId="0" hidden="1">ANALIZA!$A$1:$U$1320</definedName>
    <definedName name="Z_690963E0_70D2_4DD9_8517_3DDCFA408CAC_.wvu.PrintArea" localSheetId="1" hidden="1">'Rebalans objedinjeno'!$B$1:$F$2109</definedName>
    <definedName name="Z_690963E0_70D2_4DD9_8517_3DDCFA408CAC_.wvu.PrintTitles" localSheetId="0" hidden="1">ANALIZA!$1:$2</definedName>
    <definedName name="Z_690963E0_70D2_4DD9_8517_3DDCFA408CAC_.wvu.PrintTitles" localSheetId="1" hidden="1">'Rebalans objedinjeno'!$1:$3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0" hidden="1">ANALIZA!$A$1:$U$1319</definedName>
    <definedName name="Z_ADF3AB29_43ED_443C_A574_B6816DBD0304_.wvu.FilterData" localSheetId="1" hidden="1">'Rebalans objedinjeno'!$B$1:$F$2109</definedName>
    <definedName name="Z_ADF3AB29_43ED_443C_A574_B6816DBD0304_.wvu.PrintArea" localSheetId="0" hidden="1">ANALIZA!$A$1:$U$1320</definedName>
    <definedName name="Z_ADF3AB29_43ED_443C_A574_B6816DBD0304_.wvu.PrintArea" localSheetId="1" hidden="1">'Rebalans objedinjeno'!$B$1:$F$2109</definedName>
    <definedName name="Z_ADF3AB29_43ED_443C_A574_B6816DBD0304_.wvu.PrintTitles" localSheetId="0" hidden="1">ANALIZA!$1:$2</definedName>
    <definedName name="Z_ADF3AB29_43ED_443C_A574_B6816DBD0304_.wvu.PrintTitles" localSheetId="1" hidden="1">'Rebalans objedinjeno'!$1:$3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0" hidden="1">ANALIZA!#REF!,ANALIZA!#REF!,ANALIZA!#REF!</definedName>
    <definedName name="Z_BF7D9503_FC72_444A_AD83_942488A2948C_.wvu.Cols" localSheetId="1" hidden="1">'Rebalans objedinjeno'!#REF!,'Rebalans objedinjeno'!#REF!,'Rebalans objedinjeno'!#REF!</definedName>
    <definedName name="Z_BF7D9503_FC72_444A_AD83_942488A2948C_.wvu.FilterData" localSheetId="0" hidden="1">ANALIZA!$A$1:$I$1291</definedName>
    <definedName name="Z_BF7D9503_FC72_444A_AD83_942488A2948C_.wvu.FilterData" localSheetId="1" hidden="1">'Rebalans objedinjeno'!$B$1:$F$2109</definedName>
    <definedName name="Z_BF7D9503_FC72_444A_AD83_942488A2948C_.wvu.PrintArea" localSheetId="0" hidden="1">ANALIZA!$A$1:$I$1291</definedName>
    <definedName name="Z_BF7D9503_FC72_444A_AD83_942488A2948C_.wvu.PrintArea" localSheetId="1" hidden="1">'Rebalans objedinjeno'!$B$1:$F$2109</definedName>
    <definedName name="Z_BF7D9503_FC72_444A_AD83_942488A2948C_.wvu.PrintTitles" localSheetId="0" hidden="1">ANALIZA!$1:$1</definedName>
    <definedName name="Z_BF7D9503_FC72_444A_AD83_942488A2948C_.wvu.PrintTitles" localSheetId="1" hidden="1">'Rebalans objedinjeno'!$1:$1</definedName>
    <definedName name="Z_E8EF3827_4217_4303_8A9B_BBF667C26949_.wvu.Cols" localSheetId="0" hidden="1">ANALIZA!$G:$N,ANALIZA!$Q:$Q</definedName>
    <definedName name="Z_E8EF3827_4217_4303_8A9B_BBF667C26949_.wvu.FilterData" localSheetId="0" hidden="1">ANALIZA!$A$1:$U$1319</definedName>
    <definedName name="Z_E8EF3827_4217_4303_8A9B_BBF667C26949_.wvu.FilterData" localSheetId="1" hidden="1">'Rebalans objedinjeno'!$B$1:$F$2109</definedName>
    <definedName name="Z_E8EF3827_4217_4303_8A9B_BBF667C26949_.wvu.PrintArea" localSheetId="0" hidden="1">ANALIZA!$A$1:$U$1320</definedName>
    <definedName name="Z_E8EF3827_4217_4303_8A9B_BBF667C26949_.wvu.PrintArea" localSheetId="1" hidden="1">'Rebalans objedinjeno'!$B$1:$F$2109</definedName>
    <definedName name="Z_E8EF3827_4217_4303_8A9B_BBF667C26949_.wvu.PrintTitles" localSheetId="0" hidden="1">ANALIZA!$1:$2</definedName>
    <definedName name="Z_E8EF3827_4217_4303_8A9B_BBF667C26949_.wvu.PrintTitles" localSheetId="1" hidden="1">'Rebalans objedinjeno'!$1:$3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91029"/>
  <customWorkbookViews>
    <customWorkbookView name="andreja.sladoljev - Personal View" guid="{BF7D9503-FC72-444A-AD83-942488A2948C}" mergeInterval="0" personalView="1" maximized="1" windowWidth="1676" windowHeight="904" tabRatio="601" activeSheetId="1"/>
    <customWorkbookView name="početna" guid="{690963E0-70D2-4DD9-8517-3DDCFA408CAC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andreja - unos" guid="{E8EF3827-4217-4303-8A9B-BBF667C26949}" maximized="1" windowWidth="1676" windowHeight="777" tabRatio="601" activeSheetId="3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7" i="55" l="1"/>
  <c r="M307" i="55"/>
  <c r="M1347" i="55"/>
  <c r="M4643" i="55"/>
  <c r="K4642" i="55"/>
  <c r="K4641" i="55" s="1"/>
  <c r="L4642" i="55"/>
  <c r="L4641" i="55" s="1"/>
  <c r="J4642" i="55"/>
  <c r="J4641" i="55" s="1"/>
  <c r="I4642" i="55"/>
  <c r="I4641" i="55" s="1"/>
  <c r="H4642" i="55"/>
  <c r="M4578" i="55"/>
  <c r="M4579" i="55"/>
  <c r="M4580" i="55"/>
  <c r="M4582" i="55"/>
  <c r="M4584" i="55"/>
  <c r="M4587" i="55"/>
  <c r="M4588" i="55"/>
  <c r="M4589" i="55"/>
  <c r="M4590" i="55"/>
  <c r="M4592" i="55"/>
  <c r="M4593" i="55"/>
  <c r="M4594" i="55"/>
  <c r="M4595" i="55"/>
  <c r="M4596" i="55"/>
  <c r="M4598" i="55"/>
  <c r="M4599" i="55"/>
  <c r="M4600" i="55"/>
  <c r="M4601" i="55"/>
  <c r="M4602" i="55"/>
  <c r="M4603" i="55"/>
  <c r="M4604" i="55"/>
  <c r="M4605" i="55"/>
  <c r="M4606" i="55"/>
  <c r="M4608" i="55"/>
  <c r="M4609" i="55"/>
  <c r="M4610" i="55"/>
  <c r="M4611" i="55"/>
  <c r="M4612" i="55"/>
  <c r="M4613" i="55"/>
  <c r="M4614" i="55"/>
  <c r="M4617" i="55"/>
  <c r="M4618" i="55"/>
  <c r="M4619" i="55"/>
  <c r="M4622" i="55"/>
  <c r="M4623" i="55"/>
  <c r="M4624" i="55"/>
  <c r="M4625" i="55"/>
  <c r="K4577" i="55"/>
  <c r="L4577" i="55"/>
  <c r="K4581" i="55"/>
  <c r="L4581" i="55"/>
  <c r="K4583" i="55"/>
  <c r="L4583" i="55"/>
  <c r="K4586" i="55"/>
  <c r="L4586" i="55"/>
  <c r="K4591" i="55"/>
  <c r="L4591" i="55"/>
  <c r="K4597" i="55"/>
  <c r="L4597" i="55"/>
  <c r="K4607" i="55"/>
  <c r="L4607" i="55"/>
  <c r="K4616" i="55"/>
  <c r="K4615" i="55" s="1"/>
  <c r="L4616" i="55"/>
  <c r="L4615" i="55" s="1"/>
  <c r="K4621" i="55"/>
  <c r="K4620" i="55" s="1"/>
  <c r="L4621" i="55"/>
  <c r="L4620" i="55" s="1"/>
  <c r="J4621" i="55"/>
  <c r="J4620" i="55" s="1"/>
  <c r="I4621" i="55"/>
  <c r="I4620" i="55" s="1"/>
  <c r="H4621" i="55"/>
  <c r="J4616" i="55"/>
  <c r="J4615" i="55" s="1"/>
  <c r="I4616" i="55"/>
  <c r="I4615" i="55" s="1"/>
  <c r="H4616" i="55"/>
  <c r="J4607" i="55"/>
  <c r="I4607" i="55"/>
  <c r="H4607" i="55"/>
  <c r="J4597" i="55"/>
  <c r="I4597" i="55"/>
  <c r="H4597" i="55"/>
  <c r="J4591" i="55"/>
  <c r="I4591" i="55"/>
  <c r="H4591" i="55"/>
  <c r="J4586" i="55"/>
  <c r="I4586" i="55"/>
  <c r="H4586" i="55"/>
  <c r="J4583" i="55"/>
  <c r="I4583" i="55"/>
  <c r="H4583" i="55"/>
  <c r="J4581" i="55"/>
  <c r="I4581" i="55"/>
  <c r="H4581" i="55"/>
  <c r="J4577" i="55"/>
  <c r="I4577" i="55"/>
  <c r="H4577" i="55"/>
  <c r="M4487" i="55"/>
  <c r="L4486" i="55"/>
  <c r="L4485" i="55" s="1"/>
  <c r="K4486" i="55"/>
  <c r="K4485" i="55" s="1"/>
  <c r="J4486" i="55"/>
  <c r="J4485" i="55" s="1"/>
  <c r="I4486" i="55"/>
  <c r="I4485" i="55" s="1"/>
  <c r="H4486" i="55"/>
  <c r="M4481" i="55"/>
  <c r="K4480" i="55"/>
  <c r="K4479" i="55" s="1"/>
  <c r="L4480" i="55"/>
  <c r="L4479" i="55" s="1"/>
  <c r="J4480" i="55"/>
  <c r="J4479" i="55" s="1"/>
  <c r="I4480" i="55"/>
  <c r="I4479" i="55" s="1"/>
  <c r="H4480" i="55"/>
  <c r="M4547" i="55"/>
  <c r="M4548" i="55"/>
  <c r="M4551" i="55"/>
  <c r="M4554" i="55"/>
  <c r="L4553" i="55"/>
  <c r="L4552" i="55" s="1"/>
  <c r="K4553" i="55"/>
  <c r="K4552" i="55" s="1"/>
  <c r="L4550" i="55"/>
  <c r="L4549" i="55" s="1"/>
  <c r="K4550" i="55"/>
  <c r="K4549" i="55" s="1"/>
  <c r="L4546" i="55"/>
  <c r="L4545" i="55" s="1"/>
  <c r="K4546" i="55"/>
  <c r="K4545" i="55" s="1"/>
  <c r="J4553" i="55"/>
  <c r="J4552" i="55" s="1"/>
  <c r="I4553" i="55"/>
  <c r="I4552" i="55" s="1"/>
  <c r="H4553" i="55"/>
  <c r="J4550" i="55"/>
  <c r="J4549" i="55" s="1"/>
  <c r="I4550" i="55"/>
  <c r="I4549" i="55" s="1"/>
  <c r="H4550" i="55"/>
  <c r="H4549" i="55" s="1"/>
  <c r="J4546" i="55"/>
  <c r="J4545" i="55" s="1"/>
  <c r="I4546" i="55"/>
  <c r="I4545" i="55" s="1"/>
  <c r="H4546" i="55"/>
  <c r="H4545" i="55" s="1"/>
  <c r="M4533" i="55"/>
  <c r="L4532" i="55"/>
  <c r="L4531" i="55" s="1"/>
  <c r="K4532" i="55"/>
  <c r="K4531" i="55" s="1"/>
  <c r="J4532" i="55"/>
  <c r="J4531" i="55" s="1"/>
  <c r="I4532" i="55"/>
  <c r="I4531" i="55" s="1"/>
  <c r="H4532" i="55"/>
  <c r="M4510" i="55"/>
  <c r="M4511" i="55"/>
  <c r="M4514" i="55"/>
  <c r="M4517" i="55"/>
  <c r="M4519" i="55"/>
  <c r="M4522" i="55"/>
  <c r="M4523" i="55"/>
  <c r="M4526" i="55"/>
  <c r="L4525" i="55"/>
  <c r="L4524" i="55" s="1"/>
  <c r="K4525" i="55"/>
  <c r="K4524" i="55" s="1"/>
  <c r="L4521" i="55"/>
  <c r="L4520" i="55" s="1"/>
  <c r="K4521" i="55"/>
  <c r="K4520" i="55" s="1"/>
  <c r="L4518" i="55"/>
  <c r="K4518" i="55"/>
  <c r="L4516" i="55"/>
  <c r="K4516" i="55"/>
  <c r="L4513" i="55"/>
  <c r="L4512" i="55" s="1"/>
  <c r="K4513" i="55"/>
  <c r="K4512" i="55" s="1"/>
  <c r="L4509" i="55"/>
  <c r="L4508" i="55" s="1"/>
  <c r="K4509" i="55"/>
  <c r="K4508" i="55" s="1"/>
  <c r="J4525" i="55"/>
  <c r="J4524" i="55" s="1"/>
  <c r="I4525" i="55"/>
  <c r="I4524" i="55" s="1"/>
  <c r="H4525" i="55"/>
  <c r="H4524" i="55" s="1"/>
  <c r="J4521" i="55"/>
  <c r="J4520" i="55" s="1"/>
  <c r="I4521" i="55"/>
  <c r="I4520" i="55" s="1"/>
  <c r="H4521" i="55"/>
  <c r="H4520" i="55" s="1"/>
  <c r="J4518" i="55"/>
  <c r="I4518" i="55"/>
  <c r="H4518" i="55"/>
  <c r="J4516" i="55"/>
  <c r="I4516" i="55"/>
  <c r="H4516" i="55"/>
  <c r="J4513" i="55"/>
  <c r="J4512" i="55" s="1"/>
  <c r="I4513" i="55"/>
  <c r="I4512" i="55" s="1"/>
  <c r="H4513" i="55"/>
  <c r="J4509" i="55"/>
  <c r="J4508" i="55" s="1"/>
  <c r="I4509" i="55"/>
  <c r="I4508" i="55" s="1"/>
  <c r="H4509" i="55"/>
  <c r="H4508" i="55" s="1"/>
  <c r="M4484" i="55"/>
  <c r="K4483" i="55"/>
  <c r="K4482" i="55" s="1"/>
  <c r="L4483" i="55"/>
  <c r="L4482" i="55" s="1"/>
  <c r="J4483" i="55"/>
  <c r="J4482" i="55" s="1"/>
  <c r="I4483" i="55"/>
  <c r="I4482" i="55" s="1"/>
  <c r="H4483" i="55"/>
  <c r="H4482" i="55" s="1"/>
  <c r="L4515" i="55" l="1"/>
  <c r="M4532" i="55"/>
  <c r="M4591" i="55"/>
  <c r="M4586" i="55"/>
  <c r="M4616" i="55"/>
  <c r="M4513" i="55"/>
  <c r="M4549" i="55"/>
  <c r="J4576" i="55"/>
  <c r="H4512" i="55"/>
  <c r="M4512" i="55" s="1"/>
  <c r="M4518" i="55"/>
  <c r="M4581" i="55"/>
  <c r="M4607" i="55"/>
  <c r="M4553" i="55"/>
  <c r="M4480" i="55"/>
  <c r="M4642" i="55"/>
  <c r="M4583" i="55"/>
  <c r="M4516" i="55"/>
  <c r="M4550" i="55"/>
  <c r="M4577" i="55"/>
  <c r="M4597" i="55"/>
  <c r="H4585" i="55"/>
  <c r="M4508" i="55"/>
  <c r="M4545" i="55"/>
  <c r="I4576" i="55"/>
  <c r="I4585" i="55"/>
  <c r="J4585" i="55"/>
  <c r="H4620" i="55"/>
  <c r="M4620" i="55" s="1"/>
  <c r="M4621" i="55"/>
  <c r="H4641" i="55"/>
  <c r="M4641" i="55" s="1"/>
  <c r="K4576" i="55"/>
  <c r="L4576" i="55"/>
  <c r="K4585" i="55"/>
  <c r="L4585" i="55"/>
  <c r="H4576" i="55"/>
  <c r="H4615" i="55"/>
  <c r="M4615" i="55" s="1"/>
  <c r="M4520" i="55"/>
  <c r="K4515" i="55"/>
  <c r="M4509" i="55"/>
  <c r="M4486" i="55"/>
  <c r="M4525" i="55"/>
  <c r="I4515" i="55"/>
  <c r="M4521" i="55"/>
  <c r="J4515" i="55"/>
  <c r="M4546" i="55"/>
  <c r="H4485" i="55"/>
  <c r="M4485" i="55" s="1"/>
  <c r="M4524" i="55"/>
  <c r="H4479" i="55"/>
  <c r="M4479" i="55" s="1"/>
  <c r="M4483" i="55"/>
  <c r="H4552" i="55"/>
  <c r="M4552" i="55" s="1"/>
  <c r="M4482" i="55"/>
  <c r="H4531" i="55"/>
  <c r="H4515" i="55"/>
  <c r="M4464" i="55"/>
  <c r="M4465" i="55"/>
  <c r="M4467" i="55"/>
  <c r="M4468" i="55"/>
  <c r="M4471" i="55"/>
  <c r="L4470" i="55"/>
  <c r="L4469" i="55" s="1"/>
  <c r="K4470" i="55"/>
  <c r="K4469" i="55" s="1"/>
  <c r="L4466" i="55"/>
  <c r="K4466" i="55"/>
  <c r="L4462" i="55"/>
  <c r="K4462" i="55"/>
  <c r="J4470" i="55"/>
  <c r="J4469" i="55" s="1"/>
  <c r="I4470" i="55"/>
  <c r="I4469" i="55" s="1"/>
  <c r="H4470" i="55"/>
  <c r="J4466" i="55"/>
  <c r="I4466" i="55"/>
  <c r="H4466" i="55"/>
  <c r="J4463" i="55"/>
  <c r="M4463" i="55" s="1"/>
  <c r="I4462" i="55"/>
  <c r="H4462" i="55"/>
  <c r="M4391" i="55"/>
  <c r="M4392" i="55"/>
  <c r="M4394" i="55"/>
  <c r="M4396" i="55"/>
  <c r="M4399" i="55"/>
  <c r="M4400" i="55"/>
  <c r="M4401" i="55"/>
  <c r="M4402" i="55"/>
  <c r="M4404" i="55"/>
  <c r="M4405" i="55"/>
  <c r="M4406" i="55"/>
  <c r="M4407" i="55"/>
  <c r="M4408" i="55"/>
  <c r="M4410" i="55"/>
  <c r="M4411" i="55"/>
  <c r="M4412" i="55"/>
  <c r="M4413" i="55"/>
  <c r="M4414" i="55"/>
  <c r="M4415" i="55"/>
  <c r="M4416" i="55"/>
  <c r="M4417" i="55"/>
  <c r="M4418" i="55"/>
  <c r="M4420" i="55"/>
  <c r="M4421" i="55"/>
  <c r="M4422" i="55"/>
  <c r="M4423" i="55"/>
  <c r="M4424" i="55"/>
  <c r="M4425" i="55"/>
  <c r="M4428" i="55"/>
  <c r="M4429" i="55"/>
  <c r="M4432" i="55"/>
  <c r="M4435" i="55"/>
  <c r="M4436" i="55"/>
  <c r="M4437" i="55"/>
  <c r="M4439" i="55"/>
  <c r="M4441" i="55"/>
  <c r="L4440" i="55"/>
  <c r="K4440" i="55"/>
  <c r="L4438" i="55"/>
  <c r="K4438" i="55"/>
  <c r="L4434" i="55"/>
  <c r="K4434" i="55"/>
  <c r="L4431" i="55"/>
  <c r="L4430" i="55" s="1"/>
  <c r="K4431" i="55"/>
  <c r="K4430" i="55" s="1"/>
  <c r="L4427" i="55"/>
  <c r="L4426" i="55" s="1"/>
  <c r="K4427" i="55"/>
  <c r="K4426" i="55" s="1"/>
  <c r="L4419" i="55"/>
  <c r="K4419" i="55"/>
  <c r="L4409" i="55"/>
  <c r="K4409" i="55"/>
  <c r="L4403" i="55"/>
  <c r="K4403" i="55"/>
  <c r="L4398" i="55"/>
  <c r="K4398" i="55"/>
  <c r="L4395" i="55"/>
  <c r="K4395" i="55"/>
  <c r="L4393" i="55"/>
  <c r="K4393" i="55"/>
  <c r="L4390" i="55"/>
  <c r="K4390" i="55"/>
  <c r="J4440" i="55"/>
  <c r="I4440" i="55"/>
  <c r="H4440" i="55"/>
  <c r="J4438" i="55"/>
  <c r="I4438" i="55"/>
  <c r="H4438" i="55"/>
  <c r="J4434" i="55"/>
  <c r="I4434" i="55"/>
  <c r="H4434" i="55"/>
  <c r="J4431" i="55"/>
  <c r="J4430" i="55" s="1"/>
  <c r="I4431" i="55"/>
  <c r="I4430" i="55" s="1"/>
  <c r="H4431" i="55"/>
  <c r="H4430" i="55" s="1"/>
  <c r="J4427" i="55"/>
  <c r="J4426" i="55" s="1"/>
  <c r="I4427" i="55"/>
  <c r="I4426" i="55" s="1"/>
  <c r="H4427" i="55"/>
  <c r="H4426" i="55" s="1"/>
  <c r="J4419" i="55"/>
  <c r="I4419" i="55"/>
  <c r="H4419" i="55"/>
  <c r="J4409" i="55"/>
  <c r="I4409" i="55"/>
  <c r="H4409" i="55"/>
  <c r="J4403" i="55"/>
  <c r="I4403" i="55"/>
  <c r="H4403" i="55"/>
  <c r="J4398" i="55"/>
  <c r="I4398" i="55"/>
  <c r="H4398" i="55"/>
  <c r="J4395" i="55"/>
  <c r="I4395" i="55"/>
  <c r="H4395" i="55"/>
  <c r="J4393" i="55"/>
  <c r="I4393" i="55"/>
  <c r="H4393" i="55"/>
  <c r="J4390" i="55"/>
  <c r="I4390" i="55"/>
  <c r="H4390" i="55"/>
  <c r="M4340" i="55"/>
  <c r="M4342" i="55"/>
  <c r="M4345" i="55"/>
  <c r="M4347" i="55"/>
  <c r="M4348" i="55"/>
  <c r="M4350" i="55"/>
  <c r="M4353" i="55"/>
  <c r="M4354" i="55"/>
  <c r="M4357" i="55"/>
  <c r="M4359" i="55"/>
  <c r="M4362" i="55"/>
  <c r="M4364" i="55"/>
  <c r="M4365" i="55"/>
  <c r="M4367" i="55"/>
  <c r="M4370" i="55"/>
  <c r="M4371" i="55"/>
  <c r="L4369" i="55"/>
  <c r="L4368" i="55" s="1"/>
  <c r="K4369" i="55"/>
  <c r="K4368" i="55" s="1"/>
  <c r="L4366" i="55"/>
  <c r="K4366" i="55"/>
  <c r="L4363" i="55"/>
  <c r="K4363" i="55"/>
  <c r="L4361" i="55"/>
  <c r="K4361" i="55"/>
  <c r="L4358" i="55"/>
  <c r="K4358" i="55"/>
  <c r="L4356" i="55"/>
  <c r="K4356" i="55"/>
  <c r="L4352" i="55"/>
  <c r="L4351" i="55" s="1"/>
  <c r="K4352" i="55"/>
  <c r="K4351" i="55" s="1"/>
  <c r="L4349" i="55"/>
  <c r="K4349" i="55"/>
  <c r="L4346" i="55"/>
  <c r="K4346" i="55"/>
  <c r="L4344" i="55"/>
  <c r="K4344" i="55"/>
  <c r="L4341" i="55"/>
  <c r="K4341" i="55"/>
  <c r="L4339" i="55"/>
  <c r="K4339" i="55"/>
  <c r="J4369" i="55"/>
  <c r="J4368" i="55" s="1"/>
  <c r="I4369" i="55"/>
  <c r="I4368" i="55" s="1"/>
  <c r="H4369" i="55"/>
  <c r="J4366" i="55"/>
  <c r="I4366" i="55"/>
  <c r="H4366" i="55"/>
  <c r="J4363" i="55"/>
  <c r="I4363" i="55"/>
  <c r="H4363" i="55"/>
  <c r="J4361" i="55"/>
  <c r="I4361" i="55"/>
  <c r="H4361" i="55"/>
  <c r="J4358" i="55"/>
  <c r="I4358" i="55"/>
  <c r="H4358" i="55"/>
  <c r="J4356" i="55"/>
  <c r="I4356" i="55"/>
  <c r="H4356" i="55"/>
  <c r="J4352" i="55"/>
  <c r="J4351" i="55" s="1"/>
  <c r="I4352" i="55"/>
  <c r="I4351" i="55" s="1"/>
  <c r="H4352" i="55"/>
  <c r="H4351" i="55" s="1"/>
  <c r="J4349" i="55"/>
  <c r="I4349" i="55"/>
  <c r="H4349" i="55"/>
  <c r="J4346" i="55"/>
  <c r="I4346" i="55"/>
  <c r="H4346" i="55"/>
  <c r="J4344" i="55"/>
  <c r="I4344" i="55"/>
  <c r="H4344" i="55"/>
  <c r="J4341" i="55"/>
  <c r="I4341" i="55"/>
  <c r="H4341" i="55"/>
  <c r="J4339" i="55"/>
  <c r="I4339" i="55"/>
  <c r="H4339" i="55"/>
  <c r="M4296" i="55"/>
  <c r="M4298" i="55"/>
  <c r="M4301" i="55"/>
  <c r="M4303" i="55"/>
  <c r="M4306" i="55"/>
  <c r="M4309" i="55"/>
  <c r="M4311" i="55"/>
  <c r="M4314" i="55"/>
  <c r="M4316" i="55"/>
  <c r="M4319" i="55"/>
  <c r="K4295" i="55"/>
  <c r="L4295" i="55"/>
  <c r="K4297" i="55"/>
  <c r="L4297" i="55"/>
  <c r="K4300" i="55"/>
  <c r="L4300" i="55"/>
  <c r="K4302" i="55"/>
  <c r="L4302" i="55"/>
  <c r="K4305" i="55"/>
  <c r="K4304" i="55" s="1"/>
  <c r="L4305" i="55"/>
  <c r="L4304" i="55" s="1"/>
  <c r="K4308" i="55"/>
  <c r="L4308" i="55"/>
  <c r="K4310" i="55"/>
  <c r="L4310" i="55"/>
  <c r="K4313" i="55"/>
  <c r="L4313" i="55"/>
  <c r="K4315" i="55"/>
  <c r="L4315" i="55"/>
  <c r="K4318" i="55"/>
  <c r="K4317" i="55" s="1"/>
  <c r="L4318" i="55"/>
  <c r="L4317" i="55" s="1"/>
  <c r="J4318" i="55"/>
  <c r="J4317" i="55" s="1"/>
  <c r="I4318" i="55"/>
  <c r="I4317" i="55" s="1"/>
  <c r="H4318" i="55"/>
  <c r="J4315" i="55"/>
  <c r="I4315" i="55"/>
  <c r="H4315" i="55"/>
  <c r="J4313" i="55"/>
  <c r="I4313" i="55"/>
  <c r="H4313" i="55"/>
  <c r="J4310" i="55"/>
  <c r="I4310" i="55"/>
  <c r="H4310" i="55"/>
  <c r="J4308" i="55"/>
  <c r="I4308" i="55"/>
  <c r="H4308" i="55"/>
  <c r="J4305" i="55"/>
  <c r="J4304" i="55" s="1"/>
  <c r="I4305" i="55"/>
  <c r="I4304" i="55" s="1"/>
  <c r="H4305" i="55"/>
  <c r="J4302" i="55"/>
  <c r="I4302" i="55"/>
  <c r="H4302" i="55"/>
  <c r="J4300" i="55"/>
  <c r="I4300" i="55"/>
  <c r="H4300" i="55"/>
  <c r="J4297" i="55"/>
  <c r="I4297" i="55"/>
  <c r="H4297" i="55"/>
  <c r="J4295" i="55"/>
  <c r="I4295" i="55"/>
  <c r="H4295" i="55"/>
  <c r="M4273" i="55"/>
  <c r="K4272" i="55"/>
  <c r="K4271" i="55" s="1"/>
  <c r="L4272" i="55"/>
  <c r="L4271" i="55" s="1"/>
  <c r="J4272" i="55"/>
  <c r="J4271" i="55" s="1"/>
  <c r="I4272" i="55"/>
  <c r="I4271" i="55" s="1"/>
  <c r="H4272" i="55"/>
  <c r="M4247" i="55"/>
  <c r="M4249" i="55"/>
  <c r="M4252" i="55"/>
  <c r="M4255" i="55"/>
  <c r="M4258" i="55"/>
  <c r="M4260" i="55"/>
  <c r="M4263" i="55"/>
  <c r="M4266" i="55"/>
  <c r="K4257" i="55"/>
  <c r="L4257" i="55"/>
  <c r="K4259" i="55"/>
  <c r="L4259" i="55"/>
  <c r="K4262" i="55"/>
  <c r="K4261" i="55" s="1"/>
  <c r="L4262" i="55"/>
  <c r="L4261" i="55" s="1"/>
  <c r="K4265" i="55"/>
  <c r="K4264" i="55" s="1"/>
  <c r="L4265" i="55"/>
  <c r="L4264" i="55" s="1"/>
  <c r="L4254" i="55"/>
  <c r="L4253" i="55" s="1"/>
  <c r="K4254" i="55"/>
  <c r="K4253" i="55" s="1"/>
  <c r="L4251" i="55"/>
  <c r="L4250" i="55" s="1"/>
  <c r="K4251" i="55"/>
  <c r="K4250" i="55" s="1"/>
  <c r="L4248" i="55"/>
  <c r="K4248" i="55"/>
  <c r="L4246" i="55"/>
  <c r="K4246" i="55"/>
  <c r="J4265" i="55"/>
  <c r="J4264" i="55" s="1"/>
  <c r="I4265" i="55"/>
  <c r="I4264" i="55" s="1"/>
  <c r="H4265" i="55"/>
  <c r="J4262" i="55"/>
  <c r="J4261" i="55" s="1"/>
  <c r="I4262" i="55"/>
  <c r="I4261" i="55" s="1"/>
  <c r="H4262" i="55"/>
  <c r="H4261" i="55" s="1"/>
  <c r="J4259" i="55"/>
  <c r="I4259" i="55"/>
  <c r="H4259" i="55"/>
  <c r="J4257" i="55"/>
  <c r="I4257" i="55"/>
  <c r="H4257" i="55"/>
  <c r="J4254" i="55"/>
  <c r="I4254" i="55"/>
  <c r="I4253" i="55" s="1"/>
  <c r="H4254" i="55"/>
  <c r="H4253" i="55" s="1"/>
  <c r="J4251" i="55"/>
  <c r="J4250" i="55" s="1"/>
  <c r="I4251" i="55"/>
  <c r="I4250" i="55" s="1"/>
  <c r="H4251" i="55"/>
  <c r="H4250" i="55" s="1"/>
  <c r="J4248" i="55"/>
  <c r="I4248" i="55"/>
  <c r="H4248" i="55"/>
  <c r="J4246" i="55"/>
  <c r="I4246" i="55"/>
  <c r="H4246" i="55"/>
  <c r="M4214" i="55"/>
  <c r="M4216" i="55"/>
  <c r="M4219" i="55"/>
  <c r="M4221" i="55"/>
  <c r="M4224" i="55"/>
  <c r="M4226" i="55"/>
  <c r="M4229" i="55"/>
  <c r="M4231" i="55"/>
  <c r="M4232" i="55"/>
  <c r="L4230" i="55"/>
  <c r="K4230" i="55"/>
  <c r="L4228" i="55"/>
  <c r="K4228" i="55"/>
  <c r="L4225" i="55"/>
  <c r="K4225" i="55"/>
  <c r="L4223" i="55"/>
  <c r="K4223" i="55"/>
  <c r="L4220" i="55"/>
  <c r="K4220" i="55"/>
  <c r="L4218" i="55"/>
  <c r="K4218" i="55"/>
  <c r="L4215" i="55"/>
  <c r="K4215" i="55"/>
  <c r="L4213" i="55"/>
  <c r="K4213" i="55"/>
  <c r="J4220" i="55"/>
  <c r="I4220" i="55"/>
  <c r="H4220" i="55"/>
  <c r="J4218" i="55"/>
  <c r="I4218" i="55"/>
  <c r="H4218" i="55"/>
  <c r="J4215" i="55"/>
  <c r="I4215" i="55"/>
  <c r="H4215" i="55"/>
  <c r="J4213" i="55"/>
  <c r="I4213" i="55"/>
  <c r="H4213" i="55"/>
  <c r="J4230" i="55"/>
  <c r="I4230" i="55"/>
  <c r="H4230" i="55"/>
  <c r="J4228" i="55"/>
  <c r="I4228" i="55"/>
  <c r="H4228" i="55"/>
  <c r="J4225" i="55"/>
  <c r="I4225" i="55"/>
  <c r="H4225" i="55"/>
  <c r="J4223" i="55"/>
  <c r="I4223" i="55"/>
  <c r="H4223" i="55"/>
  <c r="M4102" i="55"/>
  <c r="M4105" i="55"/>
  <c r="M4106" i="55"/>
  <c r="M4108" i="55"/>
  <c r="M4109" i="55"/>
  <c r="M4112" i="55"/>
  <c r="M4113" i="55"/>
  <c r="M4116" i="55"/>
  <c r="M4117" i="55"/>
  <c r="M4118" i="55"/>
  <c r="M4120" i="55"/>
  <c r="M4122" i="55"/>
  <c r="M4125" i="55"/>
  <c r="M4126" i="55"/>
  <c r="M4127" i="55"/>
  <c r="M4128" i="55"/>
  <c r="M4130" i="55"/>
  <c r="M4131" i="55"/>
  <c r="M4132" i="55"/>
  <c r="M4133" i="55"/>
  <c r="M4134" i="55"/>
  <c r="M4135" i="55"/>
  <c r="M4137" i="55"/>
  <c r="M4138" i="55"/>
  <c r="M4139" i="55"/>
  <c r="M4140" i="55"/>
  <c r="M4141" i="55"/>
  <c r="M4142" i="55"/>
  <c r="M4143" i="55"/>
  <c r="M4144" i="55"/>
  <c r="M4145" i="55"/>
  <c r="M4147" i="55"/>
  <c r="M4148" i="55"/>
  <c r="M4149" i="55"/>
  <c r="M4150" i="55"/>
  <c r="M4151" i="55"/>
  <c r="M4152" i="55"/>
  <c r="M4153" i="55"/>
  <c r="M4156" i="55"/>
  <c r="M4157" i="55"/>
  <c r="M4158" i="55"/>
  <c r="M4161" i="55"/>
  <c r="M4164" i="55"/>
  <c r="M4167" i="55"/>
  <c r="M4168" i="55"/>
  <c r="M4169" i="55"/>
  <c r="M4171" i="55"/>
  <c r="M4173" i="55"/>
  <c r="M4176" i="55"/>
  <c r="L4175" i="55"/>
  <c r="L4174" i="55" s="1"/>
  <c r="K4175" i="55"/>
  <c r="K4174" i="55" s="1"/>
  <c r="L4172" i="55"/>
  <c r="K4172" i="55"/>
  <c r="L4170" i="55"/>
  <c r="K4170" i="55"/>
  <c r="L4166" i="55"/>
  <c r="K4166" i="55"/>
  <c r="L4163" i="55"/>
  <c r="L4162" i="55" s="1"/>
  <c r="K4163" i="55"/>
  <c r="K4162" i="55" s="1"/>
  <c r="L4160" i="55"/>
  <c r="L4159" i="55" s="1"/>
  <c r="K4160" i="55"/>
  <c r="K4159" i="55" s="1"/>
  <c r="L4155" i="55"/>
  <c r="L4154" i="55" s="1"/>
  <c r="K4155" i="55"/>
  <c r="K4154" i="55" s="1"/>
  <c r="L4146" i="55"/>
  <c r="K4146" i="55"/>
  <c r="L4136" i="55"/>
  <c r="K4136" i="55"/>
  <c r="L4129" i="55"/>
  <c r="K4129" i="55"/>
  <c r="L4124" i="55"/>
  <c r="K4124" i="55"/>
  <c r="L4121" i="55"/>
  <c r="K4121" i="55"/>
  <c r="L4119" i="55"/>
  <c r="K4119" i="55"/>
  <c r="L4115" i="55"/>
  <c r="K4115" i="55"/>
  <c r="L4111" i="55"/>
  <c r="L4110" i="55" s="1"/>
  <c r="K4111" i="55"/>
  <c r="K4110" i="55" s="1"/>
  <c r="L4107" i="55"/>
  <c r="K4107" i="55"/>
  <c r="L4104" i="55"/>
  <c r="K4104" i="55"/>
  <c r="L4101" i="55"/>
  <c r="L4100" i="55" s="1"/>
  <c r="K4101" i="55"/>
  <c r="K4100" i="55" s="1"/>
  <c r="J4175" i="55"/>
  <c r="J4174" i="55" s="1"/>
  <c r="I4175" i="55"/>
  <c r="I4174" i="55" s="1"/>
  <c r="H4175" i="55"/>
  <c r="J4172" i="55"/>
  <c r="I4172" i="55"/>
  <c r="H4172" i="55"/>
  <c r="J4170" i="55"/>
  <c r="I4170" i="55"/>
  <c r="H4170" i="55"/>
  <c r="J4166" i="55"/>
  <c r="I4166" i="55"/>
  <c r="H4166" i="55"/>
  <c r="J4163" i="55"/>
  <c r="J4162" i="55" s="1"/>
  <c r="I4163" i="55"/>
  <c r="I4162" i="55" s="1"/>
  <c r="H4163" i="55"/>
  <c r="H4162" i="55" s="1"/>
  <c r="J4160" i="55"/>
  <c r="J4159" i="55" s="1"/>
  <c r="I4160" i="55"/>
  <c r="I4159" i="55" s="1"/>
  <c r="H4160" i="55"/>
  <c r="H4159" i="55" s="1"/>
  <c r="J4155" i="55"/>
  <c r="J4154" i="55" s="1"/>
  <c r="I4155" i="55"/>
  <c r="I4154" i="55" s="1"/>
  <c r="H4155" i="55"/>
  <c r="J4146" i="55"/>
  <c r="I4146" i="55"/>
  <c r="H4146" i="55"/>
  <c r="J4136" i="55"/>
  <c r="I4136" i="55"/>
  <c r="H4136" i="55"/>
  <c r="J4129" i="55"/>
  <c r="I4129" i="55"/>
  <c r="H4129" i="55"/>
  <c r="J4124" i="55"/>
  <c r="I4124" i="55"/>
  <c r="H4124" i="55"/>
  <c r="J4121" i="55"/>
  <c r="I4121" i="55"/>
  <c r="H4121" i="55"/>
  <c r="J4119" i="55"/>
  <c r="I4119" i="55"/>
  <c r="H4119" i="55"/>
  <c r="J4115" i="55"/>
  <c r="I4115" i="55"/>
  <c r="H4115" i="55"/>
  <c r="J4111" i="55"/>
  <c r="J4110" i="55" s="1"/>
  <c r="I4111" i="55"/>
  <c r="I4110" i="55" s="1"/>
  <c r="H4111" i="55"/>
  <c r="H4110" i="55" s="1"/>
  <c r="J4107" i="55"/>
  <c r="I4107" i="55"/>
  <c r="H4107" i="55"/>
  <c r="J4104" i="55"/>
  <c r="I4104" i="55"/>
  <c r="H4104" i="55"/>
  <c r="J4101" i="55"/>
  <c r="J4100" i="55" s="1"/>
  <c r="I4101" i="55"/>
  <c r="I4100" i="55" s="1"/>
  <c r="H4101" i="55"/>
  <c r="H4100" i="55" s="1"/>
  <c r="M4089" i="55"/>
  <c r="L4088" i="55"/>
  <c r="L4087" i="55" s="1"/>
  <c r="K4088" i="55"/>
  <c r="K4087" i="55" s="1"/>
  <c r="J4088" i="55"/>
  <c r="J4087" i="55" s="1"/>
  <c r="I4088" i="55"/>
  <c r="I4087" i="55" s="1"/>
  <c r="H4088" i="55"/>
  <c r="M4057" i="55"/>
  <c r="M4059" i="55"/>
  <c r="M4062" i="55"/>
  <c r="M4063" i="55"/>
  <c r="M4066" i="55"/>
  <c r="M4068" i="55"/>
  <c r="M4071" i="55"/>
  <c r="M4073" i="55"/>
  <c r="M4076" i="55"/>
  <c r="M4077" i="55"/>
  <c r="M4080" i="55"/>
  <c r="M4082" i="55"/>
  <c r="K4056" i="55"/>
  <c r="L4056" i="55"/>
  <c r="K4058" i="55"/>
  <c r="L4058" i="55"/>
  <c r="K4061" i="55"/>
  <c r="K4060" i="55" s="1"/>
  <c r="L4061" i="55"/>
  <c r="L4060" i="55" s="1"/>
  <c r="K4065" i="55"/>
  <c r="L4065" i="55"/>
  <c r="K4067" i="55"/>
  <c r="L4067" i="55"/>
  <c r="K4070" i="55"/>
  <c r="L4070" i="55"/>
  <c r="K4072" i="55"/>
  <c r="L4072" i="55"/>
  <c r="K4075" i="55"/>
  <c r="K4074" i="55" s="1"/>
  <c r="L4075" i="55"/>
  <c r="L4074" i="55" s="1"/>
  <c r="K4079" i="55"/>
  <c r="L4079" i="55"/>
  <c r="K4081" i="55"/>
  <c r="L4081" i="55"/>
  <c r="J4081" i="55"/>
  <c r="I4081" i="55"/>
  <c r="H4081" i="55"/>
  <c r="J4079" i="55"/>
  <c r="I4079" i="55"/>
  <c r="H4079" i="55"/>
  <c r="J4075" i="55"/>
  <c r="J4074" i="55" s="1"/>
  <c r="I4075" i="55"/>
  <c r="H4075" i="55"/>
  <c r="H4074" i="55" s="1"/>
  <c r="J4072" i="55"/>
  <c r="I4072" i="55"/>
  <c r="H4072" i="55"/>
  <c r="J4070" i="55"/>
  <c r="I4070" i="55"/>
  <c r="H4070" i="55"/>
  <c r="J4067" i="55"/>
  <c r="I4067" i="55"/>
  <c r="H4067" i="55"/>
  <c r="J4065" i="55"/>
  <c r="I4065" i="55"/>
  <c r="H4065" i="55"/>
  <c r="J4061" i="55"/>
  <c r="J4060" i="55" s="1"/>
  <c r="I4061" i="55"/>
  <c r="I4060" i="55" s="1"/>
  <c r="H4061" i="55"/>
  <c r="J4058" i="55"/>
  <c r="I4058" i="55"/>
  <c r="H4058" i="55"/>
  <c r="J4056" i="55"/>
  <c r="I4056" i="55"/>
  <c r="H4056" i="55"/>
  <c r="M4030" i="55"/>
  <c r="K4029" i="55"/>
  <c r="K4028" i="55" s="1"/>
  <c r="L4029" i="55"/>
  <c r="L4028" i="55" s="1"/>
  <c r="J4029" i="55"/>
  <c r="J4028" i="55" s="1"/>
  <c r="I4029" i="55"/>
  <c r="I4028" i="55" s="1"/>
  <c r="H4029" i="55"/>
  <c r="M4012" i="55"/>
  <c r="M4014" i="55"/>
  <c r="M4017" i="55"/>
  <c r="M4019" i="55"/>
  <c r="M4020" i="55"/>
  <c r="M4023" i="55"/>
  <c r="K4011" i="55"/>
  <c r="L4011" i="55"/>
  <c r="K4013" i="55"/>
  <c r="L4013" i="55"/>
  <c r="K4016" i="55"/>
  <c r="L4016" i="55"/>
  <c r="K4018" i="55"/>
  <c r="L4018" i="55"/>
  <c r="K4022" i="55"/>
  <c r="K4021" i="55" s="1"/>
  <c r="L4022" i="55"/>
  <c r="L4021" i="55" s="1"/>
  <c r="J4022" i="55"/>
  <c r="J4021" i="55" s="1"/>
  <c r="I4022" i="55"/>
  <c r="I4021" i="55" s="1"/>
  <c r="H4022" i="55"/>
  <c r="J4018" i="55"/>
  <c r="I4018" i="55"/>
  <c r="H4018" i="55"/>
  <c r="J4016" i="55"/>
  <c r="I4016" i="55"/>
  <c r="H4016" i="55"/>
  <c r="J4013" i="55"/>
  <c r="I4013" i="55"/>
  <c r="H4013" i="55"/>
  <c r="J4011" i="55"/>
  <c r="I4011" i="55"/>
  <c r="H4011" i="55"/>
  <c r="M3985" i="55"/>
  <c r="M3988" i="55"/>
  <c r="K3984" i="55"/>
  <c r="K3983" i="55" s="1"/>
  <c r="L3984" i="55"/>
  <c r="L3983" i="55" s="1"/>
  <c r="K3987" i="55"/>
  <c r="K3986" i="55" s="1"/>
  <c r="L3987" i="55"/>
  <c r="L3986" i="55" s="1"/>
  <c r="J3987" i="55"/>
  <c r="J3986" i="55" s="1"/>
  <c r="I3987" i="55"/>
  <c r="I3986" i="55" s="1"/>
  <c r="H3987" i="55"/>
  <c r="J3984" i="55"/>
  <c r="J3983" i="55" s="1"/>
  <c r="I3984" i="55"/>
  <c r="I3983" i="55" s="1"/>
  <c r="H3984" i="55"/>
  <c r="H3983" i="55" s="1"/>
  <c r="M3926" i="55"/>
  <c r="M3927" i="55"/>
  <c r="M3928" i="55"/>
  <c r="M3930" i="55"/>
  <c r="M3932" i="55"/>
  <c r="M3935" i="55"/>
  <c r="M3936" i="55"/>
  <c r="M3937" i="55"/>
  <c r="M3939" i="55"/>
  <c r="M3940" i="55"/>
  <c r="M3941" i="55"/>
  <c r="M3942" i="55"/>
  <c r="M3944" i="55"/>
  <c r="M3945" i="55"/>
  <c r="M3946" i="55"/>
  <c r="M3947" i="55"/>
  <c r="M3948" i="55"/>
  <c r="M3949" i="55"/>
  <c r="M3951" i="55"/>
  <c r="M3952" i="55"/>
  <c r="M3953" i="55"/>
  <c r="M3954" i="55"/>
  <c r="M3955" i="55"/>
  <c r="M3958" i="55"/>
  <c r="M3960" i="55"/>
  <c r="M3961" i="55"/>
  <c r="M3962" i="55"/>
  <c r="M3963" i="55"/>
  <c r="M3966" i="55"/>
  <c r="M3967" i="55"/>
  <c r="M3968" i="55"/>
  <c r="M3969" i="55"/>
  <c r="M3971" i="55"/>
  <c r="L3970" i="55"/>
  <c r="K3970" i="55"/>
  <c r="L3965" i="55"/>
  <c r="K3965" i="55"/>
  <c r="L3959" i="55"/>
  <c r="K3959" i="55"/>
  <c r="L3957" i="55"/>
  <c r="K3957" i="55"/>
  <c r="L3950" i="55"/>
  <c r="K3950" i="55"/>
  <c r="L3943" i="55"/>
  <c r="K3943" i="55"/>
  <c r="L3938" i="55"/>
  <c r="K3938" i="55"/>
  <c r="L3934" i="55"/>
  <c r="K3934" i="55"/>
  <c r="L3931" i="55"/>
  <c r="K3931" i="55"/>
  <c r="L3929" i="55"/>
  <c r="K3929" i="55"/>
  <c r="L3925" i="55"/>
  <c r="K3925" i="55"/>
  <c r="J3970" i="55"/>
  <c r="I3970" i="55"/>
  <c r="H3970" i="55"/>
  <c r="J3965" i="55"/>
  <c r="I3965" i="55"/>
  <c r="H3965" i="55"/>
  <c r="J3959" i="55"/>
  <c r="I3959" i="55"/>
  <c r="H3959" i="55"/>
  <c r="J3957" i="55"/>
  <c r="I3957" i="55"/>
  <c r="H3957" i="55"/>
  <c r="J3950" i="55"/>
  <c r="I3950" i="55"/>
  <c r="H3950" i="55"/>
  <c r="J3943" i="55"/>
  <c r="I3943" i="55"/>
  <c r="H3943" i="55"/>
  <c r="J3938" i="55"/>
  <c r="I3938" i="55"/>
  <c r="H3938" i="55"/>
  <c r="J3934" i="55"/>
  <c r="I3934" i="55"/>
  <c r="H3934" i="55"/>
  <c r="J3931" i="55"/>
  <c r="I3931" i="55"/>
  <c r="H3931" i="55"/>
  <c r="J3929" i="55"/>
  <c r="I3929" i="55"/>
  <c r="H3929" i="55"/>
  <c r="J3925" i="55"/>
  <c r="I3925" i="55"/>
  <c r="H3925" i="55"/>
  <c r="M3862" i="55"/>
  <c r="M3864" i="55"/>
  <c r="M3867" i="55"/>
  <c r="M3869" i="55"/>
  <c r="M3870" i="55"/>
  <c r="M3873" i="55"/>
  <c r="M3875" i="55"/>
  <c r="M3878" i="55"/>
  <c r="M3880" i="55"/>
  <c r="M3883" i="55"/>
  <c r="M3885" i="55"/>
  <c r="M3886" i="55"/>
  <c r="M3889" i="55"/>
  <c r="M3891" i="55"/>
  <c r="L3890" i="55"/>
  <c r="K3890" i="55"/>
  <c r="L3888" i="55"/>
  <c r="K3888" i="55"/>
  <c r="L3884" i="55"/>
  <c r="K3884" i="55"/>
  <c r="L3882" i="55"/>
  <c r="K3882" i="55"/>
  <c r="L3879" i="55"/>
  <c r="K3879" i="55"/>
  <c r="L3877" i="55"/>
  <c r="K3877" i="55"/>
  <c r="L3874" i="55"/>
  <c r="K3874" i="55"/>
  <c r="L3872" i="55"/>
  <c r="K3872" i="55"/>
  <c r="L3868" i="55"/>
  <c r="K3868" i="55"/>
  <c r="L3866" i="55"/>
  <c r="K3866" i="55"/>
  <c r="L3863" i="55"/>
  <c r="K3863" i="55"/>
  <c r="L3861" i="55"/>
  <c r="K3861" i="55"/>
  <c r="M3833" i="55"/>
  <c r="M3835" i="55"/>
  <c r="M3838" i="55"/>
  <c r="M3840" i="55"/>
  <c r="M3841" i="55"/>
  <c r="M3844" i="55"/>
  <c r="M3847" i="55"/>
  <c r="M3849" i="55"/>
  <c r="M3852" i="55"/>
  <c r="M3854" i="55"/>
  <c r="M3855" i="55"/>
  <c r="M3858" i="55"/>
  <c r="K3832" i="55"/>
  <c r="L3832" i="55"/>
  <c r="K3834" i="55"/>
  <c r="L3834" i="55"/>
  <c r="K3837" i="55"/>
  <c r="L3837" i="55"/>
  <c r="K3839" i="55"/>
  <c r="L3839" i="55"/>
  <c r="K3843" i="55"/>
  <c r="K3842" i="55" s="1"/>
  <c r="L3843" i="55"/>
  <c r="L3842" i="55" s="1"/>
  <c r="K3846" i="55"/>
  <c r="L3846" i="55"/>
  <c r="K3848" i="55"/>
  <c r="L3848" i="55"/>
  <c r="K3851" i="55"/>
  <c r="L3851" i="55"/>
  <c r="K3853" i="55"/>
  <c r="L3853" i="55"/>
  <c r="K3857" i="55"/>
  <c r="K3856" i="55" s="1"/>
  <c r="L3857" i="55"/>
  <c r="L3856" i="55" s="1"/>
  <c r="M3800" i="55"/>
  <c r="M3802" i="55"/>
  <c r="M3805" i="55"/>
  <c r="M3807" i="55"/>
  <c r="M3808" i="55"/>
  <c r="M3811" i="55"/>
  <c r="M3813" i="55"/>
  <c r="M3816" i="55"/>
  <c r="M3818" i="55"/>
  <c r="M3821" i="55"/>
  <c r="M3823" i="55"/>
  <c r="M3824" i="55"/>
  <c r="M3827" i="55"/>
  <c r="M3829" i="55"/>
  <c r="K3799" i="55"/>
  <c r="L3799" i="55"/>
  <c r="K3801" i="55"/>
  <c r="L3801" i="55"/>
  <c r="K3804" i="55"/>
  <c r="L3804" i="55"/>
  <c r="K3806" i="55"/>
  <c r="L3806" i="55"/>
  <c r="K3810" i="55"/>
  <c r="L3810" i="55"/>
  <c r="K3812" i="55"/>
  <c r="L3812" i="55"/>
  <c r="K3815" i="55"/>
  <c r="L3815" i="55"/>
  <c r="K3817" i="55"/>
  <c r="L3817" i="55"/>
  <c r="K3820" i="55"/>
  <c r="L3820" i="55"/>
  <c r="K3822" i="55"/>
  <c r="L3822" i="55"/>
  <c r="K3826" i="55"/>
  <c r="L3826" i="55"/>
  <c r="K3828" i="55"/>
  <c r="L3828" i="55"/>
  <c r="M3744" i="55"/>
  <c r="M3746" i="55"/>
  <c r="M3749" i="55"/>
  <c r="M3751" i="55"/>
  <c r="M3752" i="55"/>
  <c r="M3755" i="55"/>
  <c r="M3757" i="55"/>
  <c r="M3760" i="55"/>
  <c r="M3762" i="55"/>
  <c r="M3765" i="55"/>
  <c r="M3767" i="55"/>
  <c r="M3768" i="55"/>
  <c r="M3771" i="55"/>
  <c r="M3773" i="55"/>
  <c r="M3777" i="55"/>
  <c r="M3779" i="55"/>
  <c r="M3782" i="55"/>
  <c r="M3784" i="55"/>
  <c r="M3785" i="55"/>
  <c r="M3788" i="55"/>
  <c r="M3790" i="55"/>
  <c r="M3793" i="55"/>
  <c r="M3795" i="55"/>
  <c r="M3796" i="55"/>
  <c r="K3743" i="55"/>
  <c r="L3743" i="55"/>
  <c r="K3745" i="55"/>
  <c r="L3745" i="55"/>
  <c r="K3748" i="55"/>
  <c r="L3748" i="55"/>
  <c r="K3750" i="55"/>
  <c r="L3750" i="55"/>
  <c r="K3754" i="55"/>
  <c r="L3754" i="55"/>
  <c r="K3756" i="55"/>
  <c r="L3756" i="55"/>
  <c r="K3759" i="55"/>
  <c r="L3759" i="55"/>
  <c r="K3761" i="55"/>
  <c r="L3761" i="55"/>
  <c r="K3764" i="55"/>
  <c r="L3764" i="55"/>
  <c r="K3766" i="55"/>
  <c r="L3766" i="55"/>
  <c r="K3770" i="55"/>
  <c r="L3770" i="55"/>
  <c r="K3772" i="55"/>
  <c r="L3772" i="55"/>
  <c r="K3776" i="55"/>
  <c r="L3776" i="55"/>
  <c r="K3778" i="55"/>
  <c r="L3778" i="55"/>
  <c r="K3781" i="55"/>
  <c r="L3781" i="55"/>
  <c r="K3783" i="55"/>
  <c r="L3783" i="55"/>
  <c r="K3787" i="55"/>
  <c r="L3787" i="55"/>
  <c r="K3789" i="55"/>
  <c r="L3789" i="55"/>
  <c r="K3792" i="55"/>
  <c r="L3792" i="55"/>
  <c r="K3794" i="55"/>
  <c r="L3794" i="55"/>
  <c r="M3723" i="55"/>
  <c r="M3726" i="55"/>
  <c r="M3727" i="55"/>
  <c r="M3730" i="55"/>
  <c r="M3731" i="55"/>
  <c r="M3733" i="55"/>
  <c r="M3734" i="55"/>
  <c r="M3735" i="55"/>
  <c r="M3736" i="55"/>
  <c r="M3738" i="55"/>
  <c r="M3740" i="55"/>
  <c r="L3739" i="55"/>
  <c r="K3739" i="55"/>
  <c r="L3737" i="55"/>
  <c r="K3737" i="55"/>
  <c r="L3732" i="55"/>
  <c r="K3732" i="55"/>
  <c r="L3729" i="55"/>
  <c r="K3729" i="55"/>
  <c r="L3725" i="55"/>
  <c r="L3724" i="55" s="1"/>
  <c r="K3725" i="55"/>
  <c r="K3724" i="55" s="1"/>
  <c r="L3722" i="55"/>
  <c r="L3721" i="55" s="1"/>
  <c r="K3722" i="55"/>
  <c r="K3721" i="55" s="1"/>
  <c r="J3890" i="55"/>
  <c r="I3890" i="55"/>
  <c r="H3890" i="55"/>
  <c r="J3888" i="55"/>
  <c r="I3888" i="55"/>
  <c r="H3888" i="55"/>
  <c r="J3884" i="55"/>
  <c r="I3884" i="55"/>
  <c r="H3884" i="55"/>
  <c r="J3882" i="55"/>
  <c r="I3882" i="55"/>
  <c r="H3882" i="55"/>
  <c r="J3879" i="55"/>
  <c r="I3879" i="55"/>
  <c r="H3879" i="55"/>
  <c r="J3877" i="55"/>
  <c r="I3877" i="55"/>
  <c r="H3877" i="55"/>
  <c r="J3874" i="55"/>
  <c r="I3874" i="55"/>
  <c r="H3874" i="55"/>
  <c r="J3872" i="55"/>
  <c r="I3872" i="55"/>
  <c r="H3872" i="55"/>
  <c r="J3868" i="55"/>
  <c r="I3868" i="55"/>
  <c r="H3868" i="55"/>
  <c r="J3866" i="55"/>
  <c r="I3866" i="55"/>
  <c r="H3866" i="55"/>
  <c r="J3863" i="55"/>
  <c r="I3863" i="55"/>
  <c r="H3863" i="55"/>
  <c r="J3861" i="55"/>
  <c r="I3861" i="55"/>
  <c r="H3861" i="55"/>
  <c r="J3857" i="55"/>
  <c r="J3856" i="55" s="1"/>
  <c r="I3857" i="55"/>
  <c r="I3856" i="55" s="1"/>
  <c r="H3857" i="55"/>
  <c r="H3856" i="55" s="1"/>
  <c r="J3853" i="55"/>
  <c r="I3853" i="55"/>
  <c r="H3853" i="55"/>
  <c r="J3851" i="55"/>
  <c r="I3851" i="55"/>
  <c r="H3851" i="55"/>
  <c r="J3848" i="55"/>
  <c r="I3848" i="55"/>
  <c r="H3848" i="55"/>
  <c r="J3846" i="55"/>
  <c r="I3846" i="55"/>
  <c r="H3846" i="55"/>
  <c r="J3843" i="55"/>
  <c r="J3842" i="55" s="1"/>
  <c r="I3843" i="55"/>
  <c r="I3842" i="55" s="1"/>
  <c r="H3843" i="55"/>
  <c r="H3842" i="55" s="1"/>
  <c r="J3839" i="55"/>
  <c r="I3839" i="55"/>
  <c r="H3839" i="55"/>
  <c r="J3837" i="55"/>
  <c r="I3837" i="55"/>
  <c r="H3837" i="55"/>
  <c r="J3834" i="55"/>
  <c r="I3834" i="55"/>
  <c r="H3834" i="55"/>
  <c r="J3832" i="55"/>
  <c r="I3832" i="55"/>
  <c r="H3832" i="55"/>
  <c r="J3828" i="55"/>
  <c r="I3828" i="55"/>
  <c r="H3828" i="55"/>
  <c r="J3826" i="55"/>
  <c r="I3826" i="55"/>
  <c r="H3826" i="55"/>
  <c r="J3822" i="55"/>
  <c r="I3822" i="55"/>
  <c r="H3822" i="55"/>
  <c r="J3820" i="55"/>
  <c r="I3820" i="55"/>
  <c r="H3820" i="55"/>
  <c r="J3817" i="55"/>
  <c r="I3817" i="55"/>
  <c r="H3817" i="55"/>
  <c r="J3815" i="55"/>
  <c r="I3815" i="55"/>
  <c r="H3815" i="55"/>
  <c r="J3812" i="55"/>
  <c r="I3812" i="55"/>
  <c r="H3812" i="55"/>
  <c r="J3810" i="55"/>
  <c r="I3810" i="55"/>
  <c r="H3810" i="55"/>
  <c r="J3806" i="55"/>
  <c r="I3806" i="55"/>
  <c r="H3806" i="55"/>
  <c r="J3804" i="55"/>
  <c r="I3804" i="55"/>
  <c r="H3804" i="55"/>
  <c r="J3801" i="55"/>
  <c r="I3801" i="55"/>
  <c r="H3801" i="55"/>
  <c r="J3799" i="55"/>
  <c r="I3799" i="55"/>
  <c r="H3799" i="55"/>
  <c r="J3794" i="55"/>
  <c r="I3794" i="55"/>
  <c r="H3794" i="55"/>
  <c r="J3792" i="55"/>
  <c r="I3792" i="55"/>
  <c r="H3792" i="55"/>
  <c r="J3789" i="55"/>
  <c r="I3789" i="55"/>
  <c r="H3789" i="55"/>
  <c r="J3787" i="55"/>
  <c r="I3787" i="55"/>
  <c r="H3787" i="55"/>
  <c r="J3783" i="55"/>
  <c r="I3783" i="55"/>
  <c r="H3783" i="55"/>
  <c r="J3781" i="55"/>
  <c r="I3781" i="55"/>
  <c r="H3781" i="55"/>
  <c r="J3778" i="55"/>
  <c r="I3778" i="55"/>
  <c r="H3778" i="55"/>
  <c r="J3776" i="55"/>
  <c r="I3776" i="55"/>
  <c r="H3776" i="55"/>
  <c r="J3772" i="55"/>
  <c r="I3772" i="55"/>
  <c r="H3772" i="55"/>
  <c r="J3770" i="55"/>
  <c r="I3770" i="55"/>
  <c r="H3770" i="55"/>
  <c r="J3766" i="55"/>
  <c r="I3766" i="55"/>
  <c r="H3766" i="55"/>
  <c r="J3764" i="55"/>
  <c r="I3764" i="55"/>
  <c r="H3764" i="55"/>
  <c r="J3761" i="55"/>
  <c r="I3761" i="55"/>
  <c r="H3761" i="55"/>
  <c r="J3759" i="55"/>
  <c r="I3759" i="55"/>
  <c r="H3759" i="55"/>
  <c r="J3756" i="55"/>
  <c r="I3756" i="55"/>
  <c r="H3756" i="55"/>
  <c r="J3754" i="55"/>
  <c r="I3754" i="55"/>
  <c r="H3754" i="55"/>
  <c r="J3750" i="55"/>
  <c r="I3750" i="55"/>
  <c r="H3750" i="55"/>
  <c r="J3748" i="55"/>
  <c r="I3748" i="55"/>
  <c r="H3748" i="55"/>
  <c r="J3745" i="55"/>
  <c r="I3745" i="55"/>
  <c r="H3745" i="55"/>
  <c r="J3743" i="55"/>
  <c r="I3743" i="55"/>
  <c r="H3743" i="55"/>
  <c r="J3739" i="55"/>
  <c r="I3739" i="55"/>
  <c r="H3739" i="55"/>
  <c r="J3737" i="55"/>
  <c r="I3737" i="55"/>
  <c r="H3737" i="55"/>
  <c r="J3732" i="55"/>
  <c r="I3732" i="55"/>
  <c r="H3732" i="55"/>
  <c r="J3729" i="55"/>
  <c r="I3729" i="55"/>
  <c r="H3729" i="55"/>
  <c r="J3725" i="55"/>
  <c r="J3724" i="55" s="1"/>
  <c r="I3725" i="55"/>
  <c r="I3724" i="55" s="1"/>
  <c r="H3725" i="55"/>
  <c r="J3722" i="55"/>
  <c r="J3721" i="55" s="1"/>
  <c r="I3722" i="55"/>
  <c r="I3721" i="55" s="1"/>
  <c r="H3722" i="55"/>
  <c r="H3721" i="55" s="1"/>
  <c r="M3672" i="55"/>
  <c r="M3673" i="55"/>
  <c r="M3675" i="55"/>
  <c r="M3677" i="55"/>
  <c r="M3680" i="55"/>
  <c r="M3681" i="55"/>
  <c r="M3682" i="55"/>
  <c r="M3683" i="55"/>
  <c r="M3685" i="55"/>
  <c r="M3686" i="55"/>
  <c r="M3687" i="55"/>
  <c r="M3688" i="55"/>
  <c r="M3690" i="55"/>
  <c r="M3691" i="55"/>
  <c r="M3692" i="55"/>
  <c r="M3693" i="55"/>
  <c r="M3694" i="55"/>
  <c r="M3695" i="55"/>
  <c r="M3696" i="55"/>
  <c r="M3697" i="55"/>
  <c r="M3699" i="55"/>
  <c r="M3700" i="55"/>
  <c r="M3701" i="55"/>
  <c r="M3702" i="55"/>
  <c r="M3703" i="55"/>
  <c r="M3704" i="55"/>
  <c r="M3705" i="55"/>
  <c r="M3708" i="55"/>
  <c r="M3709" i="55"/>
  <c r="M3710" i="55"/>
  <c r="M3713" i="55"/>
  <c r="M3716" i="55"/>
  <c r="L3715" i="55"/>
  <c r="L3714" i="55" s="1"/>
  <c r="K3715" i="55"/>
  <c r="K3714" i="55" s="1"/>
  <c r="L3712" i="55"/>
  <c r="L3711" i="55" s="1"/>
  <c r="K3712" i="55"/>
  <c r="K3711" i="55" s="1"/>
  <c r="L3707" i="55"/>
  <c r="L3706" i="55" s="1"/>
  <c r="K3707" i="55"/>
  <c r="K3706" i="55" s="1"/>
  <c r="L3698" i="55"/>
  <c r="K3698" i="55"/>
  <c r="L3689" i="55"/>
  <c r="K3689" i="55"/>
  <c r="L3684" i="55"/>
  <c r="K3684" i="55"/>
  <c r="L3679" i="55"/>
  <c r="K3679" i="55"/>
  <c r="L3676" i="55"/>
  <c r="K3676" i="55"/>
  <c r="L3674" i="55"/>
  <c r="K3674" i="55"/>
  <c r="L3671" i="55"/>
  <c r="K3671" i="55"/>
  <c r="J3715" i="55"/>
  <c r="J3714" i="55" s="1"/>
  <c r="I3715" i="55"/>
  <c r="I3714" i="55" s="1"/>
  <c r="H3715" i="55"/>
  <c r="J3712" i="55"/>
  <c r="J3711" i="55" s="1"/>
  <c r="I3712" i="55"/>
  <c r="I3711" i="55" s="1"/>
  <c r="H3712" i="55"/>
  <c r="J3707" i="55"/>
  <c r="J3706" i="55" s="1"/>
  <c r="I3707" i="55"/>
  <c r="I3706" i="55" s="1"/>
  <c r="H3707" i="55"/>
  <c r="H3706" i="55" s="1"/>
  <c r="J3698" i="55"/>
  <c r="I3698" i="55"/>
  <c r="H3698" i="55"/>
  <c r="J3689" i="55"/>
  <c r="I3689" i="55"/>
  <c r="H3689" i="55"/>
  <c r="J3684" i="55"/>
  <c r="I3684" i="55"/>
  <c r="H3684" i="55"/>
  <c r="J3679" i="55"/>
  <c r="I3679" i="55"/>
  <c r="H3679" i="55"/>
  <c r="J3676" i="55"/>
  <c r="I3676" i="55"/>
  <c r="H3676" i="55"/>
  <c r="J3674" i="55"/>
  <c r="I3674" i="55"/>
  <c r="H3674" i="55"/>
  <c r="J3671" i="55"/>
  <c r="I3671" i="55"/>
  <c r="H3671" i="55"/>
  <c r="M3382" i="55"/>
  <c r="K3381" i="55"/>
  <c r="K3380" i="55" s="1"/>
  <c r="L3381" i="55"/>
  <c r="L3380" i="55" s="1"/>
  <c r="J3381" i="55"/>
  <c r="J3380" i="55" s="1"/>
  <c r="I3381" i="55"/>
  <c r="I3380" i="55" s="1"/>
  <c r="H3381" i="55"/>
  <c r="M3389" i="55"/>
  <c r="M3392" i="55"/>
  <c r="M3396" i="55"/>
  <c r="M3398" i="55"/>
  <c r="M3400" i="55"/>
  <c r="M3403" i="55"/>
  <c r="M3404" i="55"/>
  <c r="M3405" i="55"/>
  <c r="M3407" i="55"/>
  <c r="M3408" i="55"/>
  <c r="M3411" i="55"/>
  <c r="M3413" i="55"/>
  <c r="M3416" i="55"/>
  <c r="M3419" i="55"/>
  <c r="M3421" i="55"/>
  <c r="M3423" i="55"/>
  <c r="M3426" i="55"/>
  <c r="M3427" i="55"/>
  <c r="M3428" i="55"/>
  <c r="M3430" i="55"/>
  <c r="M3431" i="55"/>
  <c r="M3434" i="55"/>
  <c r="M3436" i="55"/>
  <c r="M3439" i="55"/>
  <c r="M3442" i="55"/>
  <c r="M3444" i="55"/>
  <c r="M3446" i="55"/>
  <c r="M3449" i="55"/>
  <c r="M3450" i="55"/>
  <c r="M3451" i="55"/>
  <c r="M3453" i="55"/>
  <c r="M3454" i="55"/>
  <c r="M3457" i="55"/>
  <c r="M3459" i="55"/>
  <c r="M3462" i="55"/>
  <c r="M3466" i="55"/>
  <c r="M3468" i="55"/>
  <c r="M3470" i="55"/>
  <c r="M3473" i="55"/>
  <c r="M3474" i="55"/>
  <c r="M3476" i="55"/>
  <c r="M3479" i="55"/>
  <c r="M3481" i="55"/>
  <c r="M3483" i="55"/>
  <c r="M3486" i="55"/>
  <c r="M3487" i="55"/>
  <c r="M3489" i="55"/>
  <c r="M3492" i="55"/>
  <c r="M3496" i="55"/>
  <c r="M3498" i="55"/>
  <c r="M3500" i="55"/>
  <c r="M3503" i="55"/>
  <c r="M3504" i="55"/>
  <c r="M3506" i="55"/>
  <c r="M3508" i="55"/>
  <c r="M3509" i="55"/>
  <c r="M3510" i="55"/>
  <c r="M3512" i="55"/>
  <c r="M3515" i="55"/>
  <c r="M3517" i="55"/>
  <c r="M3520" i="55"/>
  <c r="M3522" i="55"/>
  <c r="M3524" i="55"/>
  <c r="M3527" i="55"/>
  <c r="M3528" i="55"/>
  <c r="M3530" i="55"/>
  <c r="M3532" i="55"/>
  <c r="M3533" i="55"/>
  <c r="M3534" i="55"/>
  <c r="M3536" i="55"/>
  <c r="M3539" i="55"/>
  <c r="M3541" i="55"/>
  <c r="M3545" i="55"/>
  <c r="M3547" i="55"/>
  <c r="M3549" i="55"/>
  <c r="M3552" i="55"/>
  <c r="M3553" i="55"/>
  <c r="M3555" i="55"/>
  <c r="M3557" i="55"/>
  <c r="M3560" i="55"/>
  <c r="M3563" i="55"/>
  <c r="M3565" i="55"/>
  <c r="M3567" i="55"/>
  <c r="M3570" i="55"/>
  <c r="M3571" i="55"/>
  <c r="M3573" i="55"/>
  <c r="M3575" i="55"/>
  <c r="M3578" i="55"/>
  <c r="M3582" i="55"/>
  <c r="M3584" i="55"/>
  <c r="M3586" i="55"/>
  <c r="M3589" i="55"/>
  <c r="M3590" i="55"/>
  <c r="M3592" i="55"/>
  <c r="M3595" i="55"/>
  <c r="M3598" i="55"/>
  <c r="M3601" i="55"/>
  <c r="M3603" i="55"/>
  <c r="M3605" i="55"/>
  <c r="M3608" i="55"/>
  <c r="M3609" i="55"/>
  <c r="M3611" i="55"/>
  <c r="M3614" i="55"/>
  <c r="M3617" i="55"/>
  <c r="M3621" i="55"/>
  <c r="M3623" i="55"/>
  <c r="M3625" i="55"/>
  <c r="M3628" i="55"/>
  <c r="M3629" i="55"/>
  <c r="M3631" i="55"/>
  <c r="M3634" i="55"/>
  <c r="M3636" i="55"/>
  <c r="M3638" i="55"/>
  <c r="M3641" i="55"/>
  <c r="M3642" i="55"/>
  <c r="M3644" i="55"/>
  <c r="M3648" i="55"/>
  <c r="M3650" i="55"/>
  <c r="M3652" i="55"/>
  <c r="M3655" i="55"/>
  <c r="M3656" i="55"/>
  <c r="M3659" i="55"/>
  <c r="M3661" i="55"/>
  <c r="M3663" i="55"/>
  <c r="M3666" i="55"/>
  <c r="M3667" i="55"/>
  <c r="K3388" i="55"/>
  <c r="K3387" i="55" s="1"/>
  <c r="L3388" i="55"/>
  <c r="L3387" i="55" s="1"/>
  <c r="K3391" i="55"/>
  <c r="K3390" i="55" s="1"/>
  <c r="L3391" i="55"/>
  <c r="L3390" i="55" s="1"/>
  <c r="K3395" i="55"/>
  <c r="L3395" i="55"/>
  <c r="K3397" i="55"/>
  <c r="L3397" i="55"/>
  <c r="K3399" i="55"/>
  <c r="L3399" i="55"/>
  <c r="K3402" i="55"/>
  <c r="L3402" i="55"/>
  <c r="K3406" i="55"/>
  <c r="L3406" i="55"/>
  <c r="K3410" i="55"/>
  <c r="L3410" i="55"/>
  <c r="K3412" i="55"/>
  <c r="L3412" i="55"/>
  <c r="K3415" i="55"/>
  <c r="K3414" i="55" s="1"/>
  <c r="L3415" i="55"/>
  <c r="L3414" i="55" s="1"/>
  <c r="K3418" i="55"/>
  <c r="L3418" i="55"/>
  <c r="K3420" i="55"/>
  <c r="L3420" i="55"/>
  <c r="K3422" i="55"/>
  <c r="L3422" i="55"/>
  <c r="K3425" i="55"/>
  <c r="L3425" i="55"/>
  <c r="K3429" i="55"/>
  <c r="L3429" i="55"/>
  <c r="K3433" i="55"/>
  <c r="L3433" i="55"/>
  <c r="K3435" i="55"/>
  <c r="L3435" i="55"/>
  <c r="K3438" i="55"/>
  <c r="K3437" i="55" s="1"/>
  <c r="L3438" i="55"/>
  <c r="L3437" i="55" s="1"/>
  <c r="K3441" i="55"/>
  <c r="L3441" i="55"/>
  <c r="K3443" i="55"/>
  <c r="L3443" i="55"/>
  <c r="K3445" i="55"/>
  <c r="L3445" i="55"/>
  <c r="K3448" i="55"/>
  <c r="L3448" i="55"/>
  <c r="K3452" i="55"/>
  <c r="L3452" i="55"/>
  <c r="K3456" i="55"/>
  <c r="L3456" i="55"/>
  <c r="K3458" i="55"/>
  <c r="L3458" i="55"/>
  <c r="K3461" i="55"/>
  <c r="K3460" i="55" s="1"/>
  <c r="L3461" i="55"/>
  <c r="L3460" i="55" s="1"/>
  <c r="L3491" i="55"/>
  <c r="L3490" i="55" s="1"/>
  <c r="K3491" i="55"/>
  <c r="K3490" i="55" s="1"/>
  <c r="L3488" i="55"/>
  <c r="K3488" i="55"/>
  <c r="L3485" i="55"/>
  <c r="K3485" i="55"/>
  <c r="L3482" i="55"/>
  <c r="K3482" i="55"/>
  <c r="L3480" i="55"/>
  <c r="K3480" i="55"/>
  <c r="L3478" i="55"/>
  <c r="K3478" i="55"/>
  <c r="L3475" i="55"/>
  <c r="K3475" i="55"/>
  <c r="L3472" i="55"/>
  <c r="K3472" i="55"/>
  <c r="L3469" i="55"/>
  <c r="K3469" i="55"/>
  <c r="L3467" i="55"/>
  <c r="K3467" i="55"/>
  <c r="L3465" i="55"/>
  <c r="K3465" i="55"/>
  <c r="K3495" i="55"/>
  <c r="L3495" i="55"/>
  <c r="K3497" i="55"/>
  <c r="L3497" i="55"/>
  <c r="K3499" i="55"/>
  <c r="L3499" i="55"/>
  <c r="K3502" i="55"/>
  <c r="L3502" i="55"/>
  <c r="K3505" i="55"/>
  <c r="L3505" i="55"/>
  <c r="K3507" i="55"/>
  <c r="L3507" i="55"/>
  <c r="K3511" i="55"/>
  <c r="L3511" i="55"/>
  <c r="K3514" i="55"/>
  <c r="L3514" i="55"/>
  <c r="K3516" i="55"/>
  <c r="L3516" i="55"/>
  <c r="K3519" i="55"/>
  <c r="L3519" i="55"/>
  <c r="K3521" i="55"/>
  <c r="L3521" i="55"/>
  <c r="K3523" i="55"/>
  <c r="L3523" i="55"/>
  <c r="K3526" i="55"/>
  <c r="L3526" i="55"/>
  <c r="K3529" i="55"/>
  <c r="L3529" i="55"/>
  <c r="K3531" i="55"/>
  <c r="L3531" i="55"/>
  <c r="K3535" i="55"/>
  <c r="L3535" i="55"/>
  <c r="K3538" i="55"/>
  <c r="L3538" i="55"/>
  <c r="K3540" i="55"/>
  <c r="L3540" i="55"/>
  <c r="K3544" i="55"/>
  <c r="L3544" i="55"/>
  <c r="K3546" i="55"/>
  <c r="L3546" i="55"/>
  <c r="K3548" i="55"/>
  <c r="L3548" i="55"/>
  <c r="K3551" i="55"/>
  <c r="L3551" i="55"/>
  <c r="K3554" i="55"/>
  <c r="L3554" i="55"/>
  <c r="K3556" i="55"/>
  <c r="L3556" i="55"/>
  <c r="K3559" i="55"/>
  <c r="K3558" i="55" s="1"/>
  <c r="L3559" i="55"/>
  <c r="L3558" i="55" s="1"/>
  <c r="K3562" i="55"/>
  <c r="L3562" i="55"/>
  <c r="K3564" i="55"/>
  <c r="L3564" i="55"/>
  <c r="K3566" i="55"/>
  <c r="L3566" i="55"/>
  <c r="K3569" i="55"/>
  <c r="L3569" i="55"/>
  <c r="K3572" i="55"/>
  <c r="L3572" i="55"/>
  <c r="K3574" i="55"/>
  <c r="L3574" i="55"/>
  <c r="K3577" i="55"/>
  <c r="K3576" i="55" s="1"/>
  <c r="L3577" i="55"/>
  <c r="L3576" i="55" s="1"/>
  <c r="K3581" i="55"/>
  <c r="L3581" i="55"/>
  <c r="K3583" i="55"/>
  <c r="L3583" i="55"/>
  <c r="K3585" i="55"/>
  <c r="L3585" i="55"/>
  <c r="K3588" i="55"/>
  <c r="L3588" i="55"/>
  <c r="K3591" i="55"/>
  <c r="L3591" i="55"/>
  <c r="K3594" i="55"/>
  <c r="K3593" i="55" s="1"/>
  <c r="L3594" i="55"/>
  <c r="L3593" i="55" s="1"/>
  <c r="K3597" i="55"/>
  <c r="K3596" i="55" s="1"/>
  <c r="L3597" i="55"/>
  <c r="L3596" i="55" s="1"/>
  <c r="K3600" i="55"/>
  <c r="L3600" i="55"/>
  <c r="K3602" i="55"/>
  <c r="L3602" i="55"/>
  <c r="K3604" i="55"/>
  <c r="L3604" i="55"/>
  <c r="K3607" i="55"/>
  <c r="L3607" i="55"/>
  <c r="K3610" i="55"/>
  <c r="L3610" i="55"/>
  <c r="K3613" i="55"/>
  <c r="K3612" i="55" s="1"/>
  <c r="L3613" i="55"/>
  <c r="L3612" i="55" s="1"/>
  <c r="K3616" i="55"/>
  <c r="K3615" i="55" s="1"/>
  <c r="L3616" i="55"/>
  <c r="L3615" i="55" s="1"/>
  <c r="L3665" i="55"/>
  <c r="L3664" i="55" s="1"/>
  <c r="K3665" i="55"/>
  <c r="K3664" i="55" s="1"/>
  <c r="L3662" i="55"/>
  <c r="K3662" i="55"/>
  <c r="L3660" i="55"/>
  <c r="K3660" i="55"/>
  <c r="L3658" i="55"/>
  <c r="K3658" i="55"/>
  <c r="L3654" i="55"/>
  <c r="L3653" i="55" s="1"/>
  <c r="K3654" i="55"/>
  <c r="K3653" i="55" s="1"/>
  <c r="L3651" i="55"/>
  <c r="K3651" i="55"/>
  <c r="L3649" i="55"/>
  <c r="K3649" i="55"/>
  <c r="L3647" i="55"/>
  <c r="K3647" i="55"/>
  <c r="L3643" i="55"/>
  <c r="K3643" i="55"/>
  <c r="L3640" i="55"/>
  <c r="K3640" i="55"/>
  <c r="L3637" i="55"/>
  <c r="K3637" i="55"/>
  <c r="L3635" i="55"/>
  <c r="K3635" i="55"/>
  <c r="L3633" i="55"/>
  <c r="K3633" i="55"/>
  <c r="L3630" i="55"/>
  <c r="K3630" i="55"/>
  <c r="L3627" i="55"/>
  <c r="K3627" i="55"/>
  <c r="L3624" i="55"/>
  <c r="K3624" i="55"/>
  <c r="L3622" i="55"/>
  <c r="K3622" i="55"/>
  <c r="L3620" i="55"/>
  <c r="K3620" i="55"/>
  <c r="J3665" i="55"/>
  <c r="I3665" i="55"/>
  <c r="I3664" i="55" s="1"/>
  <c r="H3665" i="55"/>
  <c r="J3662" i="55"/>
  <c r="I3662" i="55"/>
  <c r="H3662" i="55"/>
  <c r="J3660" i="55"/>
  <c r="I3660" i="55"/>
  <c r="H3660" i="55"/>
  <c r="J3658" i="55"/>
  <c r="I3658" i="55"/>
  <c r="H3658" i="55"/>
  <c r="J3654" i="55"/>
  <c r="I3654" i="55"/>
  <c r="I3653" i="55" s="1"/>
  <c r="H3654" i="55"/>
  <c r="J3651" i="55"/>
  <c r="I3651" i="55"/>
  <c r="H3651" i="55"/>
  <c r="J3649" i="55"/>
  <c r="I3649" i="55"/>
  <c r="H3649" i="55"/>
  <c r="J3647" i="55"/>
  <c r="I3647" i="55"/>
  <c r="H3647" i="55"/>
  <c r="J3643" i="55"/>
  <c r="I3643" i="55"/>
  <c r="H3643" i="55"/>
  <c r="J3640" i="55"/>
  <c r="I3640" i="55"/>
  <c r="H3640" i="55"/>
  <c r="J3637" i="55"/>
  <c r="I3637" i="55"/>
  <c r="H3637" i="55"/>
  <c r="J3635" i="55"/>
  <c r="I3635" i="55"/>
  <c r="H3635" i="55"/>
  <c r="J3633" i="55"/>
  <c r="I3633" i="55"/>
  <c r="H3633" i="55"/>
  <c r="J3630" i="55"/>
  <c r="I3630" i="55"/>
  <c r="H3630" i="55"/>
  <c r="J3627" i="55"/>
  <c r="I3627" i="55"/>
  <c r="H3627" i="55"/>
  <c r="J3624" i="55"/>
  <c r="I3624" i="55"/>
  <c r="H3624" i="55"/>
  <c r="J3622" i="55"/>
  <c r="I3622" i="55"/>
  <c r="H3622" i="55"/>
  <c r="J3620" i="55"/>
  <c r="I3620" i="55"/>
  <c r="H3620" i="55"/>
  <c r="J3616" i="55"/>
  <c r="J3615" i="55" s="1"/>
  <c r="I3616" i="55"/>
  <c r="I3615" i="55" s="1"/>
  <c r="H3616" i="55"/>
  <c r="J3613" i="55"/>
  <c r="J3612" i="55" s="1"/>
  <c r="I3613" i="55"/>
  <c r="I3612" i="55" s="1"/>
  <c r="H3613" i="55"/>
  <c r="H3612" i="55" s="1"/>
  <c r="J3610" i="55"/>
  <c r="I3610" i="55"/>
  <c r="H3610" i="55"/>
  <c r="J3607" i="55"/>
  <c r="I3607" i="55"/>
  <c r="H3607" i="55"/>
  <c r="J3604" i="55"/>
  <c r="I3604" i="55"/>
  <c r="H3604" i="55"/>
  <c r="J3602" i="55"/>
  <c r="I3602" i="55"/>
  <c r="H3602" i="55"/>
  <c r="J3600" i="55"/>
  <c r="I3600" i="55"/>
  <c r="H3600" i="55"/>
  <c r="J3597" i="55"/>
  <c r="I3597" i="55"/>
  <c r="I3596" i="55" s="1"/>
  <c r="H3597" i="55"/>
  <c r="J3594" i="55"/>
  <c r="J3593" i="55" s="1"/>
  <c r="I3594" i="55"/>
  <c r="I3593" i="55" s="1"/>
  <c r="H3594" i="55"/>
  <c r="J3591" i="55"/>
  <c r="I3591" i="55"/>
  <c r="H3591" i="55"/>
  <c r="J3588" i="55"/>
  <c r="I3588" i="55"/>
  <c r="H3588" i="55"/>
  <c r="J3585" i="55"/>
  <c r="I3585" i="55"/>
  <c r="H3585" i="55"/>
  <c r="J3583" i="55"/>
  <c r="I3583" i="55"/>
  <c r="H3583" i="55"/>
  <c r="J3581" i="55"/>
  <c r="I3581" i="55"/>
  <c r="H3581" i="55"/>
  <c r="J3577" i="55"/>
  <c r="J3576" i="55" s="1"/>
  <c r="I3577" i="55"/>
  <c r="I3576" i="55" s="1"/>
  <c r="H3577" i="55"/>
  <c r="J3574" i="55"/>
  <c r="I3574" i="55"/>
  <c r="H3574" i="55"/>
  <c r="J3572" i="55"/>
  <c r="I3572" i="55"/>
  <c r="H3572" i="55"/>
  <c r="J3569" i="55"/>
  <c r="I3569" i="55"/>
  <c r="H3569" i="55"/>
  <c r="J3566" i="55"/>
  <c r="I3566" i="55"/>
  <c r="H3566" i="55"/>
  <c r="J3564" i="55"/>
  <c r="I3564" i="55"/>
  <c r="H3564" i="55"/>
  <c r="J3562" i="55"/>
  <c r="I3562" i="55"/>
  <c r="H3562" i="55"/>
  <c r="J3559" i="55"/>
  <c r="J3558" i="55" s="1"/>
  <c r="I3559" i="55"/>
  <c r="I3558" i="55" s="1"/>
  <c r="H3559" i="55"/>
  <c r="J3556" i="55"/>
  <c r="I3556" i="55"/>
  <c r="H3556" i="55"/>
  <c r="J3554" i="55"/>
  <c r="I3554" i="55"/>
  <c r="H3554" i="55"/>
  <c r="J3551" i="55"/>
  <c r="I3551" i="55"/>
  <c r="H3551" i="55"/>
  <c r="J3548" i="55"/>
  <c r="I3548" i="55"/>
  <c r="H3548" i="55"/>
  <c r="J3546" i="55"/>
  <c r="I3546" i="55"/>
  <c r="H3546" i="55"/>
  <c r="J3544" i="55"/>
  <c r="I3544" i="55"/>
  <c r="H3544" i="55"/>
  <c r="J3540" i="55"/>
  <c r="I3540" i="55"/>
  <c r="H3540" i="55"/>
  <c r="J3538" i="55"/>
  <c r="I3538" i="55"/>
  <c r="H3538" i="55"/>
  <c r="J3535" i="55"/>
  <c r="I3535" i="55"/>
  <c r="H3535" i="55"/>
  <c r="J3531" i="55"/>
  <c r="I3531" i="55"/>
  <c r="H3531" i="55"/>
  <c r="J3529" i="55"/>
  <c r="I3529" i="55"/>
  <c r="H3529" i="55"/>
  <c r="J3526" i="55"/>
  <c r="I3526" i="55"/>
  <c r="H3526" i="55"/>
  <c r="J3523" i="55"/>
  <c r="I3523" i="55"/>
  <c r="H3523" i="55"/>
  <c r="J3521" i="55"/>
  <c r="I3521" i="55"/>
  <c r="H3521" i="55"/>
  <c r="J3519" i="55"/>
  <c r="I3519" i="55"/>
  <c r="H3519" i="55"/>
  <c r="J3516" i="55"/>
  <c r="I3516" i="55"/>
  <c r="H3516" i="55"/>
  <c r="J3514" i="55"/>
  <c r="I3514" i="55"/>
  <c r="H3514" i="55"/>
  <c r="J3511" i="55"/>
  <c r="I3511" i="55"/>
  <c r="H3511" i="55"/>
  <c r="J3507" i="55"/>
  <c r="I3507" i="55"/>
  <c r="H3507" i="55"/>
  <c r="J3505" i="55"/>
  <c r="I3505" i="55"/>
  <c r="H3505" i="55"/>
  <c r="J3502" i="55"/>
  <c r="I3502" i="55"/>
  <c r="H3502" i="55"/>
  <c r="J3499" i="55"/>
  <c r="I3499" i="55"/>
  <c r="H3499" i="55"/>
  <c r="J3497" i="55"/>
  <c r="I3497" i="55"/>
  <c r="H3497" i="55"/>
  <c r="J3495" i="55"/>
  <c r="I3495" i="55"/>
  <c r="H3495" i="55"/>
  <c r="J3491" i="55"/>
  <c r="J3490" i="55" s="1"/>
  <c r="I3491" i="55"/>
  <c r="I3490" i="55" s="1"/>
  <c r="H3491" i="55"/>
  <c r="H3490" i="55" s="1"/>
  <c r="J3488" i="55"/>
  <c r="I3488" i="55"/>
  <c r="H3488" i="55"/>
  <c r="J3485" i="55"/>
  <c r="I3485" i="55"/>
  <c r="H3485" i="55"/>
  <c r="J3482" i="55"/>
  <c r="I3482" i="55"/>
  <c r="H3482" i="55"/>
  <c r="J3480" i="55"/>
  <c r="I3480" i="55"/>
  <c r="H3480" i="55"/>
  <c r="J3478" i="55"/>
  <c r="I3478" i="55"/>
  <c r="H3478" i="55"/>
  <c r="J3475" i="55"/>
  <c r="I3475" i="55"/>
  <c r="H3475" i="55"/>
  <c r="J3472" i="55"/>
  <c r="I3472" i="55"/>
  <c r="H3472" i="55"/>
  <c r="J3469" i="55"/>
  <c r="I3469" i="55"/>
  <c r="H3469" i="55"/>
  <c r="J3467" i="55"/>
  <c r="I3467" i="55"/>
  <c r="H3467" i="55"/>
  <c r="J3465" i="55"/>
  <c r="I3465" i="55"/>
  <c r="H3465" i="55"/>
  <c r="J3461" i="55"/>
  <c r="J3460" i="55" s="1"/>
  <c r="I3461" i="55"/>
  <c r="I3460" i="55" s="1"/>
  <c r="H3461" i="55"/>
  <c r="H3460" i="55" s="1"/>
  <c r="J3458" i="55"/>
  <c r="I3458" i="55"/>
  <c r="H3458" i="55"/>
  <c r="J3456" i="55"/>
  <c r="I3456" i="55"/>
  <c r="H3456" i="55"/>
  <c r="J3452" i="55"/>
  <c r="I3452" i="55"/>
  <c r="H3452" i="55"/>
  <c r="J3448" i="55"/>
  <c r="I3448" i="55"/>
  <c r="H3448" i="55"/>
  <c r="J3445" i="55"/>
  <c r="I3445" i="55"/>
  <c r="H3445" i="55"/>
  <c r="J3443" i="55"/>
  <c r="I3443" i="55"/>
  <c r="H3443" i="55"/>
  <c r="J3441" i="55"/>
  <c r="I3441" i="55"/>
  <c r="H3441" i="55"/>
  <c r="J3438" i="55"/>
  <c r="I3438" i="55"/>
  <c r="I3437" i="55" s="1"/>
  <c r="H3438" i="55"/>
  <c r="J3435" i="55"/>
  <c r="I3435" i="55"/>
  <c r="H3435" i="55"/>
  <c r="J3433" i="55"/>
  <c r="I3433" i="55"/>
  <c r="H3433" i="55"/>
  <c r="J3429" i="55"/>
  <c r="I3429" i="55"/>
  <c r="H3429" i="55"/>
  <c r="J3425" i="55"/>
  <c r="I3425" i="55"/>
  <c r="H3425" i="55"/>
  <c r="J3422" i="55"/>
  <c r="I3422" i="55"/>
  <c r="H3422" i="55"/>
  <c r="J3420" i="55"/>
  <c r="I3420" i="55"/>
  <c r="H3420" i="55"/>
  <c r="J3418" i="55"/>
  <c r="I3418" i="55"/>
  <c r="H3418" i="55"/>
  <c r="J3415" i="55"/>
  <c r="J3414" i="55" s="1"/>
  <c r="I3415" i="55"/>
  <c r="H3415" i="55"/>
  <c r="H3414" i="55" s="1"/>
  <c r="J3412" i="55"/>
  <c r="I3412" i="55"/>
  <c r="H3412" i="55"/>
  <c r="J3410" i="55"/>
  <c r="I3410" i="55"/>
  <c r="H3410" i="55"/>
  <c r="J3406" i="55"/>
  <c r="I3406" i="55"/>
  <c r="H3406" i="55"/>
  <c r="J3402" i="55"/>
  <c r="I3402" i="55"/>
  <c r="H3402" i="55"/>
  <c r="J3399" i="55"/>
  <c r="I3399" i="55"/>
  <c r="H3399" i="55"/>
  <c r="J3397" i="55"/>
  <c r="I3397" i="55"/>
  <c r="H3397" i="55"/>
  <c r="J3395" i="55"/>
  <c r="I3395" i="55"/>
  <c r="H3395" i="55"/>
  <c r="J3391" i="55"/>
  <c r="J3390" i="55" s="1"/>
  <c r="I3391" i="55"/>
  <c r="I3390" i="55" s="1"/>
  <c r="H3391" i="55"/>
  <c r="H3390" i="55" s="1"/>
  <c r="J3388" i="55"/>
  <c r="J3387" i="55" s="1"/>
  <c r="I3388" i="55"/>
  <c r="H3388" i="55"/>
  <c r="H3387" i="55" s="1"/>
  <c r="M3385" i="55"/>
  <c r="K3384" i="55"/>
  <c r="K3383" i="55" s="1"/>
  <c r="L3384" i="55"/>
  <c r="L3383" i="55" s="1"/>
  <c r="J3384" i="55"/>
  <c r="J3383" i="55" s="1"/>
  <c r="I3384" i="55"/>
  <c r="I3383" i="55" s="1"/>
  <c r="H3384" i="55"/>
  <c r="H3383" i="55" s="1"/>
  <c r="M3283" i="55"/>
  <c r="M3286" i="55"/>
  <c r="M3287" i="55"/>
  <c r="M3288" i="55"/>
  <c r="M3290" i="55"/>
  <c r="M3292" i="55"/>
  <c r="M3295" i="55"/>
  <c r="M3296" i="55"/>
  <c r="M3297" i="55"/>
  <c r="M3298" i="55"/>
  <c r="M3300" i="55"/>
  <c r="M3301" i="55"/>
  <c r="M3302" i="55"/>
  <c r="M3303" i="55"/>
  <c r="M3304" i="55"/>
  <c r="M3305" i="55"/>
  <c r="M3307" i="55"/>
  <c r="M3308" i="55"/>
  <c r="M3309" i="55"/>
  <c r="M3310" i="55"/>
  <c r="M3311" i="55"/>
  <c r="M3312" i="55"/>
  <c r="M3313" i="55"/>
  <c r="M3314" i="55"/>
  <c r="M3315" i="55"/>
  <c r="M3317" i="55"/>
  <c r="M3319" i="55"/>
  <c r="M3320" i="55"/>
  <c r="M3321" i="55"/>
  <c r="M3322" i="55"/>
  <c r="M3323" i="55"/>
  <c r="M3324" i="55"/>
  <c r="M3325" i="55"/>
  <c r="M3328" i="55"/>
  <c r="M3329" i="55"/>
  <c r="M3330" i="55"/>
  <c r="M3333" i="55"/>
  <c r="M3335" i="55"/>
  <c r="M3338" i="55"/>
  <c r="M3339" i="55"/>
  <c r="M3340" i="55"/>
  <c r="M3342" i="55"/>
  <c r="M3346" i="55"/>
  <c r="M3348" i="55"/>
  <c r="M3349" i="55"/>
  <c r="M3352" i="55"/>
  <c r="M3353" i="55"/>
  <c r="M3355" i="55"/>
  <c r="M3356" i="55"/>
  <c r="M3357" i="55"/>
  <c r="M3359" i="55"/>
  <c r="M3362" i="55"/>
  <c r="M3364" i="55"/>
  <c r="M3366" i="55"/>
  <c r="M3369" i="55"/>
  <c r="M3372" i="55"/>
  <c r="M3375" i="55"/>
  <c r="K3345" i="55"/>
  <c r="L3345" i="55"/>
  <c r="K3347" i="55"/>
  <c r="L3347" i="55"/>
  <c r="K3351" i="55"/>
  <c r="L3351" i="55"/>
  <c r="K3354" i="55"/>
  <c r="L3354" i="55"/>
  <c r="K3358" i="55"/>
  <c r="L3358" i="55"/>
  <c r="K3361" i="55"/>
  <c r="L3361" i="55"/>
  <c r="K3363" i="55"/>
  <c r="L3363" i="55"/>
  <c r="K3365" i="55"/>
  <c r="L3365" i="55"/>
  <c r="K3368" i="55"/>
  <c r="K3367" i="55" s="1"/>
  <c r="L3368" i="55"/>
  <c r="L3367" i="55" s="1"/>
  <c r="K3371" i="55"/>
  <c r="K3370" i="55" s="1"/>
  <c r="L3371" i="55"/>
  <c r="L3370" i="55" s="1"/>
  <c r="K3374" i="55"/>
  <c r="K3373" i="55" s="1"/>
  <c r="L3374" i="55"/>
  <c r="L3373" i="55" s="1"/>
  <c r="K3282" i="55"/>
  <c r="K3281" i="55" s="1"/>
  <c r="L3282" i="55"/>
  <c r="L3281" i="55" s="1"/>
  <c r="K3285" i="55"/>
  <c r="L3285" i="55"/>
  <c r="K3289" i="55"/>
  <c r="L3289" i="55"/>
  <c r="K3291" i="55"/>
  <c r="L3291" i="55"/>
  <c r="K3294" i="55"/>
  <c r="L3294" i="55"/>
  <c r="K3299" i="55"/>
  <c r="L3299" i="55"/>
  <c r="K3306" i="55"/>
  <c r="L3306" i="55"/>
  <c r="K3316" i="55"/>
  <c r="L3316" i="55"/>
  <c r="K3318" i="55"/>
  <c r="L3318" i="55"/>
  <c r="K3327" i="55"/>
  <c r="K3326" i="55" s="1"/>
  <c r="L3327" i="55"/>
  <c r="L3326" i="55" s="1"/>
  <c r="K3332" i="55"/>
  <c r="L3332" i="55"/>
  <c r="K3334" i="55"/>
  <c r="L3334" i="55"/>
  <c r="K3337" i="55"/>
  <c r="L3337" i="55"/>
  <c r="K3341" i="55"/>
  <c r="L3341" i="55"/>
  <c r="J3374" i="55"/>
  <c r="J3373" i="55" s="1"/>
  <c r="I3374" i="55"/>
  <c r="I3373" i="55" s="1"/>
  <c r="H3374" i="55"/>
  <c r="H3373" i="55" s="1"/>
  <c r="J3371" i="55"/>
  <c r="J3370" i="55" s="1"/>
  <c r="I3371" i="55"/>
  <c r="I3370" i="55" s="1"/>
  <c r="H3371" i="55"/>
  <c r="H3370" i="55" s="1"/>
  <c r="J3368" i="55"/>
  <c r="J3367" i="55" s="1"/>
  <c r="I3368" i="55"/>
  <c r="I3367" i="55" s="1"/>
  <c r="H3368" i="55"/>
  <c r="J3365" i="55"/>
  <c r="I3365" i="55"/>
  <c r="H3365" i="55"/>
  <c r="J3363" i="55"/>
  <c r="I3363" i="55"/>
  <c r="H3363" i="55"/>
  <c r="J3361" i="55"/>
  <c r="I3361" i="55"/>
  <c r="H3361" i="55"/>
  <c r="J3358" i="55"/>
  <c r="I3358" i="55"/>
  <c r="H3358" i="55"/>
  <c r="J3354" i="55"/>
  <c r="I3354" i="55"/>
  <c r="H3354" i="55"/>
  <c r="J3351" i="55"/>
  <c r="I3351" i="55"/>
  <c r="H3351" i="55"/>
  <c r="J3347" i="55"/>
  <c r="I3347" i="55"/>
  <c r="H3347" i="55"/>
  <c r="J3345" i="55"/>
  <c r="I3345" i="55"/>
  <c r="H3345" i="55"/>
  <c r="J3341" i="55"/>
  <c r="I3341" i="55"/>
  <c r="H3341" i="55"/>
  <c r="J3337" i="55"/>
  <c r="I3337" i="55"/>
  <c r="H3337" i="55"/>
  <c r="J3334" i="55"/>
  <c r="I3334" i="55"/>
  <c r="H3334" i="55"/>
  <c r="J3332" i="55"/>
  <c r="I3332" i="55"/>
  <c r="H3332" i="55"/>
  <c r="J3327" i="55"/>
  <c r="J3326" i="55" s="1"/>
  <c r="I3327" i="55"/>
  <c r="I3326" i="55" s="1"/>
  <c r="H3327" i="55"/>
  <c r="J3318" i="55"/>
  <c r="I3318" i="55"/>
  <c r="H3318" i="55"/>
  <c r="J3316" i="55"/>
  <c r="I3316" i="55"/>
  <c r="H3316" i="55"/>
  <c r="J3306" i="55"/>
  <c r="I3306" i="55"/>
  <c r="H3306" i="55"/>
  <c r="J3299" i="55"/>
  <c r="I3299" i="55"/>
  <c r="H3299" i="55"/>
  <c r="J3294" i="55"/>
  <c r="I3294" i="55"/>
  <c r="H3294" i="55"/>
  <c r="J3291" i="55"/>
  <c r="I3291" i="55"/>
  <c r="H3291" i="55"/>
  <c r="J3289" i="55"/>
  <c r="I3289" i="55"/>
  <c r="H3289" i="55"/>
  <c r="J3285" i="55"/>
  <c r="I3285" i="55"/>
  <c r="H3285" i="55"/>
  <c r="J3282" i="55"/>
  <c r="J3281" i="55" s="1"/>
  <c r="I3282" i="55"/>
  <c r="I3281" i="55" s="1"/>
  <c r="H3282" i="55"/>
  <c r="H3281" i="55" s="1"/>
  <c r="M3079" i="55"/>
  <c r="M3082" i="55"/>
  <c r="M3085" i="55"/>
  <c r="K3084" i="55"/>
  <c r="K3083" i="55" s="1"/>
  <c r="L3084" i="55"/>
  <c r="L3083" i="55" s="1"/>
  <c r="J3084" i="55"/>
  <c r="J3083" i="55" s="1"/>
  <c r="I3084" i="55"/>
  <c r="H3084" i="55"/>
  <c r="K3078" i="55"/>
  <c r="K3077" i="55" s="1"/>
  <c r="L3078" i="55"/>
  <c r="L3077" i="55" s="1"/>
  <c r="J3078" i="55"/>
  <c r="J3077" i="55" s="1"/>
  <c r="I3078" i="55"/>
  <c r="I3077" i="55" s="1"/>
  <c r="H3078" i="55"/>
  <c r="H3077" i="55" s="1"/>
  <c r="M3137" i="55"/>
  <c r="M3139" i="55"/>
  <c r="M3142" i="55"/>
  <c r="M3143" i="55"/>
  <c r="M3145" i="55"/>
  <c r="M3148" i="55"/>
  <c r="M3150" i="55"/>
  <c r="M3153" i="55"/>
  <c r="M3155" i="55"/>
  <c r="M3158" i="55"/>
  <c r="M3159" i="55"/>
  <c r="M3161" i="55"/>
  <c r="M3164" i="55"/>
  <c r="M3166" i="55"/>
  <c r="M3169" i="55"/>
  <c r="M3171" i="55"/>
  <c r="M3174" i="55"/>
  <c r="M3175" i="55"/>
  <c r="M3177" i="55"/>
  <c r="M3180" i="55"/>
  <c r="M3182" i="55"/>
  <c r="M3186" i="55"/>
  <c r="M3188" i="55"/>
  <c r="M3190" i="55"/>
  <c r="M3193" i="55"/>
  <c r="M3194" i="55"/>
  <c r="M3196" i="55"/>
  <c r="M3198" i="55"/>
  <c r="M3199" i="55"/>
  <c r="M3201" i="55"/>
  <c r="M3204" i="55"/>
  <c r="M3207" i="55"/>
  <c r="M3209" i="55"/>
  <c r="M3211" i="55"/>
  <c r="M3214" i="55"/>
  <c r="M3215" i="55"/>
  <c r="M3217" i="55"/>
  <c r="M3219" i="55"/>
  <c r="M3220" i="55"/>
  <c r="M3222" i="55"/>
  <c r="M3225" i="55"/>
  <c r="M3228" i="55"/>
  <c r="M3230" i="55"/>
  <c r="M3232" i="55"/>
  <c r="M3235" i="55"/>
  <c r="M3236" i="55"/>
  <c r="M3238" i="55"/>
  <c r="M3240" i="55"/>
  <c r="M3241" i="55"/>
  <c r="M3243" i="55"/>
  <c r="M3246" i="55"/>
  <c r="M3250" i="55"/>
  <c r="M3252" i="55"/>
  <c r="M3254" i="55"/>
  <c r="M3257" i="55"/>
  <c r="M3260" i="55"/>
  <c r="M3262" i="55"/>
  <c r="M3264" i="55"/>
  <c r="M3267" i="55"/>
  <c r="M3271" i="55"/>
  <c r="M3273" i="55"/>
  <c r="M3276" i="55"/>
  <c r="M3278" i="55"/>
  <c r="L3277" i="55"/>
  <c r="K3277" i="55"/>
  <c r="L3275" i="55"/>
  <c r="K3275" i="55"/>
  <c r="L3272" i="55"/>
  <c r="K3272" i="55"/>
  <c r="L3270" i="55"/>
  <c r="K3270" i="55"/>
  <c r="K3249" i="55"/>
  <c r="L3249" i="55"/>
  <c r="K3251" i="55"/>
  <c r="L3251" i="55"/>
  <c r="K3253" i="55"/>
  <c r="L3253" i="55"/>
  <c r="K3256" i="55"/>
  <c r="K3255" i="55" s="1"/>
  <c r="L3256" i="55"/>
  <c r="L3255" i="55" s="1"/>
  <c r="K3259" i="55"/>
  <c r="L3259" i="55"/>
  <c r="K3261" i="55"/>
  <c r="L3261" i="55"/>
  <c r="K3263" i="55"/>
  <c r="L3263" i="55"/>
  <c r="K3266" i="55"/>
  <c r="K3265" i="55" s="1"/>
  <c r="L3266" i="55"/>
  <c r="L3265" i="55" s="1"/>
  <c r="K3185" i="55"/>
  <c r="L3185" i="55"/>
  <c r="K3187" i="55"/>
  <c r="L3187" i="55"/>
  <c r="K3189" i="55"/>
  <c r="L3189" i="55"/>
  <c r="K3192" i="55"/>
  <c r="L3192" i="55"/>
  <c r="K3195" i="55"/>
  <c r="L3195" i="55"/>
  <c r="K3197" i="55"/>
  <c r="L3197" i="55"/>
  <c r="K3200" i="55"/>
  <c r="L3200" i="55"/>
  <c r="K3203" i="55"/>
  <c r="K3202" i="55" s="1"/>
  <c r="L3203" i="55"/>
  <c r="L3202" i="55" s="1"/>
  <c r="K3206" i="55"/>
  <c r="L3206" i="55"/>
  <c r="K3208" i="55"/>
  <c r="L3208" i="55"/>
  <c r="K3210" i="55"/>
  <c r="L3210" i="55"/>
  <c r="K3213" i="55"/>
  <c r="L3213" i="55"/>
  <c r="K3216" i="55"/>
  <c r="L3216" i="55"/>
  <c r="K3218" i="55"/>
  <c r="L3218" i="55"/>
  <c r="K3221" i="55"/>
  <c r="L3221" i="55"/>
  <c r="K3224" i="55"/>
  <c r="K3223" i="55" s="1"/>
  <c r="L3224" i="55"/>
  <c r="L3223" i="55" s="1"/>
  <c r="K3227" i="55"/>
  <c r="L3227" i="55"/>
  <c r="K3229" i="55"/>
  <c r="L3229" i="55"/>
  <c r="K3231" i="55"/>
  <c r="L3231" i="55"/>
  <c r="K3234" i="55"/>
  <c r="L3234" i="55"/>
  <c r="K3237" i="55"/>
  <c r="L3237" i="55"/>
  <c r="K3239" i="55"/>
  <c r="L3239" i="55"/>
  <c r="K3242" i="55"/>
  <c r="L3242" i="55"/>
  <c r="K3245" i="55"/>
  <c r="K3244" i="55" s="1"/>
  <c r="L3245" i="55"/>
  <c r="L3244" i="55" s="1"/>
  <c r="K3136" i="55"/>
  <c r="L3136" i="55"/>
  <c r="K3138" i="55"/>
  <c r="L3138" i="55"/>
  <c r="K3141" i="55"/>
  <c r="L3141" i="55"/>
  <c r="K3144" i="55"/>
  <c r="L3144" i="55"/>
  <c r="K3147" i="55"/>
  <c r="L3147" i="55"/>
  <c r="K3149" i="55"/>
  <c r="L3149" i="55"/>
  <c r="K3152" i="55"/>
  <c r="L3152" i="55"/>
  <c r="K3154" i="55"/>
  <c r="L3154" i="55"/>
  <c r="K3157" i="55"/>
  <c r="L3157" i="55"/>
  <c r="K3160" i="55"/>
  <c r="L3160" i="55"/>
  <c r="K3163" i="55"/>
  <c r="L3163" i="55"/>
  <c r="K3165" i="55"/>
  <c r="L3165" i="55"/>
  <c r="K3168" i="55"/>
  <c r="L3168" i="55"/>
  <c r="K3170" i="55"/>
  <c r="L3170" i="55"/>
  <c r="K3173" i="55"/>
  <c r="L3173" i="55"/>
  <c r="K3176" i="55"/>
  <c r="L3176" i="55"/>
  <c r="K3179" i="55"/>
  <c r="L3179" i="55"/>
  <c r="K3181" i="55"/>
  <c r="L3181" i="55"/>
  <c r="J3277" i="55"/>
  <c r="I3277" i="55"/>
  <c r="H3277" i="55"/>
  <c r="J3275" i="55"/>
  <c r="I3275" i="55"/>
  <c r="H3275" i="55"/>
  <c r="J3272" i="55"/>
  <c r="I3272" i="55"/>
  <c r="H3272" i="55"/>
  <c r="J3270" i="55"/>
  <c r="I3270" i="55"/>
  <c r="H3270" i="55"/>
  <c r="J3266" i="55"/>
  <c r="J3265" i="55" s="1"/>
  <c r="I3266" i="55"/>
  <c r="I3265" i="55" s="1"/>
  <c r="H3266" i="55"/>
  <c r="H3265" i="55" s="1"/>
  <c r="J3263" i="55"/>
  <c r="I3263" i="55"/>
  <c r="H3263" i="55"/>
  <c r="J3261" i="55"/>
  <c r="I3261" i="55"/>
  <c r="H3261" i="55"/>
  <c r="J3259" i="55"/>
  <c r="I3259" i="55"/>
  <c r="H3259" i="55"/>
  <c r="J3256" i="55"/>
  <c r="J3255" i="55" s="1"/>
  <c r="I3256" i="55"/>
  <c r="I3255" i="55" s="1"/>
  <c r="H3256" i="55"/>
  <c r="J3253" i="55"/>
  <c r="I3253" i="55"/>
  <c r="H3253" i="55"/>
  <c r="J3251" i="55"/>
  <c r="I3251" i="55"/>
  <c r="H3251" i="55"/>
  <c r="J3249" i="55"/>
  <c r="I3249" i="55"/>
  <c r="H3249" i="55"/>
  <c r="J3245" i="55"/>
  <c r="J3244" i="55" s="1"/>
  <c r="I3245" i="55"/>
  <c r="I3244" i="55" s="1"/>
  <c r="H3245" i="55"/>
  <c r="J3242" i="55"/>
  <c r="I3242" i="55"/>
  <c r="H3242" i="55"/>
  <c r="J3239" i="55"/>
  <c r="I3239" i="55"/>
  <c r="H3239" i="55"/>
  <c r="J3237" i="55"/>
  <c r="I3237" i="55"/>
  <c r="H3237" i="55"/>
  <c r="J3234" i="55"/>
  <c r="I3234" i="55"/>
  <c r="H3234" i="55"/>
  <c r="J3231" i="55"/>
  <c r="I3231" i="55"/>
  <c r="H3231" i="55"/>
  <c r="J3229" i="55"/>
  <c r="I3229" i="55"/>
  <c r="H3229" i="55"/>
  <c r="J3227" i="55"/>
  <c r="I3227" i="55"/>
  <c r="H3227" i="55"/>
  <c r="J3224" i="55"/>
  <c r="J3223" i="55" s="1"/>
  <c r="I3224" i="55"/>
  <c r="I3223" i="55" s="1"/>
  <c r="H3224" i="55"/>
  <c r="J3221" i="55"/>
  <c r="I3221" i="55"/>
  <c r="H3221" i="55"/>
  <c r="J3218" i="55"/>
  <c r="I3218" i="55"/>
  <c r="H3218" i="55"/>
  <c r="J3216" i="55"/>
  <c r="I3216" i="55"/>
  <c r="H3216" i="55"/>
  <c r="J3213" i="55"/>
  <c r="I3213" i="55"/>
  <c r="H3213" i="55"/>
  <c r="J3210" i="55"/>
  <c r="I3210" i="55"/>
  <c r="H3210" i="55"/>
  <c r="J3208" i="55"/>
  <c r="I3208" i="55"/>
  <c r="H3208" i="55"/>
  <c r="J3206" i="55"/>
  <c r="I3206" i="55"/>
  <c r="H3206" i="55"/>
  <c r="J3203" i="55"/>
  <c r="J3202" i="55" s="1"/>
  <c r="I3203" i="55"/>
  <c r="I3202" i="55" s="1"/>
  <c r="H3203" i="55"/>
  <c r="H3202" i="55" s="1"/>
  <c r="J3200" i="55"/>
  <c r="I3200" i="55"/>
  <c r="H3200" i="55"/>
  <c r="J3197" i="55"/>
  <c r="I3197" i="55"/>
  <c r="H3197" i="55"/>
  <c r="J3195" i="55"/>
  <c r="I3195" i="55"/>
  <c r="H3195" i="55"/>
  <c r="J3192" i="55"/>
  <c r="I3192" i="55"/>
  <c r="H3192" i="55"/>
  <c r="J3189" i="55"/>
  <c r="I3189" i="55"/>
  <c r="H3189" i="55"/>
  <c r="J3187" i="55"/>
  <c r="I3187" i="55"/>
  <c r="H3187" i="55"/>
  <c r="J3185" i="55"/>
  <c r="I3185" i="55"/>
  <c r="H3185" i="55"/>
  <c r="J3181" i="55"/>
  <c r="I3181" i="55"/>
  <c r="H3181" i="55"/>
  <c r="J3179" i="55"/>
  <c r="I3179" i="55"/>
  <c r="H3179" i="55"/>
  <c r="J3176" i="55"/>
  <c r="I3176" i="55"/>
  <c r="H3176" i="55"/>
  <c r="J3173" i="55"/>
  <c r="I3173" i="55"/>
  <c r="H3173" i="55"/>
  <c r="J3170" i="55"/>
  <c r="I3170" i="55"/>
  <c r="H3170" i="55"/>
  <c r="J3168" i="55"/>
  <c r="I3168" i="55"/>
  <c r="H3168" i="55"/>
  <c r="J3165" i="55"/>
  <c r="I3165" i="55"/>
  <c r="H3165" i="55"/>
  <c r="J3163" i="55"/>
  <c r="I3163" i="55"/>
  <c r="H3163" i="55"/>
  <c r="J3160" i="55"/>
  <c r="I3160" i="55"/>
  <c r="H3160" i="55"/>
  <c r="J3157" i="55"/>
  <c r="I3157" i="55"/>
  <c r="H3157" i="55"/>
  <c r="J3154" i="55"/>
  <c r="I3154" i="55"/>
  <c r="H3154" i="55"/>
  <c r="J3152" i="55"/>
  <c r="I3152" i="55"/>
  <c r="H3152" i="55"/>
  <c r="J3149" i="55"/>
  <c r="I3149" i="55"/>
  <c r="H3149" i="55"/>
  <c r="J3147" i="55"/>
  <c r="I3147" i="55"/>
  <c r="H3147" i="55"/>
  <c r="J3144" i="55"/>
  <c r="I3144" i="55"/>
  <c r="H3144" i="55"/>
  <c r="J3141" i="55"/>
  <c r="I3141" i="55"/>
  <c r="H3141" i="55"/>
  <c r="J3138" i="55"/>
  <c r="I3138" i="55"/>
  <c r="H3138" i="55"/>
  <c r="J3136" i="55"/>
  <c r="I3136" i="55"/>
  <c r="H3136" i="55"/>
  <c r="M3122" i="55"/>
  <c r="M3124" i="55"/>
  <c r="M3126" i="55"/>
  <c r="M3129" i="55"/>
  <c r="M3130" i="55"/>
  <c r="M3133" i="55"/>
  <c r="K3121" i="55"/>
  <c r="L3121" i="55"/>
  <c r="K3123" i="55"/>
  <c r="L3123" i="55"/>
  <c r="K3125" i="55"/>
  <c r="L3125" i="55"/>
  <c r="K3128" i="55"/>
  <c r="K3127" i="55" s="1"/>
  <c r="L3128" i="55"/>
  <c r="L3127" i="55" s="1"/>
  <c r="K3132" i="55"/>
  <c r="K3131" i="55" s="1"/>
  <c r="L3132" i="55"/>
  <c r="L3131" i="55" s="1"/>
  <c r="J3132" i="55"/>
  <c r="J3131" i="55" s="1"/>
  <c r="I3132" i="55"/>
  <c r="I3131" i="55" s="1"/>
  <c r="H3132" i="55"/>
  <c r="J3128" i="55"/>
  <c r="J3127" i="55" s="1"/>
  <c r="I3128" i="55"/>
  <c r="I3127" i="55" s="1"/>
  <c r="H3128" i="55"/>
  <c r="H3127" i="55" s="1"/>
  <c r="J3125" i="55"/>
  <c r="I3125" i="55"/>
  <c r="H3125" i="55"/>
  <c r="J3123" i="55"/>
  <c r="I3123" i="55"/>
  <c r="H3123" i="55"/>
  <c r="J3121" i="55"/>
  <c r="I3121" i="55"/>
  <c r="H3121" i="55"/>
  <c r="M3104" i="55"/>
  <c r="K3103" i="55"/>
  <c r="K3102" i="55" s="1"/>
  <c r="L3103" i="55"/>
  <c r="L3102" i="55" s="1"/>
  <c r="J3103" i="55"/>
  <c r="J3102" i="55" s="1"/>
  <c r="I3103" i="55"/>
  <c r="I3102" i="55" s="1"/>
  <c r="H3103" i="55"/>
  <c r="H3102" i="55" s="1"/>
  <c r="M3092" i="55"/>
  <c r="M3095" i="55"/>
  <c r="K3091" i="55"/>
  <c r="K3090" i="55" s="1"/>
  <c r="L3091" i="55"/>
  <c r="L3090" i="55" s="1"/>
  <c r="K3094" i="55"/>
  <c r="K3093" i="55" s="1"/>
  <c r="L3094" i="55"/>
  <c r="L3093" i="55" s="1"/>
  <c r="J3094" i="55"/>
  <c r="J3093" i="55" s="1"/>
  <c r="I3094" i="55"/>
  <c r="I3093" i="55" s="1"/>
  <c r="H3094" i="55"/>
  <c r="J3091" i="55"/>
  <c r="J3090" i="55" s="1"/>
  <c r="I3091" i="55"/>
  <c r="I3090" i="55" s="1"/>
  <c r="H3091" i="55"/>
  <c r="H3090" i="55" s="1"/>
  <c r="K3081" i="55"/>
  <c r="K3080" i="55" s="1"/>
  <c r="L3081" i="55"/>
  <c r="L3080" i="55" s="1"/>
  <c r="J3081" i="55"/>
  <c r="J3080" i="55" s="1"/>
  <c r="I3081" i="55"/>
  <c r="I3080" i="55" s="1"/>
  <c r="H3081" i="55"/>
  <c r="M3054" i="55"/>
  <c r="M3055" i="55"/>
  <c r="M3057" i="55"/>
  <c r="M3058" i="55"/>
  <c r="M3059" i="55"/>
  <c r="M3060" i="55"/>
  <c r="M3061" i="55"/>
  <c r="M3064" i="55"/>
  <c r="M3065" i="55"/>
  <c r="M3066" i="55"/>
  <c r="M3068" i="55"/>
  <c r="M3069" i="55"/>
  <c r="M3070" i="55"/>
  <c r="M3071" i="55"/>
  <c r="M3072" i="55"/>
  <c r="M3073" i="55"/>
  <c r="M3075" i="55"/>
  <c r="L3074" i="55"/>
  <c r="K3074" i="55"/>
  <c r="L3067" i="55"/>
  <c r="K3067" i="55"/>
  <c r="L3063" i="55"/>
  <c r="K3063" i="55"/>
  <c r="L3056" i="55"/>
  <c r="K3056" i="55"/>
  <c r="L3053" i="55"/>
  <c r="K3053" i="55"/>
  <c r="J3074" i="55"/>
  <c r="I3074" i="55"/>
  <c r="H3074" i="55"/>
  <c r="J3067" i="55"/>
  <c r="I3067" i="55"/>
  <c r="H3067" i="55"/>
  <c r="J3063" i="55"/>
  <c r="I3063" i="55"/>
  <c r="H3063" i="55"/>
  <c r="J3056" i="55"/>
  <c r="I3056" i="55"/>
  <c r="H3056" i="55"/>
  <c r="J3053" i="55"/>
  <c r="I3053" i="55"/>
  <c r="H3053" i="55"/>
  <c r="M2985" i="55"/>
  <c r="M2988" i="55"/>
  <c r="M2989" i="55"/>
  <c r="M2990" i="55"/>
  <c r="M2991" i="55"/>
  <c r="M2993" i="55"/>
  <c r="M2995" i="55"/>
  <c r="M2998" i="55"/>
  <c r="M2999" i="55"/>
  <c r="M3000" i="55"/>
  <c r="M3001" i="55"/>
  <c r="M3003" i="55"/>
  <c r="M3004" i="55"/>
  <c r="M3005" i="55"/>
  <c r="M3006" i="55"/>
  <c r="M3007" i="55"/>
  <c r="M3008" i="55"/>
  <c r="M3010" i="55"/>
  <c r="M3011" i="55"/>
  <c r="M3012" i="55"/>
  <c r="M3013" i="55"/>
  <c r="M3014" i="55"/>
  <c r="M3015" i="55"/>
  <c r="M3016" i="55"/>
  <c r="M3017" i="55"/>
  <c r="M3019" i="55"/>
  <c r="M3021" i="55"/>
  <c r="M3022" i="55"/>
  <c r="M3023" i="55"/>
  <c r="M3024" i="55"/>
  <c r="M3025" i="55"/>
  <c r="M3026" i="55"/>
  <c r="M3029" i="55"/>
  <c r="M3030" i="55"/>
  <c r="M3033" i="55"/>
  <c r="M3036" i="55"/>
  <c r="M3039" i="55"/>
  <c r="M3040" i="55"/>
  <c r="M3042" i="55"/>
  <c r="M3044" i="55"/>
  <c r="M3047" i="55"/>
  <c r="L3046" i="55"/>
  <c r="L3045" i="55" s="1"/>
  <c r="K3046" i="55"/>
  <c r="K3045" i="55" s="1"/>
  <c r="L3043" i="55"/>
  <c r="K3043" i="55"/>
  <c r="L3041" i="55"/>
  <c r="K3041" i="55"/>
  <c r="L3038" i="55"/>
  <c r="K3038" i="55"/>
  <c r="L3035" i="55"/>
  <c r="L3034" i="55" s="1"/>
  <c r="K3035" i="55"/>
  <c r="K3034" i="55" s="1"/>
  <c r="L3032" i="55"/>
  <c r="L3031" i="55" s="1"/>
  <c r="K3032" i="55"/>
  <c r="K3031" i="55" s="1"/>
  <c r="L3028" i="55"/>
  <c r="L3027" i="55" s="1"/>
  <c r="K3028" i="55"/>
  <c r="K3027" i="55" s="1"/>
  <c r="L3020" i="55"/>
  <c r="K3020" i="55"/>
  <c r="L3018" i="55"/>
  <c r="K3018" i="55"/>
  <c r="L3009" i="55"/>
  <c r="K3009" i="55"/>
  <c r="L3002" i="55"/>
  <c r="K3002" i="55"/>
  <c r="L2997" i="55"/>
  <c r="K2997" i="55"/>
  <c r="L2994" i="55"/>
  <c r="K2994" i="55"/>
  <c r="L2992" i="55"/>
  <c r="K2992" i="55"/>
  <c r="L2987" i="55"/>
  <c r="K2987" i="55"/>
  <c r="L2984" i="55"/>
  <c r="L2983" i="55" s="1"/>
  <c r="K2984" i="55"/>
  <c r="K2983" i="55" s="1"/>
  <c r="J3046" i="55"/>
  <c r="J3045" i="55" s="1"/>
  <c r="I3046" i="55"/>
  <c r="H3046" i="55"/>
  <c r="J3043" i="55"/>
  <c r="I3043" i="55"/>
  <c r="H3043" i="55"/>
  <c r="J3041" i="55"/>
  <c r="I3041" i="55"/>
  <c r="H3041" i="55"/>
  <c r="J3038" i="55"/>
  <c r="I3038" i="55"/>
  <c r="H3038" i="55"/>
  <c r="J3035" i="55"/>
  <c r="J3034" i="55" s="1"/>
  <c r="I3035" i="55"/>
  <c r="I3034" i="55" s="1"/>
  <c r="H3035" i="55"/>
  <c r="H3034" i="55" s="1"/>
  <c r="J3032" i="55"/>
  <c r="J3031" i="55" s="1"/>
  <c r="I3032" i="55"/>
  <c r="I3031" i="55" s="1"/>
  <c r="H3032" i="55"/>
  <c r="J3028" i="55"/>
  <c r="J3027" i="55" s="1"/>
  <c r="I3028" i="55"/>
  <c r="I3027" i="55" s="1"/>
  <c r="H3028" i="55"/>
  <c r="J3020" i="55"/>
  <c r="I3020" i="55"/>
  <c r="H3020" i="55"/>
  <c r="J3018" i="55"/>
  <c r="I3018" i="55"/>
  <c r="H3018" i="55"/>
  <c r="J3009" i="55"/>
  <c r="I3009" i="55"/>
  <c r="H3009" i="55"/>
  <c r="J3002" i="55"/>
  <c r="I3002" i="55"/>
  <c r="H3002" i="55"/>
  <c r="J2997" i="55"/>
  <c r="I2997" i="55"/>
  <c r="H2997" i="55"/>
  <c r="J2994" i="55"/>
  <c r="I2994" i="55"/>
  <c r="H2994" i="55"/>
  <c r="J2992" i="55"/>
  <c r="I2992" i="55"/>
  <c r="H2992" i="55"/>
  <c r="J2987" i="55"/>
  <c r="I2987" i="55"/>
  <c r="H2987" i="55"/>
  <c r="J2984" i="55"/>
  <c r="J2983" i="55" s="1"/>
  <c r="I2984" i="55"/>
  <c r="I2983" i="55" s="1"/>
  <c r="H2984" i="55"/>
  <c r="H2983" i="55" s="1"/>
  <c r="L3865" i="55" l="1"/>
  <c r="K3964" i="55"/>
  <c r="H4256" i="55"/>
  <c r="H3747" i="55"/>
  <c r="I4069" i="55"/>
  <c r="I4433" i="55"/>
  <c r="L4222" i="55"/>
  <c r="I4245" i="55"/>
  <c r="K4299" i="55"/>
  <c r="L3956" i="55"/>
  <c r="K4217" i="55"/>
  <c r="K4433" i="55"/>
  <c r="L4397" i="55"/>
  <c r="J3471" i="55"/>
  <c r="H3819" i="55"/>
  <c r="M4438" i="55"/>
  <c r="I3964" i="55"/>
  <c r="J4256" i="55"/>
  <c r="J4312" i="55"/>
  <c r="M3698" i="55"/>
  <c r="I4078" i="55"/>
  <c r="L4015" i="55"/>
  <c r="J3887" i="55"/>
  <c r="I4299" i="55"/>
  <c r="I4343" i="55"/>
  <c r="I4355" i="55"/>
  <c r="K3052" i="55"/>
  <c r="M4136" i="55"/>
  <c r="M4259" i="55"/>
  <c r="I3191" i="55"/>
  <c r="M3358" i="55"/>
  <c r="I3845" i="55"/>
  <c r="L3887" i="55"/>
  <c r="M4346" i="55"/>
  <c r="I3151" i="55"/>
  <c r="I3513" i="55"/>
  <c r="I3632" i="55"/>
  <c r="M4315" i="55"/>
  <c r="M4339" i="55"/>
  <c r="M4349" i="55"/>
  <c r="K4338" i="55"/>
  <c r="J3205" i="55"/>
  <c r="J3599" i="55"/>
  <c r="J3747" i="55"/>
  <c r="J3825" i="55"/>
  <c r="J3860" i="55"/>
  <c r="M4223" i="55"/>
  <c r="M4213" i="55"/>
  <c r="H4397" i="55"/>
  <c r="M4297" i="55"/>
  <c r="M4390" i="55"/>
  <c r="M2997" i="55"/>
  <c r="M3038" i="55"/>
  <c r="L3269" i="55"/>
  <c r="M3810" i="55"/>
  <c r="M3832" i="55"/>
  <c r="J3537" i="55"/>
  <c r="M4121" i="55"/>
  <c r="M4228" i="55"/>
  <c r="M4248" i="55"/>
  <c r="L4245" i="55"/>
  <c r="J4294" i="55"/>
  <c r="M4310" i="55"/>
  <c r="M4366" i="55"/>
  <c r="L4360" i="55"/>
  <c r="H4389" i="55"/>
  <c r="M4409" i="55"/>
  <c r="K3226" i="55"/>
  <c r="M3341" i="55"/>
  <c r="M4515" i="55"/>
  <c r="M4351" i="55"/>
  <c r="K3274" i="55"/>
  <c r="I3568" i="55"/>
  <c r="L3646" i="55"/>
  <c r="M3689" i="55"/>
  <c r="M3781" i="55"/>
  <c r="H3825" i="55"/>
  <c r="J3964" i="55"/>
  <c r="M4230" i="55"/>
  <c r="M4257" i="55"/>
  <c r="M4313" i="55"/>
  <c r="I4338" i="55"/>
  <c r="M4369" i="55"/>
  <c r="I4397" i="55"/>
  <c r="M4419" i="55"/>
  <c r="M2992" i="55"/>
  <c r="K3865" i="55"/>
  <c r="M3931" i="55"/>
  <c r="J4114" i="55"/>
  <c r="I4256" i="55"/>
  <c r="I4312" i="55"/>
  <c r="M4356" i="55"/>
  <c r="J4360" i="55"/>
  <c r="L4355" i="55"/>
  <c r="M4393" i="55"/>
  <c r="J4397" i="55"/>
  <c r="M4576" i="55"/>
  <c r="M3799" i="55"/>
  <c r="M4246" i="55"/>
  <c r="M4341" i="55"/>
  <c r="M4363" i="55"/>
  <c r="M4403" i="55"/>
  <c r="M4440" i="55"/>
  <c r="L4433" i="55"/>
  <c r="M4466" i="55"/>
  <c r="M3327" i="55"/>
  <c r="I3484" i="55"/>
  <c r="K3639" i="55"/>
  <c r="H4294" i="55"/>
  <c r="I4307" i="55"/>
  <c r="J4355" i="55"/>
  <c r="M3163" i="55"/>
  <c r="I3580" i="55"/>
  <c r="L3639" i="55"/>
  <c r="L3484" i="55"/>
  <c r="M4061" i="55"/>
  <c r="L4217" i="55"/>
  <c r="K4245" i="55"/>
  <c r="M4302" i="55"/>
  <c r="M4358" i="55"/>
  <c r="L4338" i="55"/>
  <c r="K4360" i="55"/>
  <c r="M4395" i="55"/>
  <c r="M4434" i="55"/>
  <c r="K4397" i="55"/>
  <c r="M3002" i="55"/>
  <c r="L3062" i="55"/>
  <c r="I3140" i="55"/>
  <c r="I3162" i="55"/>
  <c r="H3233" i="55"/>
  <c r="L3178" i="55"/>
  <c r="L3172" i="55"/>
  <c r="K3167" i="55"/>
  <c r="L3162" i="55"/>
  <c r="L3156" i="55"/>
  <c r="K3151" i="55"/>
  <c r="L3146" i="55"/>
  <c r="L3140" i="55"/>
  <c r="K3135" i="55"/>
  <c r="K3336" i="55"/>
  <c r="J3409" i="55"/>
  <c r="I3432" i="55"/>
  <c r="M3475" i="55"/>
  <c r="I3477" i="55"/>
  <c r="M3511" i="55"/>
  <c r="H3513" i="55"/>
  <c r="I3537" i="55"/>
  <c r="I3550" i="55"/>
  <c r="I3599" i="55"/>
  <c r="H3626" i="55"/>
  <c r="M3643" i="55"/>
  <c r="I3646" i="55"/>
  <c r="K3626" i="55"/>
  <c r="L3626" i="55"/>
  <c r="L3587" i="55"/>
  <c r="K3537" i="55"/>
  <c r="L3447" i="55"/>
  <c r="I3763" i="55"/>
  <c r="J3798" i="55"/>
  <c r="J3809" i="55"/>
  <c r="J3819" i="55"/>
  <c r="I3831" i="55"/>
  <c r="J3845" i="55"/>
  <c r="L3791" i="55"/>
  <c r="L3786" i="55"/>
  <c r="L3769" i="55"/>
  <c r="L3763" i="55"/>
  <c r="L3753" i="55"/>
  <c r="L3747" i="55"/>
  <c r="L3819" i="55"/>
  <c r="K3819" i="55"/>
  <c r="L3814" i="55"/>
  <c r="L3803" i="55"/>
  <c r="K3803" i="55"/>
  <c r="L3798" i="55"/>
  <c r="L3836" i="55"/>
  <c r="L3871" i="55"/>
  <c r="K3876" i="55"/>
  <c r="L3881" i="55"/>
  <c r="K3956" i="55"/>
  <c r="K4015" i="55"/>
  <c r="L4078" i="55"/>
  <c r="K4069" i="55"/>
  <c r="L4064" i="55"/>
  <c r="K4064" i="55"/>
  <c r="J4103" i="55"/>
  <c r="J4227" i="55"/>
  <c r="L4227" i="55"/>
  <c r="J4245" i="55"/>
  <c r="K4256" i="55"/>
  <c r="I4294" i="55"/>
  <c r="H4299" i="55"/>
  <c r="M4300" i="55"/>
  <c r="H4307" i="55"/>
  <c r="M4308" i="55"/>
  <c r="K4312" i="55"/>
  <c r="L4307" i="55"/>
  <c r="L4299" i="55"/>
  <c r="J4338" i="55"/>
  <c r="J4343" i="55"/>
  <c r="I4389" i="55"/>
  <c r="J4389" i="55"/>
  <c r="M4585" i="55"/>
  <c r="M4426" i="55"/>
  <c r="H4360" i="55"/>
  <c r="M4344" i="55"/>
  <c r="M3009" i="55"/>
  <c r="M3354" i="55"/>
  <c r="I2986" i="55"/>
  <c r="M3160" i="55"/>
  <c r="M3170" i="55"/>
  <c r="H3212" i="55"/>
  <c r="K3184" i="55"/>
  <c r="L3274" i="55"/>
  <c r="J3501" i="55"/>
  <c r="J3518" i="55"/>
  <c r="K3447" i="55"/>
  <c r="J3791" i="55"/>
  <c r="J3836" i="55"/>
  <c r="J3850" i="55"/>
  <c r="H4217" i="55"/>
  <c r="M3674" i="55"/>
  <c r="I3120" i="55"/>
  <c r="K3120" i="55"/>
  <c r="L3167" i="55"/>
  <c r="L3151" i="55"/>
  <c r="L3135" i="55"/>
  <c r="L3336" i="55"/>
  <c r="L3360" i="55"/>
  <c r="M3433" i="55"/>
  <c r="M3488" i="55"/>
  <c r="M3499" i="55"/>
  <c r="K3619" i="55"/>
  <c r="M3764" i="55"/>
  <c r="M3853" i="55"/>
  <c r="M4107" i="55"/>
  <c r="L4256" i="55"/>
  <c r="J3178" i="55"/>
  <c r="J3274" i="55"/>
  <c r="I3728" i="55"/>
  <c r="I3786" i="55"/>
  <c r="I3819" i="55"/>
  <c r="I3876" i="55"/>
  <c r="M3929" i="55"/>
  <c r="H3964" i="55"/>
  <c r="J4078" i="55"/>
  <c r="I4103" i="55"/>
  <c r="J4217" i="55"/>
  <c r="H4343" i="55"/>
  <c r="M4398" i="55"/>
  <c r="M3123" i="55"/>
  <c r="M3249" i="55"/>
  <c r="J3484" i="55"/>
  <c r="M3620" i="55"/>
  <c r="L3606" i="55"/>
  <c r="J3763" i="55"/>
  <c r="J3775" i="55"/>
  <c r="L3964" i="55"/>
  <c r="M4220" i="55"/>
  <c r="K4222" i="55"/>
  <c r="I4360" i="55"/>
  <c r="M4352" i="55"/>
  <c r="M3572" i="55"/>
  <c r="M3523" i="55"/>
  <c r="J3550" i="55"/>
  <c r="J3606" i="55"/>
  <c r="H3742" i="55"/>
  <c r="M3778" i="55"/>
  <c r="M3822" i="55"/>
  <c r="M3868" i="55"/>
  <c r="I4010" i="55"/>
  <c r="H4055" i="55"/>
  <c r="H4064" i="55"/>
  <c r="J4069" i="55"/>
  <c r="L4312" i="55"/>
  <c r="M4295" i="55"/>
  <c r="K4389" i="55"/>
  <c r="K3062" i="55"/>
  <c r="M3187" i="55"/>
  <c r="K3178" i="55"/>
  <c r="K3162" i="55"/>
  <c r="J3513" i="55"/>
  <c r="H4245" i="55"/>
  <c r="M4254" i="55"/>
  <c r="M4361" i="55"/>
  <c r="M3053" i="55"/>
  <c r="L3258" i="55"/>
  <c r="J3360" i="55"/>
  <c r="M3472" i="55"/>
  <c r="M3482" i="55"/>
  <c r="M3548" i="55"/>
  <c r="K3632" i="55"/>
  <c r="L3401" i="55"/>
  <c r="M4067" i="55"/>
  <c r="M4172" i="55"/>
  <c r="K4355" i="55"/>
  <c r="M3074" i="55"/>
  <c r="M2987" i="55"/>
  <c r="I3052" i="55"/>
  <c r="M3239" i="55"/>
  <c r="M3318" i="55"/>
  <c r="K3401" i="55"/>
  <c r="M3934" i="55"/>
  <c r="M3957" i="55"/>
  <c r="J4212" i="55"/>
  <c r="H4338" i="55"/>
  <c r="H4368" i="55"/>
  <c r="M4368" i="55" s="1"/>
  <c r="H4433" i="55"/>
  <c r="L4389" i="55"/>
  <c r="M3179" i="55"/>
  <c r="M3624" i="55"/>
  <c r="M3635" i="55"/>
  <c r="M3658" i="55"/>
  <c r="K3484" i="55"/>
  <c r="M3872" i="55"/>
  <c r="L3924" i="55"/>
  <c r="M4016" i="55"/>
  <c r="L4165" i="55"/>
  <c r="M4225" i="55"/>
  <c r="M4215" i="55"/>
  <c r="M4218" i="55"/>
  <c r="L4343" i="55"/>
  <c r="M4427" i="55"/>
  <c r="M3263" i="55"/>
  <c r="M3452" i="55"/>
  <c r="K3599" i="55"/>
  <c r="H3769" i="55"/>
  <c r="M3817" i="55"/>
  <c r="M3839" i="55"/>
  <c r="M3884" i="55"/>
  <c r="K3845" i="55"/>
  <c r="J3956" i="55"/>
  <c r="H4060" i="55"/>
  <c r="M4060" i="55" s="1"/>
  <c r="J4307" i="55"/>
  <c r="K4343" i="55"/>
  <c r="M4261" i="55"/>
  <c r="M4305" i="55"/>
  <c r="M4431" i="55"/>
  <c r="M4318" i="55"/>
  <c r="M4250" i="55"/>
  <c r="M4430" i="55"/>
  <c r="M4251" i="55"/>
  <c r="M3381" i="55"/>
  <c r="J4253" i="55"/>
  <c r="M4253" i="55" s="1"/>
  <c r="M4262" i="55"/>
  <c r="M4265" i="55"/>
  <c r="M4029" i="55"/>
  <c r="M3384" i="55"/>
  <c r="J3076" i="55"/>
  <c r="M4272" i="55"/>
  <c r="M4531" i="55"/>
  <c r="M3856" i="55"/>
  <c r="K3386" i="55"/>
  <c r="M4470" i="55"/>
  <c r="J3284" i="55"/>
  <c r="M3594" i="55"/>
  <c r="M3370" i="55"/>
  <c r="M3420" i="55"/>
  <c r="M3987" i="55"/>
  <c r="J4462" i="55"/>
  <c r="M4462" i="55" s="1"/>
  <c r="H4469" i="55"/>
  <c r="M4469" i="55" s="1"/>
  <c r="J4433" i="55"/>
  <c r="H4355" i="55"/>
  <c r="K4307" i="55"/>
  <c r="L4294" i="55"/>
  <c r="K4294" i="55"/>
  <c r="H4312" i="55"/>
  <c r="J4299" i="55"/>
  <c r="H4304" i="55"/>
  <c r="M4304" i="55" s="1"/>
  <c r="H4317" i="55"/>
  <c r="M4317" i="55" s="1"/>
  <c r="H4271" i="55"/>
  <c r="H4264" i="55"/>
  <c r="M4264" i="55" s="1"/>
  <c r="M3043" i="55"/>
  <c r="M2994" i="55"/>
  <c r="M3018" i="55"/>
  <c r="M3234" i="55"/>
  <c r="M3245" i="55"/>
  <c r="M3347" i="55"/>
  <c r="I3424" i="55"/>
  <c r="M3448" i="55"/>
  <c r="J3477" i="55"/>
  <c r="M3613" i="55"/>
  <c r="J3632" i="55"/>
  <c r="J3639" i="55"/>
  <c r="K3587" i="55"/>
  <c r="M3789" i="55"/>
  <c r="L3775" i="55"/>
  <c r="L3758" i="55"/>
  <c r="L3742" i="55"/>
  <c r="K3836" i="55"/>
  <c r="M3984" i="55"/>
  <c r="M3391" i="55"/>
  <c r="M3056" i="55"/>
  <c r="L3052" i="55"/>
  <c r="I3233" i="55"/>
  <c r="M3277" i="55"/>
  <c r="I3344" i="55"/>
  <c r="L3331" i="55"/>
  <c r="M3604" i="55"/>
  <c r="M3647" i="55"/>
  <c r="L3568" i="55"/>
  <c r="L3550" i="55"/>
  <c r="L3537" i="55"/>
  <c r="K3477" i="55"/>
  <c r="J3670" i="55"/>
  <c r="M3715" i="55"/>
  <c r="M3748" i="55"/>
  <c r="M3801" i="55"/>
  <c r="M3812" i="55"/>
  <c r="M3866" i="55"/>
  <c r="J3881" i="55"/>
  <c r="K3728" i="55"/>
  <c r="K3775" i="55"/>
  <c r="K3758" i="55"/>
  <c r="K3742" i="55"/>
  <c r="L3850" i="55"/>
  <c r="L3831" i="55"/>
  <c r="M3925" i="55"/>
  <c r="L4010" i="55"/>
  <c r="J4165" i="55"/>
  <c r="M3224" i="55"/>
  <c r="K2996" i="55"/>
  <c r="L2996" i="55"/>
  <c r="J3052" i="55"/>
  <c r="M3125" i="55"/>
  <c r="J3151" i="55"/>
  <c r="M3227" i="55"/>
  <c r="H3293" i="55"/>
  <c r="M3294" i="55"/>
  <c r="M3418" i="55"/>
  <c r="M3429" i="55"/>
  <c r="J3447" i="55"/>
  <c r="I3501" i="55"/>
  <c r="H3550" i="55"/>
  <c r="J3561" i="55"/>
  <c r="K3568" i="55"/>
  <c r="J3728" i="55"/>
  <c r="I3758" i="55"/>
  <c r="M3834" i="55"/>
  <c r="M3846" i="55"/>
  <c r="I3865" i="55"/>
  <c r="M3877" i="55"/>
  <c r="M3745" i="55"/>
  <c r="K3850" i="55"/>
  <c r="K3831" i="55"/>
  <c r="K3881" i="55"/>
  <c r="I3924" i="55"/>
  <c r="M3959" i="55"/>
  <c r="K4010" i="55"/>
  <c r="M4070" i="55"/>
  <c r="M4079" i="55"/>
  <c r="M4110" i="55"/>
  <c r="M4155" i="55"/>
  <c r="M4170" i="55"/>
  <c r="I4222" i="55"/>
  <c r="M3020" i="55"/>
  <c r="I3205" i="55"/>
  <c r="I3212" i="55"/>
  <c r="M3237" i="55"/>
  <c r="M3259" i="55"/>
  <c r="L3184" i="55"/>
  <c r="H3336" i="55"/>
  <c r="M3351" i="55"/>
  <c r="L3350" i="55"/>
  <c r="M3441" i="55"/>
  <c r="M3514" i="55"/>
  <c r="M3564" i="55"/>
  <c r="L3599" i="55"/>
  <c r="M3739" i="55"/>
  <c r="M3792" i="55"/>
  <c r="M3857" i="55"/>
  <c r="K3924" i="55"/>
  <c r="M4072" i="55"/>
  <c r="I4123" i="55"/>
  <c r="I4165" i="55"/>
  <c r="M4160" i="55"/>
  <c r="K4212" i="55"/>
  <c r="I2996" i="55"/>
  <c r="I3062" i="55"/>
  <c r="K3191" i="55"/>
  <c r="I3336" i="55"/>
  <c r="M3397" i="55"/>
  <c r="M3410" i="55"/>
  <c r="H3471" i="55"/>
  <c r="M3495" i="55"/>
  <c r="M3505" i="55"/>
  <c r="M3546" i="55"/>
  <c r="M3574" i="55"/>
  <c r="M3585" i="55"/>
  <c r="M3597" i="55"/>
  <c r="M3616" i="55"/>
  <c r="M3627" i="55"/>
  <c r="M3637" i="55"/>
  <c r="M3649" i="55"/>
  <c r="M3660" i="55"/>
  <c r="M3583" i="55"/>
  <c r="M3535" i="55"/>
  <c r="M3750" i="55"/>
  <c r="M3761" i="55"/>
  <c r="J3780" i="55"/>
  <c r="M3804" i="55"/>
  <c r="J3876" i="55"/>
  <c r="I3887" i="55"/>
  <c r="M4013" i="55"/>
  <c r="J4123" i="55"/>
  <c r="L4212" i="55"/>
  <c r="K3037" i="55"/>
  <c r="J3062" i="55"/>
  <c r="J3233" i="55"/>
  <c r="L3191" i="55"/>
  <c r="M3299" i="55"/>
  <c r="H3326" i="55"/>
  <c r="M3326" i="55" s="1"/>
  <c r="M3556" i="55"/>
  <c r="M3607" i="55"/>
  <c r="L3525" i="55"/>
  <c r="M3772" i="55"/>
  <c r="M3783" i="55"/>
  <c r="I3803" i="55"/>
  <c r="M3837" i="55"/>
  <c r="M3848" i="55"/>
  <c r="K3769" i="55"/>
  <c r="K3753" i="55"/>
  <c r="K3871" i="55"/>
  <c r="K3887" i="55"/>
  <c r="M3943" i="55"/>
  <c r="K3933" i="55"/>
  <c r="M4081" i="55"/>
  <c r="M4129" i="55"/>
  <c r="M4159" i="55"/>
  <c r="K4227" i="55"/>
  <c r="M3128" i="55"/>
  <c r="I3146" i="55"/>
  <c r="M3189" i="55"/>
  <c r="M3200" i="55"/>
  <c r="M3270" i="55"/>
  <c r="M3388" i="55"/>
  <c r="M3443" i="55"/>
  <c r="M3456" i="55"/>
  <c r="M3485" i="55"/>
  <c r="M3516" i="55"/>
  <c r="M3526" i="55"/>
  <c r="M3566" i="55"/>
  <c r="K3657" i="55"/>
  <c r="K3494" i="55"/>
  <c r="M3707" i="55"/>
  <c r="M3743" i="55"/>
  <c r="I3780" i="55"/>
  <c r="J3803" i="55"/>
  <c r="J3814" i="55"/>
  <c r="I3836" i="55"/>
  <c r="M3890" i="55"/>
  <c r="L3780" i="55"/>
  <c r="L3933" i="55"/>
  <c r="J4010" i="55"/>
  <c r="K4055" i="55"/>
  <c r="M4100" i="55"/>
  <c r="I3178" i="55"/>
  <c r="J3226" i="55"/>
  <c r="K3146" i="55"/>
  <c r="L3226" i="55"/>
  <c r="J3293" i="55"/>
  <c r="M3365" i="55"/>
  <c r="M3412" i="55"/>
  <c r="M3478" i="55"/>
  <c r="M3497" i="55"/>
  <c r="M3507" i="55"/>
  <c r="I3525" i="55"/>
  <c r="M3588" i="55"/>
  <c r="M3640" i="55"/>
  <c r="M3651" i="55"/>
  <c r="M3662" i="55"/>
  <c r="L3657" i="55"/>
  <c r="J3871" i="55"/>
  <c r="H4103" i="55"/>
  <c r="J2986" i="55"/>
  <c r="M3028" i="55"/>
  <c r="M3041" i="55"/>
  <c r="M3067" i="55"/>
  <c r="H3135" i="55"/>
  <c r="M3210" i="55"/>
  <c r="M3221" i="55"/>
  <c r="M3231" i="55"/>
  <c r="J3248" i="55"/>
  <c r="I3409" i="55"/>
  <c r="M3422" i="55"/>
  <c r="M3435" i="55"/>
  <c r="I3494" i="55"/>
  <c r="M3610" i="55"/>
  <c r="M3671" i="55"/>
  <c r="M3684" i="55"/>
  <c r="J3742" i="55"/>
  <c r="I3753" i="55"/>
  <c r="H3775" i="55"/>
  <c r="M3828" i="55"/>
  <c r="H3850" i="55"/>
  <c r="I3860" i="55"/>
  <c r="M3882" i="55"/>
  <c r="M3722" i="55"/>
  <c r="K3860" i="55"/>
  <c r="M3970" i="55"/>
  <c r="M3938" i="55"/>
  <c r="M4056" i="55"/>
  <c r="M4104" i="55"/>
  <c r="M4162" i="55"/>
  <c r="I4217" i="55"/>
  <c r="I3670" i="55"/>
  <c r="L3670" i="55"/>
  <c r="M3732" i="55"/>
  <c r="M3851" i="55"/>
  <c r="K3780" i="55"/>
  <c r="K3763" i="55"/>
  <c r="K3747" i="55"/>
  <c r="L3876" i="55"/>
  <c r="J3924" i="55"/>
  <c r="M3983" i="55"/>
  <c r="J4015" i="55"/>
  <c r="H4028" i="55"/>
  <c r="M4028" i="55" s="1"/>
  <c r="M4175" i="55"/>
  <c r="M3306" i="55"/>
  <c r="M3529" i="55"/>
  <c r="M3559" i="55"/>
  <c r="M3132" i="55"/>
  <c r="M3402" i="55"/>
  <c r="M3480" i="55"/>
  <c r="M3569" i="55"/>
  <c r="M3581" i="55"/>
  <c r="M3591" i="55"/>
  <c r="M3602" i="55"/>
  <c r="M3622" i="55"/>
  <c r="M3654" i="55"/>
  <c r="M3665" i="55"/>
  <c r="M3766" i="55"/>
  <c r="M3863" i="55"/>
  <c r="H3933" i="55"/>
  <c r="M4018" i="55"/>
  <c r="I4055" i="55"/>
  <c r="I4064" i="55"/>
  <c r="K4165" i="55"/>
  <c r="M3090" i="55"/>
  <c r="M3127" i="55"/>
  <c r="I3167" i="55"/>
  <c r="M3208" i="55"/>
  <c r="M3218" i="55"/>
  <c r="M3229" i="55"/>
  <c r="M3138" i="55"/>
  <c r="M3399" i="55"/>
  <c r="M3538" i="55"/>
  <c r="M3577" i="55"/>
  <c r="H3587" i="55"/>
  <c r="M3725" i="55"/>
  <c r="H3724" i="55"/>
  <c r="M3724" i="55" s="1"/>
  <c r="M3965" i="55"/>
  <c r="M3345" i="55"/>
  <c r="M3152" i="55"/>
  <c r="M3181" i="55"/>
  <c r="M3251" i="55"/>
  <c r="M3261" i="55"/>
  <c r="M3316" i="55"/>
  <c r="M3383" i="55"/>
  <c r="M3600" i="55"/>
  <c r="M3679" i="55"/>
  <c r="M3706" i="55"/>
  <c r="H3887" i="55"/>
  <c r="M3888" i="55"/>
  <c r="K2986" i="55"/>
  <c r="M3091" i="55"/>
  <c r="M3103" i="55"/>
  <c r="M3144" i="55"/>
  <c r="M3173" i="55"/>
  <c r="M3192" i="55"/>
  <c r="H3191" i="55"/>
  <c r="M3202" i="55"/>
  <c r="H3269" i="55"/>
  <c r="M3272" i="55"/>
  <c r="M3077" i="55"/>
  <c r="M3445" i="55"/>
  <c r="H3455" i="55"/>
  <c r="M3458" i="55"/>
  <c r="M3469" i="55"/>
  <c r="M3519" i="55"/>
  <c r="I3619" i="55"/>
  <c r="M3815" i="55"/>
  <c r="M4075" i="55"/>
  <c r="M4115" i="55"/>
  <c r="M3390" i="55"/>
  <c r="M3540" i="55"/>
  <c r="H3537" i="55"/>
  <c r="K3525" i="55"/>
  <c r="H3876" i="55"/>
  <c r="M3879" i="55"/>
  <c r="M3794" i="55"/>
  <c r="M3770" i="55"/>
  <c r="M3102" i="55"/>
  <c r="M3121" i="55"/>
  <c r="H3464" i="55"/>
  <c r="M3467" i="55"/>
  <c r="I3037" i="55"/>
  <c r="M3154" i="55"/>
  <c r="J3162" i="55"/>
  <c r="J3172" i="55"/>
  <c r="M3185" i="55"/>
  <c r="M3242" i="55"/>
  <c r="M3253" i="55"/>
  <c r="M3281" i="55"/>
  <c r="M3425" i="55"/>
  <c r="M3551" i="55"/>
  <c r="M3633" i="55"/>
  <c r="H3653" i="55"/>
  <c r="M4022" i="55"/>
  <c r="M3676" i="55"/>
  <c r="H3670" i="55"/>
  <c r="L2986" i="55"/>
  <c r="I3172" i="55"/>
  <c r="M3361" i="55"/>
  <c r="J3037" i="55"/>
  <c r="M3136" i="55"/>
  <c r="M3147" i="55"/>
  <c r="H3162" i="55"/>
  <c r="M3165" i="55"/>
  <c r="M3176" i="55"/>
  <c r="I3184" i="55"/>
  <c r="M3195" i="55"/>
  <c r="M3203" i="55"/>
  <c r="M3275" i="55"/>
  <c r="H3437" i="55"/>
  <c r="M3438" i="55"/>
  <c r="M3460" i="55"/>
  <c r="M3490" i="55"/>
  <c r="H3518" i="55"/>
  <c r="M3521" i="55"/>
  <c r="M3531" i="55"/>
  <c r="M3612" i="55"/>
  <c r="M3712" i="55"/>
  <c r="M3754" i="55"/>
  <c r="H3803" i="55"/>
  <c r="M3806" i="55"/>
  <c r="M3861" i="55"/>
  <c r="H3860" i="55"/>
  <c r="M3950" i="55"/>
  <c r="M4119" i="55"/>
  <c r="H3140" i="55"/>
  <c r="M3141" i="55"/>
  <c r="L3037" i="55"/>
  <c r="M3063" i="55"/>
  <c r="M3363" i="55"/>
  <c r="M3395" i="55"/>
  <c r="M3406" i="55"/>
  <c r="H3401" i="55"/>
  <c r="M3491" i="55"/>
  <c r="M3502" i="55"/>
  <c r="H4015" i="55"/>
  <c r="J3135" i="55"/>
  <c r="J3146" i="55"/>
  <c r="H3156" i="55"/>
  <c r="J3191" i="55"/>
  <c r="M3285" i="55"/>
  <c r="M3415" i="55"/>
  <c r="H3786" i="55"/>
  <c r="M3787" i="55"/>
  <c r="M4124" i="55"/>
  <c r="M3149" i="55"/>
  <c r="M3157" i="55"/>
  <c r="M3197" i="55"/>
  <c r="M3465" i="55"/>
  <c r="M3756" i="55"/>
  <c r="M4166" i="55"/>
  <c r="L4123" i="55"/>
  <c r="M4146" i="55"/>
  <c r="M4101" i="55"/>
  <c r="H3167" i="55"/>
  <c r="M3168" i="55"/>
  <c r="H3062" i="55"/>
  <c r="L3120" i="55"/>
  <c r="I3135" i="55"/>
  <c r="J3184" i="55"/>
  <c r="M3206" i="55"/>
  <c r="M3216" i="55"/>
  <c r="M3213" i="55"/>
  <c r="H3386" i="55"/>
  <c r="M3721" i="55"/>
  <c r="M3842" i="55"/>
  <c r="M3874" i="55"/>
  <c r="M3737" i="55"/>
  <c r="L3845" i="55"/>
  <c r="I3269" i="55"/>
  <c r="M3084" i="55"/>
  <c r="J3344" i="55"/>
  <c r="K3360" i="55"/>
  <c r="M3374" i="55"/>
  <c r="J3401" i="55"/>
  <c r="I3455" i="55"/>
  <c r="I3464" i="55"/>
  <c r="H3494" i="55"/>
  <c r="I3518" i="55"/>
  <c r="I3587" i="55"/>
  <c r="H3599" i="55"/>
  <c r="I3606" i="55"/>
  <c r="J3619" i="55"/>
  <c r="K3455" i="55"/>
  <c r="L3424" i="55"/>
  <c r="M3630" i="55"/>
  <c r="H3758" i="55"/>
  <c r="H3798" i="55"/>
  <c r="L3728" i="55"/>
  <c r="L3860" i="55"/>
  <c r="I4015" i="55"/>
  <c r="M4065" i="55"/>
  <c r="M4088" i="55"/>
  <c r="M4111" i="55"/>
  <c r="H3244" i="55"/>
  <c r="M3244" i="55" s="1"/>
  <c r="J3269" i="55"/>
  <c r="L3248" i="55"/>
  <c r="I3284" i="55"/>
  <c r="H3350" i="55"/>
  <c r="I3394" i="55"/>
  <c r="J3455" i="55"/>
  <c r="J3525" i="55"/>
  <c r="H3561" i="55"/>
  <c r="L3455" i="55"/>
  <c r="L3440" i="55"/>
  <c r="K3424" i="55"/>
  <c r="M3461" i="55"/>
  <c r="L3678" i="55"/>
  <c r="I3775" i="55"/>
  <c r="I3850" i="55"/>
  <c r="M3820" i="55"/>
  <c r="I3933" i="55"/>
  <c r="M3256" i="55"/>
  <c r="M3265" i="55"/>
  <c r="K3205" i="55"/>
  <c r="L3076" i="55"/>
  <c r="J3386" i="55"/>
  <c r="J3394" i="55"/>
  <c r="H3440" i="55"/>
  <c r="I3447" i="55"/>
  <c r="H3543" i="55"/>
  <c r="H3568" i="55"/>
  <c r="K3561" i="55"/>
  <c r="K3440" i="55"/>
  <c r="L3409" i="55"/>
  <c r="M3544" i="55"/>
  <c r="K3678" i="55"/>
  <c r="J3933" i="55"/>
  <c r="I3956" i="55"/>
  <c r="I4114" i="55"/>
  <c r="I3226" i="55"/>
  <c r="I3274" i="55"/>
  <c r="K3172" i="55"/>
  <c r="K3156" i="55"/>
  <c r="K3140" i="55"/>
  <c r="K3076" i="55"/>
  <c r="M3289" i="55"/>
  <c r="J3336" i="55"/>
  <c r="I3350" i="55"/>
  <c r="K3331" i="55"/>
  <c r="L3293" i="55"/>
  <c r="I3417" i="55"/>
  <c r="J3494" i="55"/>
  <c r="I3626" i="55"/>
  <c r="I3657" i="55"/>
  <c r="L3619" i="55"/>
  <c r="L3632" i="55"/>
  <c r="K3646" i="55"/>
  <c r="L3543" i="55"/>
  <c r="L3513" i="55"/>
  <c r="K3471" i="55"/>
  <c r="K3409" i="55"/>
  <c r="K3394" i="55"/>
  <c r="I3678" i="55"/>
  <c r="I3769" i="55"/>
  <c r="I3809" i="55"/>
  <c r="I3881" i="55"/>
  <c r="K3814" i="55"/>
  <c r="K3798" i="55"/>
  <c r="L4055" i="55"/>
  <c r="K4103" i="55"/>
  <c r="K4123" i="55"/>
  <c r="I4227" i="55"/>
  <c r="H4212" i="55"/>
  <c r="J3156" i="55"/>
  <c r="K3233" i="55"/>
  <c r="K3248" i="55"/>
  <c r="I3360" i="55"/>
  <c r="J3417" i="55"/>
  <c r="J3543" i="55"/>
  <c r="J3568" i="55"/>
  <c r="J3626" i="55"/>
  <c r="K3606" i="55"/>
  <c r="K3513" i="55"/>
  <c r="L3471" i="55"/>
  <c r="M3554" i="55"/>
  <c r="J3678" i="55"/>
  <c r="K3670" i="55"/>
  <c r="J3769" i="55"/>
  <c r="H3780" i="55"/>
  <c r="I3798" i="55"/>
  <c r="I3825" i="55"/>
  <c r="H3865" i="55"/>
  <c r="K3791" i="55"/>
  <c r="M3776" i="55"/>
  <c r="H4010" i="55"/>
  <c r="L4103" i="55"/>
  <c r="H4227" i="55"/>
  <c r="L3233" i="55"/>
  <c r="M3373" i="55"/>
  <c r="J3440" i="55"/>
  <c r="L3501" i="55"/>
  <c r="I3742" i="55"/>
  <c r="J3758" i="55"/>
  <c r="L4069" i="55"/>
  <c r="M3332" i="55"/>
  <c r="K3550" i="55"/>
  <c r="K3501" i="55"/>
  <c r="H3711" i="55"/>
  <c r="M3711" i="55" s="1"/>
  <c r="I3791" i="55"/>
  <c r="H4222" i="55"/>
  <c r="J3258" i="55"/>
  <c r="K3269" i="55"/>
  <c r="I3331" i="55"/>
  <c r="J3350" i="55"/>
  <c r="M3337" i="55"/>
  <c r="I3440" i="55"/>
  <c r="I3639" i="55"/>
  <c r="J3657" i="55"/>
  <c r="K3464" i="55"/>
  <c r="L3477" i="55"/>
  <c r="J3865" i="55"/>
  <c r="M3826" i="55"/>
  <c r="M3843" i="55"/>
  <c r="M4058" i="55"/>
  <c r="K3258" i="55"/>
  <c r="M3291" i="55"/>
  <c r="M3282" i="55"/>
  <c r="J3432" i="55"/>
  <c r="H3596" i="55"/>
  <c r="K3518" i="55"/>
  <c r="L3464" i="55"/>
  <c r="L3386" i="55"/>
  <c r="M3562" i="55"/>
  <c r="J3753" i="55"/>
  <c r="J3831" i="55"/>
  <c r="J4055" i="55"/>
  <c r="J4064" i="55"/>
  <c r="K4078" i="55"/>
  <c r="K4114" i="55"/>
  <c r="M4163" i="55"/>
  <c r="J4222" i="55"/>
  <c r="I4212" i="55"/>
  <c r="I3248" i="55"/>
  <c r="M3334" i="55"/>
  <c r="M3368" i="55"/>
  <c r="J3580" i="55"/>
  <c r="J3646" i="55"/>
  <c r="K3786" i="55"/>
  <c r="M3759" i="55"/>
  <c r="M4011" i="55"/>
  <c r="L4114" i="55"/>
  <c r="H4154" i="55"/>
  <c r="M4154" i="55" s="1"/>
  <c r="H4123" i="55"/>
  <c r="H4174" i="55"/>
  <c r="M4174" i="55" s="1"/>
  <c r="H4114" i="55"/>
  <c r="H4165" i="55"/>
  <c r="H4087" i="55"/>
  <c r="M4087" i="55" s="1"/>
  <c r="I4074" i="55"/>
  <c r="M4074" i="55" s="1"/>
  <c r="H4069" i="55"/>
  <c r="H4078" i="55"/>
  <c r="H4021" i="55"/>
  <c r="M4021" i="55" s="1"/>
  <c r="H3986" i="55"/>
  <c r="M3986" i="55" s="1"/>
  <c r="H3956" i="55"/>
  <c r="H3924" i="55"/>
  <c r="L3809" i="55"/>
  <c r="K3809" i="55"/>
  <c r="L3825" i="55"/>
  <c r="K3825" i="55"/>
  <c r="M3729" i="55"/>
  <c r="J3786" i="55"/>
  <c r="H3791" i="55"/>
  <c r="H3809" i="55"/>
  <c r="H3831" i="55"/>
  <c r="I3747" i="55"/>
  <c r="H3814" i="55"/>
  <c r="H3871" i="55"/>
  <c r="H3728" i="55"/>
  <c r="I3814" i="55"/>
  <c r="H3836" i="55"/>
  <c r="H3845" i="55"/>
  <c r="I3871" i="55"/>
  <c r="H3753" i="55"/>
  <c r="H3881" i="55"/>
  <c r="H3763" i="55"/>
  <c r="H3678" i="55"/>
  <c r="H3714" i="55"/>
  <c r="M3714" i="55" s="1"/>
  <c r="K3284" i="55"/>
  <c r="M3034" i="55"/>
  <c r="M3046" i="55"/>
  <c r="I3083" i="55"/>
  <c r="I3076" i="55" s="1"/>
  <c r="J3331" i="55"/>
  <c r="H3284" i="55"/>
  <c r="H3367" i="55"/>
  <c r="M3367" i="55" s="1"/>
  <c r="M3081" i="55"/>
  <c r="M3371" i="55"/>
  <c r="M3078" i="55"/>
  <c r="H3380" i="55"/>
  <c r="M3380" i="55" s="1"/>
  <c r="M3266" i="55"/>
  <c r="M3094" i="55"/>
  <c r="L3394" i="55"/>
  <c r="L3417" i="55"/>
  <c r="K3417" i="55"/>
  <c r="L3432" i="55"/>
  <c r="K3432" i="55"/>
  <c r="L3494" i="55"/>
  <c r="L3518" i="55"/>
  <c r="K3543" i="55"/>
  <c r="L3561" i="55"/>
  <c r="L3580" i="55"/>
  <c r="K3580" i="55"/>
  <c r="I3387" i="55"/>
  <c r="I3386" i="55" s="1"/>
  <c r="J3464" i="55"/>
  <c r="I3543" i="55"/>
  <c r="I3561" i="55"/>
  <c r="J3596" i="55"/>
  <c r="H3593" i="55"/>
  <c r="M3593" i="55" s="1"/>
  <c r="H3632" i="55"/>
  <c r="I3414" i="55"/>
  <c r="M3414" i="55" s="1"/>
  <c r="J3437" i="55"/>
  <c r="H3447" i="55"/>
  <c r="H3501" i="55"/>
  <c r="H3525" i="55"/>
  <c r="H3558" i="55"/>
  <c r="M3558" i="55" s="1"/>
  <c r="H3576" i="55"/>
  <c r="M3576" i="55" s="1"/>
  <c r="H3606" i="55"/>
  <c r="H3615" i="55"/>
  <c r="M3615" i="55" s="1"/>
  <c r="J3587" i="55"/>
  <c r="J3653" i="55"/>
  <c r="H3424" i="55"/>
  <c r="H3484" i="55"/>
  <c r="H3580" i="55"/>
  <c r="H3619" i="55"/>
  <c r="H3646" i="55"/>
  <c r="H3664" i="55"/>
  <c r="M3664" i="55" s="1"/>
  <c r="I3401" i="55"/>
  <c r="J3424" i="55"/>
  <c r="I3471" i="55"/>
  <c r="H3417" i="55"/>
  <c r="H3432" i="55"/>
  <c r="H3477" i="55"/>
  <c r="H3639" i="55"/>
  <c r="H3657" i="55"/>
  <c r="H3394" i="55"/>
  <c r="H3409" i="55"/>
  <c r="K3350" i="55"/>
  <c r="L3344" i="55"/>
  <c r="K3344" i="55"/>
  <c r="L3284" i="55"/>
  <c r="K3293" i="55"/>
  <c r="H3344" i="55"/>
  <c r="I3293" i="55"/>
  <c r="H3360" i="55"/>
  <c r="H3331" i="55"/>
  <c r="M2984" i="55"/>
  <c r="M3032" i="55"/>
  <c r="M2983" i="55"/>
  <c r="H3083" i="55"/>
  <c r="M3035" i="55"/>
  <c r="I3045" i="55"/>
  <c r="L3205" i="55"/>
  <c r="L3212" i="55"/>
  <c r="K3212" i="55"/>
  <c r="H3258" i="55"/>
  <c r="J3140" i="55"/>
  <c r="J3167" i="55"/>
  <c r="H3172" i="55"/>
  <c r="J3212" i="55"/>
  <c r="H3223" i="55"/>
  <c r="M3223" i="55" s="1"/>
  <c r="I3258" i="55"/>
  <c r="I3156" i="55"/>
  <c r="H3146" i="55"/>
  <c r="H3255" i="55"/>
  <c r="M3255" i="55" s="1"/>
  <c r="H3248" i="55"/>
  <c r="H3151" i="55"/>
  <c r="H3178" i="55"/>
  <c r="H3205" i="55"/>
  <c r="H3184" i="55"/>
  <c r="H3226" i="55"/>
  <c r="H3274" i="55"/>
  <c r="J3120" i="55"/>
  <c r="H3131" i="55"/>
  <c r="M3131" i="55" s="1"/>
  <c r="H3120" i="55"/>
  <c r="H3093" i="55"/>
  <c r="M3093" i="55" s="1"/>
  <c r="H3080" i="55"/>
  <c r="H3052" i="55"/>
  <c r="H2986" i="55"/>
  <c r="H3037" i="55"/>
  <c r="H3031" i="55"/>
  <c r="M3031" i="55" s="1"/>
  <c r="H2996" i="55"/>
  <c r="H3027" i="55"/>
  <c r="M3027" i="55" s="1"/>
  <c r="H3045" i="55"/>
  <c r="J2996" i="55"/>
  <c r="M2905" i="55"/>
  <c r="K2904" i="55"/>
  <c r="K2903" i="55" s="1"/>
  <c r="L2904" i="55"/>
  <c r="L2903" i="55" s="1"/>
  <c r="B2905" i="55"/>
  <c r="J2904" i="55"/>
  <c r="J2903" i="55" s="1"/>
  <c r="I2904" i="55"/>
  <c r="I2903" i="55" s="1"/>
  <c r="H2904" i="55"/>
  <c r="H2903" i="55" s="1"/>
  <c r="M2926" i="55"/>
  <c r="M2928" i="55"/>
  <c r="M2931" i="55"/>
  <c r="M2933" i="55"/>
  <c r="M2935" i="55"/>
  <c r="M2938" i="55"/>
  <c r="M2941" i="55"/>
  <c r="M2943" i="55"/>
  <c r="M2946" i="55"/>
  <c r="M2948" i="55"/>
  <c r="M2950" i="55"/>
  <c r="M2953" i="55"/>
  <c r="M2962" i="55"/>
  <c r="M2966" i="55"/>
  <c r="M2967" i="55"/>
  <c r="M2972" i="55"/>
  <c r="M2975" i="55"/>
  <c r="M2979" i="55"/>
  <c r="M2980" i="55"/>
  <c r="K2925" i="55"/>
  <c r="L2925" i="55"/>
  <c r="K2927" i="55"/>
  <c r="L2927" i="55"/>
  <c r="K2930" i="55"/>
  <c r="L2930" i="55"/>
  <c r="K2932" i="55"/>
  <c r="L2932" i="55"/>
  <c r="K2934" i="55"/>
  <c r="L2934" i="55"/>
  <c r="K2937" i="55"/>
  <c r="K2936" i="55" s="1"/>
  <c r="L2937" i="55"/>
  <c r="L2936" i="55" s="1"/>
  <c r="K2940" i="55"/>
  <c r="L2940" i="55"/>
  <c r="K2942" i="55"/>
  <c r="L2942" i="55"/>
  <c r="K2945" i="55"/>
  <c r="L2945" i="55"/>
  <c r="K2947" i="55"/>
  <c r="L2947" i="55"/>
  <c r="K2949" i="55"/>
  <c r="L2949" i="55"/>
  <c r="K2952" i="55"/>
  <c r="K2951" i="55" s="1"/>
  <c r="L2952" i="55"/>
  <c r="L2951" i="55" s="1"/>
  <c r="L2978" i="55"/>
  <c r="K2978" i="55"/>
  <c r="L2976" i="55"/>
  <c r="K2976" i="55"/>
  <c r="L2974" i="55"/>
  <c r="K2974" i="55"/>
  <c r="L2971" i="55"/>
  <c r="K2971" i="55"/>
  <c r="L2969" i="55"/>
  <c r="K2969" i="55"/>
  <c r="L2965" i="55"/>
  <c r="K2965" i="55"/>
  <c r="L2963" i="55"/>
  <c r="K2963" i="55"/>
  <c r="L2961" i="55"/>
  <c r="K2961" i="55"/>
  <c r="L2958" i="55"/>
  <c r="K2958" i="55"/>
  <c r="L2956" i="55"/>
  <c r="K2956" i="55"/>
  <c r="M2919" i="55"/>
  <c r="M2922" i="55"/>
  <c r="L2921" i="55"/>
  <c r="L2920" i="55" s="1"/>
  <c r="K2921" i="55"/>
  <c r="K2920" i="55" s="1"/>
  <c r="L2918" i="55"/>
  <c r="L2917" i="55" s="1"/>
  <c r="K2918" i="55"/>
  <c r="K2917" i="55" s="1"/>
  <c r="J2978" i="55"/>
  <c r="I2978" i="55"/>
  <c r="H2978" i="55"/>
  <c r="J2977" i="55"/>
  <c r="J2976" i="55" s="1"/>
  <c r="I2976" i="55"/>
  <c r="H2976" i="55"/>
  <c r="J2974" i="55"/>
  <c r="I2974" i="55"/>
  <c r="H2974" i="55"/>
  <c r="J2971" i="55"/>
  <c r="I2971" i="55"/>
  <c r="H2971" i="55"/>
  <c r="J2970" i="55"/>
  <c r="J2969" i="55" s="1"/>
  <c r="I2969" i="55"/>
  <c r="H2969" i="55"/>
  <c r="J2965" i="55"/>
  <c r="I2965" i="55"/>
  <c r="H2965" i="55"/>
  <c r="J2964" i="55"/>
  <c r="J2963" i="55" s="1"/>
  <c r="I2963" i="55"/>
  <c r="H2963" i="55"/>
  <c r="J2961" i="55"/>
  <c r="I2961" i="55"/>
  <c r="H2961" i="55"/>
  <c r="I2958" i="55"/>
  <c r="H2958" i="55"/>
  <c r="J2957" i="55"/>
  <c r="M2957" i="55" s="1"/>
  <c r="I2956" i="55"/>
  <c r="H2956" i="55"/>
  <c r="F2954" i="55"/>
  <c r="J2952" i="55"/>
  <c r="J2951" i="55" s="1"/>
  <c r="I2952" i="55"/>
  <c r="I2951" i="55" s="1"/>
  <c r="H2952" i="55"/>
  <c r="H2951" i="55" s="1"/>
  <c r="J2949" i="55"/>
  <c r="I2949" i="55"/>
  <c r="H2949" i="55"/>
  <c r="J2947" i="55"/>
  <c r="I2947" i="55"/>
  <c r="H2947" i="55"/>
  <c r="J2945" i="55"/>
  <c r="I2945" i="55"/>
  <c r="H2945" i="55"/>
  <c r="J2942" i="55"/>
  <c r="I2942" i="55"/>
  <c r="H2942" i="55"/>
  <c r="J2940" i="55"/>
  <c r="I2940" i="55"/>
  <c r="H2940" i="55"/>
  <c r="J2937" i="55"/>
  <c r="J2936" i="55" s="1"/>
  <c r="I2937" i="55"/>
  <c r="I2936" i="55" s="1"/>
  <c r="H2937" i="55"/>
  <c r="J2934" i="55"/>
  <c r="I2934" i="55"/>
  <c r="H2934" i="55"/>
  <c r="J2932" i="55"/>
  <c r="I2932" i="55"/>
  <c r="H2932" i="55"/>
  <c r="J2930" i="55"/>
  <c r="I2930" i="55"/>
  <c r="H2930" i="55"/>
  <c r="J2927" i="55"/>
  <c r="I2927" i="55"/>
  <c r="H2927" i="55"/>
  <c r="J2925" i="55"/>
  <c r="I2925" i="55"/>
  <c r="H2925" i="55"/>
  <c r="J2921" i="55"/>
  <c r="J2920" i="55" s="1"/>
  <c r="I2921" i="55"/>
  <c r="I2920" i="55" s="1"/>
  <c r="H2921" i="55"/>
  <c r="H2920" i="55" s="1"/>
  <c r="J2918" i="55"/>
  <c r="J2917" i="55" s="1"/>
  <c r="I2918" i="55"/>
  <c r="I2917" i="55" s="1"/>
  <c r="H2918" i="55"/>
  <c r="H2917" i="55" s="1"/>
  <c r="M2833" i="55"/>
  <c r="M2834" i="55"/>
  <c r="M2835" i="55"/>
  <c r="M2836" i="55"/>
  <c r="M2838" i="55"/>
  <c r="M2840" i="55"/>
  <c r="M2843" i="55"/>
  <c r="M2844" i="55"/>
  <c r="M2845" i="55"/>
  <c r="M2846" i="55"/>
  <c r="M2848" i="55"/>
  <c r="M2849" i="55"/>
  <c r="M2850" i="55"/>
  <c r="M2851" i="55"/>
  <c r="M2852" i="55"/>
  <c r="M2854" i="55"/>
  <c r="M2855" i="55"/>
  <c r="M2856" i="55"/>
  <c r="M2857" i="55"/>
  <c r="M2858" i="55"/>
  <c r="M2859" i="55"/>
  <c r="M2860" i="55"/>
  <c r="M2861" i="55"/>
  <c r="M2863" i="55"/>
  <c r="M2865" i="55"/>
  <c r="M2866" i="55"/>
  <c r="M2867" i="55"/>
  <c r="M2868" i="55"/>
  <c r="M2869" i="55"/>
  <c r="M2870" i="55"/>
  <c r="M2873" i="55"/>
  <c r="M2874" i="55"/>
  <c r="M2878" i="55"/>
  <c r="M2881" i="55"/>
  <c r="M2884" i="55"/>
  <c r="M2885" i="55"/>
  <c r="M2886" i="55"/>
  <c r="M2888" i="55"/>
  <c r="M2889" i="55"/>
  <c r="M2892" i="55"/>
  <c r="M2894" i="55"/>
  <c r="M2896" i="55"/>
  <c r="M2898" i="55"/>
  <c r="K2832" i="55"/>
  <c r="L2832" i="55"/>
  <c r="K2837" i="55"/>
  <c r="L2837" i="55"/>
  <c r="K2839" i="55"/>
  <c r="L2839" i="55"/>
  <c r="K2842" i="55"/>
  <c r="L2842" i="55"/>
  <c r="K2847" i="55"/>
  <c r="L2847" i="55"/>
  <c r="K2853" i="55"/>
  <c r="L2853" i="55"/>
  <c r="K2862" i="55"/>
  <c r="L2862" i="55"/>
  <c r="K2864" i="55"/>
  <c r="L2864" i="55"/>
  <c r="K2872" i="55"/>
  <c r="K2871" i="55" s="1"/>
  <c r="L2872" i="55"/>
  <c r="L2871" i="55" s="1"/>
  <c r="K2877" i="55"/>
  <c r="K2876" i="55" s="1"/>
  <c r="L2877" i="55"/>
  <c r="L2876" i="55" s="1"/>
  <c r="K2880" i="55"/>
  <c r="K2879" i="55" s="1"/>
  <c r="L2880" i="55"/>
  <c r="L2879" i="55" s="1"/>
  <c r="K2883" i="55"/>
  <c r="L2883" i="55"/>
  <c r="K2887" i="55"/>
  <c r="L2887" i="55"/>
  <c r="K2891" i="55"/>
  <c r="L2891" i="55"/>
  <c r="K2893" i="55"/>
  <c r="L2893" i="55"/>
  <c r="K2895" i="55"/>
  <c r="L2895" i="55"/>
  <c r="K2897" i="55"/>
  <c r="L2897" i="55"/>
  <c r="J2897" i="55"/>
  <c r="I2897" i="55"/>
  <c r="H2897" i="55"/>
  <c r="J2895" i="55"/>
  <c r="I2895" i="55"/>
  <c r="H2895" i="55"/>
  <c r="J2893" i="55"/>
  <c r="I2893" i="55"/>
  <c r="H2893" i="55"/>
  <c r="J2891" i="55"/>
  <c r="I2891" i="55"/>
  <c r="H2891" i="55"/>
  <c r="J2887" i="55"/>
  <c r="I2887" i="55"/>
  <c r="H2887" i="55"/>
  <c r="J2883" i="55"/>
  <c r="I2883" i="55"/>
  <c r="H2883" i="55"/>
  <c r="J2880" i="55"/>
  <c r="I2880" i="55"/>
  <c r="I2879" i="55" s="1"/>
  <c r="H2880" i="55"/>
  <c r="H2879" i="55" s="1"/>
  <c r="J2877" i="55"/>
  <c r="J2876" i="55" s="1"/>
  <c r="I2877" i="55"/>
  <c r="I2876" i="55" s="1"/>
  <c r="H2877" i="55"/>
  <c r="J2872" i="55"/>
  <c r="J2871" i="55" s="1"/>
  <c r="I2872" i="55"/>
  <c r="H2872" i="55"/>
  <c r="J2864" i="55"/>
  <c r="I2864" i="55"/>
  <c r="H2864" i="55"/>
  <c r="J2862" i="55"/>
  <c r="I2862" i="55"/>
  <c r="H2862" i="55"/>
  <c r="J2853" i="55"/>
  <c r="I2853" i="55"/>
  <c r="H2853" i="55"/>
  <c r="J2847" i="55"/>
  <c r="I2847" i="55"/>
  <c r="H2847" i="55"/>
  <c r="J2842" i="55"/>
  <c r="I2842" i="55"/>
  <c r="H2842" i="55"/>
  <c r="J2839" i="55"/>
  <c r="I2839" i="55"/>
  <c r="H2839" i="55"/>
  <c r="J2837" i="55"/>
  <c r="I2837" i="55"/>
  <c r="H2837" i="55"/>
  <c r="J2832" i="55"/>
  <c r="I2832" i="55"/>
  <c r="H2832" i="55"/>
  <c r="M2640" i="55"/>
  <c r="L2639" i="55"/>
  <c r="L2638" i="55" s="1"/>
  <c r="K2639" i="55"/>
  <c r="K2638" i="55" s="1"/>
  <c r="J2639" i="55"/>
  <c r="J2638" i="55" s="1"/>
  <c r="I2639" i="55"/>
  <c r="I2638" i="55" s="1"/>
  <c r="H2639" i="55"/>
  <c r="H2638" i="55" s="1"/>
  <c r="M2657" i="55"/>
  <c r="M2660" i="55"/>
  <c r="M2664" i="55"/>
  <c r="M2666" i="55"/>
  <c r="M2669" i="55"/>
  <c r="M2671" i="55"/>
  <c r="M2672" i="55"/>
  <c r="M2675" i="55"/>
  <c r="M2677" i="55"/>
  <c r="M2680" i="55"/>
  <c r="M2682" i="55"/>
  <c r="M2685" i="55"/>
  <c r="M2687" i="55"/>
  <c r="M2688" i="55"/>
  <c r="M2691" i="55"/>
  <c r="M2693" i="55"/>
  <c r="M2696" i="55"/>
  <c r="M2698" i="55"/>
  <c r="M2701" i="55"/>
  <c r="M2703" i="55"/>
  <c r="M2704" i="55"/>
  <c r="M2707" i="55"/>
  <c r="M2709" i="55"/>
  <c r="M2713" i="55"/>
  <c r="M2715" i="55"/>
  <c r="M2718" i="55"/>
  <c r="M2719" i="55"/>
  <c r="M2721" i="55"/>
  <c r="M2722" i="55"/>
  <c r="M2723" i="55"/>
  <c r="M2724" i="55"/>
  <c r="M2727" i="55"/>
  <c r="M2729" i="55"/>
  <c r="M2732" i="55"/>
  <c r="M2733" i="55"/>
  <c r="M2735" i="55"/>
  <c r="M2736" i="55"/>
  <c r="M2737" i="55"/>
  <c r="M2738" i="55"/>
  <c r="M2742" i="55"/>
  <c r="M2744" i="55"/>
  <c r="M2747" i="55"/>
  <c r="M2748" i="55"/>
  <c r="M2750" i="55"/>
  <c r="M2751" i="55"/>
  <c r="M2752" i="55"/>
  <c r="M2753" i="55"/>
  <c r="M2756" i="55"/>
  <c r="M2758" i="55"/>
  <c r="M2761" i="55"/>
  <c r="M2762" i="55"/>
  <c r="M2764" i="55"/>
  <c r="M2765" i="55"/>
  <c r="M2766" i="55"/>
  <c r="M2767" i="55"/>
  <c r="M2771" i="55"/>
  <c r="M2773" i="55"/>
  <c r="M2776" i="55"/>
  <c r="M2777" i="55"/>
  <c r="M2779" i="55"/>
  <c r="M2780" i="55"/>
  <c r="M2781" i="55"/>
  <c r="M2782" i="55"/>
  <c r="M2785" i="55"/>
  <c r="M2787" i="55"/>
  <c r="M2790" i="55"/>
  <c r="M2791" i="55"/>
  <c r="M2793" i="55"/>
  <c r="M2794" i="55"/>
  <c r="M2795" i="55"/>
  <c r="M2796" i="55"/>
  <c r="M2800" i="55"/>
  <c r="M2802" i="55"/>
  <c r="M2804" i="55"/>
  <c r="M2805" i="55"/>
  <c r="M2806" i="55"/>
  <c r="M2808" i="55"/>
  <c r="M2809" i="55"/>
  <c r="M2810" i="55"/>
  <c r="M2811" i="55"/>
  <c r="M2814" i="55"/>
  <c r="M2816" i="55"/>
  <c r="M2819" i="55"/>
  <c r="M2820" i="55"/>
  <c r="M2822" i="55"/>
  <c r="M2823" i="55"/>
  <c r="M2824" i="55"/>
  <c r="M2825" i="55"/>
  <c r="L2659" i="55"/>
  <c r="L2658" i="55" s="1"/>
  <c r="K2659" i="55"/>
  <c r="K2658" i="55" s="1"/>
  <c r="L2656" i="55"/>
  <c r="L2655" i="55" s="1"/>
  <c r="K2656" i="55"/>
  <c r="K2655" i="55" s="1"/>
  <c r="K2663" i="55"/>
  <c r="L2663" i="55"/>
  <c r="K2665" i="55"/>
  <c r="L2665" i="55"/>
  <c r="K2668" i="55"/>
  <c r="L2668" i="55"/>
  <c r="K2670" i="55"/>
  <c r="L2670" i="55"/>
  <c r="K2674" i="55"/>
  <c r="L2674" i="55"/>
  <c r="K2676" i="55"/>
  <c r="L2676" i="55"/>
  <c r="K2679" i="55"/>
  <c r="L2679" i="55"/>
  <c r="K2681" i="55"/>
  <c r="L2681" i="55"/>
  <c r="K2684" i="55"/>
  <c r="L2684" i="55"/>
  <c r="K2686" i="55"/>
  <c r="L2686" i="55"/>
  <c r="K2690" i="55"/>
  <c r="L2690" i="55"/>
  <c r="K2692" i="55"/>
  <c r="L2692" i="55"/>
  <c r="K2695" i="55"/>
  <c r="L2695" i="55"/>
  <c r="K2697" i="55"/>
  <c r="L2697" i="55"/>
  <c r="K2700" i="55"/>
  <c r="L2700" i="55"/>
  <c r="K2702" i="55"/>
  <c r="L2702" i="55"/>
  <c r="K2706" i="55"/>
  <c r="L2706" i="55"/>
  <c r="K2708" i="55"/>
  <c r="L2708" i="55"/>
  <c r="L2734" i="55"/>
  <c r="K2734" i="55"/>
  <c r="L2731" i="55"/>
  <c r="K2731" i="55"/>
  <c r="L2728" i="55"/>
  <c r="K2728" i="55"/>
  <c r="L2726" i="55"/>
  <c r="K2726" i="55"/>
  <c r="L2720" i="55"/>
  <c r="K2720" i="55"/>
  <c r="L2717" i="55"/>
  <c r="K2717" i="55"/>
  <c r="L2714" i="55"/>
  <c r="K2714" i="55"/>
  <c r="L2712" i="55"/>
  <c r="K2712" i="55"/>
  <c r="L2763" i="55"/>
  <c r="K2763" i="55"/>
  <c r="L2760" i="55"/>
  <c r="K2760" i="55"/>
  <c r="L2757" i="55"/>
  <c r="K2757" i="55"/>
  <c r="L2755" i="55"/>
  <c r="K2755" i="55"/>
  <c r="L2749" i="55"/>
  <c r="K2749" i="55"/>
  <c r="L2746" i="55"/>
  <c r="K2746" i="55"/>
  <c r="L2743" i="55"/>
  <c r="K2743" i="55"/>
  <c r="L2741" i="55"/>
  <c r="K2741" i="55"/>
  <c r="L2792" i="55"/>
  <c r="K2792" i="55"/>
  <c r="L2789" i="55"/>
  <c r="K2789" i="55"/>
  <c r="L2786" i="55"/>
  <c r="K2786" i="55"/>
  <c r="L2784" i="55"/>
  <c r="K2784" i="55"/>
  <c r="L2778" i="55"/>
  <c r="K2778" i="55"/>
  <c r="L2775" i="55"/>
  <c r="K2775" i="55"/>
  <c r="L2772" i="55"/>
  <c r="K2772" i="55"/>
  <c r="L2770" i="55"/>
  <c r="K2770" i="55"/>
  <c r="L2797" i="55"/>
  <c r="K2797" i="55"/>
  <c r="J2821" i="55"/>
  <c r="M2821" i="55" s="1"/>
  <c r="J2818" i="55"/>
  <c r="M2818" i="55" s="1"/>
  <c r="J2815" i="55"/>
  <c r="M2815" i="55" s="1"/>
  <c r="J2813" i="55"/>
  <c r="M2813" i="55" s="1"/>
  <c r="J2807" i="55"/>
  <c r="J2803" i="55" s="1"/>
  <c r="M2803" i="55" s="1"/>
  <c r="J2801" i="55"/>
  <c r="M2801" i="55" s="1"/>
  <c r="J2799" i="55"/>
  <c r="M2799" i="55" s="1"/>
  <c r="I2797" i="55"/>
  <c r="H2797" i="55"/>
  <c r="J2792" i="55"/>
  <c r="I2792" i="55"/>
  <c r="H2792" i="55"/>
  <c r="J2789" i="55"/>
  <c r="I2789" i="55"/>
  <c r="H2789" i="55"/>
  <c r="J2786" i="55"/>
  <c r="I2786" i="55"/>
  <c r="H2786" i="55"/>
  <c r="J2784" i="55"/>
  <c r="I2784" i="55"/>
  <c r="H2784" i="55"/>
  <c r="J2778" i="55"/>
  <c r="I2778" i="55"/>
  <c r="H2778" i="55"/>
  <c r="J2775" i="55"/>
  <c r="I2775" i="55"/>
  <c r="H2775" i="55"/>
  <c r="J2772" i="55"/>
  <c r="I2772" i="55"/>
  <c r="H2772" i="55"/>
  <c r="J2770" i="55"/>
  <c r="I2770" i="55"/>
  <c r="H2770" i="55"/>
  <c r="J2763" i="55"/>
  <c r="I2763" i="55"/>
  <c r="H2763" i="55"/>
  <c r="J2760" i="55"/>
  <c r="I2760" i="55"/>
  <c r="H2760" i="55"/>
  <c r="J2757" i="55"/>
  <c r="I2757" i="55"/>
  <c r="H2757" i="55"/>
  <c r="J2755" i="55"/>
  <c r="I2755" i="55"/>
  <c r="H2755" i="55"/>
  <c r="J2749" i="55"/>
  <c r="I2749" i="55"/>
  <c r="H2749" i="55"/>
  <c r="J2746" i="55"/>
  <c r="I2746" i="55"/>
  <c r="H2746" i="55"/>
  <c r="J2743" i="55"/>
  <c r="I2743" i="55"/>
  <c r="H2743" i="55"/>
  <c r="J2741" i="55"/>
  <c r="I2741" i="55"/>
  <c r="H2741" i="55"/>
  <c r="J2734" i="55"/>
  <c r="I2734" i="55"/>
  <c r="H2734" i="55"/>
  <c r="J2731" i="55"/>
  <c r="I2731" i="55"/>
  <c r="H2731" i="55"/>
  <c r="J2728" i="55"/>
  <c r="I2728" i="55"/>
  <c r="H2728" i="55"/>
  <c r="J2726" i="55"/>
  <c r="I2726" i="55"/>
  <c r="H2726" i="55"/>
  <c r="J2720" i="55"/>
  <c r="I2720" i="55"/>
  <c r="H2720" i="55"/>
  <c r="J2717" i="55"/>
  <c r="I2717" i="55"/>
  <c r="H2717" i="55"/>
  <c r="J2714" i="55"/>
  <c r="I2714" i="55"/>
  <c r="H2714" i="55"/>
  <c r="J2712" i="55"/>
  <c r="I2712" i="55"/>
  <c r="H2712" i="55"/>
  <c r="J2708" i="55"/>
  <c r="I2708" i="55"/>
  <c r="H2708" i="55"/>
  <c r="J2706" i="55"/>
  <c r="I2706" i="55"/>
  <c r="H2706" i="55"/>
  <c r="J2702" i="55"/>
  <c r="I2702" i="55"/>
  <c r="H2702" i="55"/>
  <c r="J2700" i="55"/>
  <c r="I2700" i="55"/>
  <c r="H2700" i="55"/>
  <c r="J2697" i="55"/>
  <c r="I2697" i="55"/>
  <c r="H2697" i="55"/>
  <c r="J2695" i="55"/>
  <c r="I2695" i="55"/>
  <c r="H2695" i="55"/>
  <c r="J2692" i="55"/>
  <c r="I2692" i="55"/>
  <c r="H2692" i="55"/>
  <c r="J2690" i="55"/>
  <c r="I2690" i="55"/>
  <c r="H2690" i="55"/>
  <c r="J2686" i="55"/>
  <c r="I2686" i="55"/>
  <c r="H2686" i="55"/>
  <c r="J2684" i="55"/>
  <c r="I2684" i="55"/>
  <c r="H2684" i="55"/>
  <c r="J2681" i="55"/>
  <c r="I2681" i="55"/>
  <c r="H2681" i="55"/>
  <c r="J2679" i="55"/>
  <c r="I2679" i="55"/>
  <c r="H2679" i="55"/>
  <c r="J2676" i="55"/>
  <c r="I2676" i="55"/>
  <c r="H2676" i="55"/>
  <c r="J2674" i="55"/>
  <c r="I2674" i="55"/>
  <c r="H2674" i="55"/>
  <c r="J2670" i="55"/>
  <c r="I2670" i="55"/>
  <c r="H2670" i="55"/>
  <c r="J2668" i="55"/>
  <c r="I2668" i="55"/>
  <c r="H2668" i="55"/>
  <c r="J2665" i="55"/>
  <c r="I2665" i="55"/>
  <c r="H2665" i="55"/>
  <c r="J2663" i="55"/>
  <c r="I2663" i="55"/>
  <c r="H2663" i="55"/>
  <c r="J2659" i="55"/>
  <c r="J2658" i="55" s="1"/>
  <c r="I2659" i="55"/>
  <c r="I2658" i="55" s="1"/>
  <c r="H2659" i="55"/>
  <c r="H2658" i="55" s="1"/>
  <c r="J2656" i="55"/>
  <c r="J2655" i="55" s="1"/>
  <c r="I2656" i="55"/>
  <c r="I2655" i="55" s="1"/>
  <c r="H2656" i="55"/>
  <c r="H2655" i="55" s="1"/>
  <c r="M2650" i="55"/>
  <c r="M2653" i="55"/>
  <c r="K2649" i="55"/>
  <c r="K2648" i="55" s="1"/>
  <c r="L2649" i="55"/>
  <c r="L2648" i="55" s="1"/>
  <c r="K2652" i="55"/>
  <c r="K2651" i="55" s="1"/>
  <c r="L2652" i="55"/>
  <c r="L2651" i="55" s="1"/>
  <c r="J2652" i="55"/>
  <c r="J2651" i="55" s="1"/>
  <c r="I2652" i="55"/>
  <c r="I2651" i="55" s="1"/>
  <c r="H2652" i="55"/>
  <c r="J2649" i="55"/>
  <c r="J2648" i="55" s="1"/>
  <c r="I2649" i="55"/>
  <c r="I2648" i="55" s="1"/>
  <c r="H2649" i="55"/>
  <c r="H2648" i="55" s="1"/>
  <c r="M2643" i="55"/>
  <c r="K2642" i="55"/>
  <c r="K2641" i="55" s="1"/>
  <c r="L2642" i="55"/>
  <c r="L2641" i="55" s="1"/>
  <c r="J2642" i="55"/>
  <c r="J2641" i="55" s="1"/>
  <c r="I2642" i="55"/>
  <c r="I2641" i="55" s="1"/>
  <c r="H2642" i="55"/>
  <c r="H2641" i="55" s="1"/>
  <c r="M2542" i="55"/>
  <c r="M2543" i="55"/>
  <c r="M2544" i="55"/>
  <c r="M2545" i="55"/>
  <c r="M2547" i="55"/>
  <c r="M2549" i="55"/>
  <c r="M2552" i="55"/>
  <c r="M2553" i="55"/>
  <c r="M2554" i="55"/>
  <c r="M2555" i="55"/>
  <c r="M2557" i="55"/>
  <c r="M2558" i="55"/>
  <c r="M2559" i="55"/>
  <c r="M2560" i="55"/>
  <c r="M2561" i="55"/>
  <c r="M2562" i="55"/>
  <c r="M2564" i="55"/>
  <c r="M2565" i="55"/>
  <c r="M2566" i="55"/>
  <c r="M2567" i="55"/>
  <c r="M2568" i="55"/>
  <c r="M2569" i="55"/>
  <c r="M2570" i="55"/>
  <c r="M2571" i="55"/>
  <c r="M2572" i="55"/>
  <c r="M2574" i="55"/>
  <c r="M2576" i="55"/>
  <c r="M2577" i="55"/>
  <c r="M2578" i="55"/>
  <c r="M2579" i="55"/>
  <c r="M2580" i="55"/>
  <c r="M2581" i="55"/>
  <c r="M2582" i="55"/>
  <c r="M2585" i="55"/>
  <c r="M2587" i="55"/>
  <c r="M2588" i="55"/>
  <c r="M2589" i="55"/>
  <c r="M2590" i="55"/>
  <c r="M2593" i="55"/>
  <c r="M2594" i="55"/>
  <c r="M2595" i="55"/>
  <c r="M2596" i="55"/>
  <c r="M2597" i="55"/>
  <c r="M2600" i="55"/>
  <c r="M2601" i="55"/>
  <c r="M2602" i="55"/>
  <c r="M2603" i="55"/>
  <c r="M2604" i="55"/>
  <c r="M2605" i="55"/>
  <c r="M2607" i="55"/>
  <c r="M2609" i="55"/>
  <c r="M2611" i="55"/>
  <c r="M2612" i="55"/>
  <c r="M2616" i="55"/>
  <c r="M2617" i="55"/>
  <c r="M2620" i="55"/>
  <c r="M2622" i="55"/>
  <c r="M2623" i="55"/>
  <c r="M2624" i="55"/>
  <c r="M2627" i="55"/>
  <c r="M2628" i="55"/>
  <c r="M2631" i="55"/>
  <c r="M2633" i="55"/>
  <c r="L2610" i="55"/>
  <c r="K2610" i="55"/>
  <c r="L2608" i="55"/>
  <c r="K2608" i="55"/>
  <c r="L2606" i="55"/>
  <c r="K2606" i="55"/>
  <c r="L2599" i="55"/>
  <c r="K2599" i="55"/>
  <c r="L2592" i="55"/>
  <c r="L2591" i="55" s="1"/>
  <c r="K2592" i="55"/>
  <c r="K2591" i="55" s="1"/>
  <c r="L2586" i="55"/>
  <c r="K2586" i="55"/>
  <c r="L2584" i="55"/>
  <c r="K2584" i="55"/>
  <c r="L2575" i="55"/>
  <c r="K2575" i="55"/>
  <c r="L2573" i="55"/>
  <c r="K2573" i="55"/>
  <c r="L2563" i="55"/>
  <c r="K2563" i="55"/>
  <c r="L2556" i="55"/>
  <c r="K2556" i="55"/>
  <c r="L2551" i="55"/>
  <c r="K2551" i="55"/>
  <c r="L2548" i="55"/>
  <c r="K2548" i="55"/>
  <c r="L2546" i="55"/>
  <c r="K2546" i="55"/>
  <c r="L2541" i="55"/>
  <c r="K2541" i="55"/>
  <c r="K2615" i="55"/>
  <c r="K2614" i="55" s="1"/>
  <c r="L2615" i="55"/>
  <c r="L2614" i="55" s="1"/>
  <c r="K2619" i="55"/>
  <c r="L2619" i="55"/>
  <c r="K2621" i="55"/>
  <c r="L2621" i="55"/>
  <c r="K2626" i="55"/>
  <c r="K2625" i="55" s="1"/>
  <c r="L2626" i="55"/>
  <c r="L2625" i="55" s="1"/>
  <c r="K2630" i="55"/>
  <c r="L2630" i="55"/>
  <c r="K2632" i="55"/>
  <c r="L2632" i="55"/>
  <c r="J2632" i="55"/>
  <c r="I2632" i="55"/>
  <c r="H2632" i="55"/>
  <c r="J2630" i="55"/>
  <c r="I2630" i="55"/>
  <c r="H2630" i="55"/>
  <c r="J2626" i="55"/>
  <c r="J2625" i="55" s="1"/>
  <c r="I2626" i="55"/>
  <c r="I2625" i="55" s="1"/>
  <c r="H2626" i="55"/>
  <c r="J2621" i="55"/>
  <c r="I2621" i="55"/>
  <c r="H2621" i="55"/>
  <c r="J2619" i="55"/>
  <c r="I2619" i="55"/>
  <c r="H2619" i="55"/>
  <c r="J2615" i="55"/>
  <c r="I2615" i="55"/>
  <c r="I2614" i="55" s="1"/>
  <c r="H2615" i="55"/>
  <c r="J2610" i="55"/>
  <c r="I2610" i="55"/>
  <c r="H2610" i="55"/>
  <c r="J2608" i="55"/>
  <c r="I2608" i="55"/>
  <c r="H2608" i="55"/>
  <c r="J2606" i="55"/>
  <c r="I2606" i="55"/>
  <c r="H2606" i="55"/>
  <c r="J2599" i="55"/>
  <c r="I2599" i="55"/>
  <c r="H2599" i="55"/>
  <c r="J2592" i="55"/>
  <c r="J2591" i="55" s="1"/>
  <c r="I2592" i="55"/>
  <c r="H2592" i="55"/>
  <c r="H2591" i="55" s="1"/>
  <c r="J2586" i="55"/>
  <c r="I2586" i="55"/>
  <c r="H2586" i="55"/>
  <c r="J2584" i="55"/>
  <c r="I2584" i="55"/>
  <c r="H2584" i="55"/>
  <c r="J2575" i="55"/>
  <c r="I2575" i="55"/>
  <c r="H2575" i="55"/>
  <c r="J2573" i="55"/>
  <c r="I2573" i="55"/>
  <c r="H2573" i="55"/>
  <c r="J2563" i="55"/>
  <c r="I2563" i="55"/>
  <c r="H2563" i="55"/>
  <c r="J2556" i="55"/>
  <c r="I2556" i="55"/>
  <c r="H2556" i="55"/>
  <c r="J2551" i="55"/>
  <c r="I2551" i="55"/>
  <c r="H2551" i="55"/>
  <c r="J2548" i="55"/>
  <c r="I2548" i="55"/>
  <c r="H2548" i="55"/>
  <c r="J2546" i="55"/>
  <c r="I2546" i="55"/>
  <c r="H2546" i="55"/>
  <c r="J2541" i="55"/>
  <c r="I2541" i="55"/>
  <c r="H2541" i="55"/>
  <c r="M2364" i="55"/>
  <c r="K2363" i="55"/>
  <c r="K2362" i="55" s="1"/>
  <c r="L2363" i="55"/>
  <c r="L2362" i="55" s="1"/>
  <c r="J2363" i="55"/>
  <c r="J2362" i="55" s="1"/>
  <c r="I2363" i="55"/>
  <c r="H2363" i="55"/>
  <c r="M2344" i="55"/>
  <c r="K2343" i="55"/>
  <c r="K2342" i="55" s="1"/>
  <c r="L2343" i="55"/>
  <c r="L2342" i="55" s="1"/>
  <c r="J2343" i="55"/>
  <c r="J2342" i="55" s="1"/>
  <c r="I2343" i="55"/>
  <c r="I2342" i="55" s="1"/>
  <c r="H2343" i="55"/>
  <c r="M2338" i="55"/>
  <c r="K2337" i="55"/>
  <c r="K2336" i="55" s="1"/>
  <c r="L2337" i="55"/>
  <c r="L2336" i="55" s="1"/>
  <c r="J2337" i="55"/>
  <c r="J2336" i="55" s="1"/>
  <c r="I2337" i="55"/>
  <c r="I2336" i="55" s="1"/>
  <c r="H2337" i="55"/>
  <c r="M2331" i="55"/>
  <c r="K2330" i="55"/>
  <c r="K2329" i="55" s="1"/>
  <c r="L2330" i="55"/>
  <c r="L2329" i="55" s="1"/>
  <c r="J2330" i="55"/>
  <c r="J2329" i="55" s="1"/>
  <c r="I2330" i="55"/>
  <c r="I2329" i="55" s="1"/>
  <c r="H2330" i="55"/>
  <c r="M2374" i="55"/>
  <c r="M2376" i="55"/>
  <c r="M2379" i="55"/>
  <c r="M2380" i="55"/>
  <c r="M2383" i="55"/>
  <c r="M2385" i="55"/>
  <c r="M2388" i="55"/>
  <c r="M2391" i="55"/>
  <c r="M2394" i="55"/>
  <c r="M2396" i="55"/>
  <c r="M2399" i="55"/>
  <c r="M2400" i="55"/>
  <c r="M2404" i="55"/>
  <c r="M2408" i="55"/>
  <c r="M2410" i="55"/>
  <c r="M2413" i="55"/>
  <c r="M2414" i="55"/>
  <c r="M2415" i="55"/>
  <c r="M2418" i="55"/>
  <c r="M2421" i="55"/>
  <c r="M2423" i="55"/>
  <c r="M2426" i="55"/>
  <c r="M2429" i="55"/>
  <c r="M2431" i="55"/>
  <c r="M2434" i="55"/>
  <c r="M2435" i="55"/>
  <c r="M2436" i="55"/>
  <c r="M2439" i="55"/>
  <c r="M2443" i="55"/>
  <c r="M2445" i="55"/>
  <c r="M2448" i="55"/>
  <c r="M2450" i="55"/>
  <c r="M2454" i="55"/>
  <c r="M2456" i="55"/>
  <c r="M2459" i="55"/>
  <c r="M2460" i="55"/>
  <c r="M2463" i="55"/>
  <c r="M2465" i="55"/>
  <c r="M2468" i="55"/>
  <c r="M2469" i="55"/>
  <c r="M2473" i="55"/>
  <c r="M2475" i="55"/>
  <c r="M2478" i="55"/>
  <c r="M2479" i="55"/>
  <c r="M2481" i="55"/>
  <c r="M2482" i="55"/>
  <c r="M2485" i="55"/>
  <c r="M2489" i="55"/>
  <c r="M2491" i="55"/>
  <c r="M2494" i="55"/>
  <c r="M2495" i="55"/>
  <c r="M2497" i="55"/>
  <c r="M2501" i="55"/>
  <c r="M2503" i="55"/>
  <c r="M2506" i="55"/>
  <c r="M2507" i="55"/>
  <c r="M2509" i="55"/>
  <c r="M2512" i="55"/>
  <c r="M2514" i="55"/>
  <c r="M2518" i="55"/>
  <c r="M2520" i="55"/>
  <c r="M2523" i="55"/>
  <c r="M2524" i="55"/>
  <c r="M2526" i="55"/>
  <c r="M2530" i="55"/>
  <c r="M2532" i="55"/>
  <c r="M2535" i="55"/>
  <c r="M2537" i="55"/>
  <c r="K2373" i="55"/>
  <c r="L2373" i="55"/>
  <c r="K2375" i="55"/>
  <c r="L2375" i="55"/>
  <c r="K2378" i="55"/>
  <c r="K2377" i="55" s="1"/>
  <c r="L2378" i="55"/>
  <c r="L2377" i="55" s="1"/>
  <c r="K2382" i="55"/>
  <c r="L2382" i="55"/>
  <c r="K2384" i="55"/>
  <c r="L2384" i="55"/>
  <c r="K2387" i="55"/>
  <c r="K2386" i="55" s="1"/>
  <c r="L2387" i="55"/>
  <c r="L2386" i="55" s="1"/>
  <c r="K2390" i="55"/>
  <c r="K2389" i="55" s="1"/>
  <c r="L2390" i="55"/>
  <c r="L2389" i="55" s="1"/>
  <c r="K2393" i="55"/>
  <c r="L2393" i="55"/>
  <c r="K2395" i="55"/>
  <c r="L2395" i="55"/>
  <c r="K2398" i="55"/>
  <c r="K2397" i="55" s="1"/>
  <c r="L2398" i="55"/>
  <c r="L2397" i="55" s="1"/>
  <c r="K2403" i="55"/>
  <c r="K2402" i="55" s="1"/>
  <c r="K2401" i="55" s="1"/>
  <c r="L2403" i="55"/>
  <c r="L2402" i="55" s="1"/>
  <c r="L2401" i="55" s="1"/>
  <c r="K2407" i="55"/>
  <c r="L2407" i="55"/>
  <c r="K2409" i="55"/>
  <c r="L2409" i="55"/>
  <c r="K2412" i="55"/>
  <c r="K2411" i="55" s="1"/>
  <c r="L2412" i="55"/>
  <c r="L2411" i="55" s="1"/>
  <c r="K2417" i="55"/>
  <c r="K2416" i="55" s="1"/>
  <c r="L2417" i="55"/>
  <c r="L2416" i="55" s="1"/>
  <c r="K2420" i="55"/>
  <c r="L2420" i="55"/>
  <c r="K2422" i="55"/>
  <c r="L2422" i="55"/>
  <c r="K2425" i="55"/>
  <c r="K2424" i="55" s="1"/>
  <c r="L2425" i="55"/>
  <c r="L2424" i="55" s="1"/>
  <c r="K2428" i="55"/>
  <c r="L2428" i="55"/>
  <c r="K2430" i="55"/>
  <c r="L2430" i="55"/>
  <c r="K2433" i="55"/>
  <c r="K2432" i="55" s="1"/>
  <c r="L2433" i="55"/>
  <c r="L2432" i="55" s="1"/>
  <c r="K2438" i="55"/>
  <c r="K2437" i="55" s="1"/>
  <c r="L2438" i="55"/>
  <c r="L2437" i="55" s="1"/>
  <c r="K2442" i="55"/>
  <c r="L2442" i="55"/>
  <c r="K2444" i="55"/>
  <c r="L2444" i="55"/>
  <c r="K2447" i="55"/>
  <c r="L2447" i="55"/>
  <c r="K2449" i="55"/>
  <c r="L2449" i="55"/>
  <c r="K2453" i="55"/>
  <c r="L2453" i="55"/>
  <c r="K2455" i="55"/>
  <c r="L2455" i="55"/>
  <c r="K2458" i="55"/>
  <c r="K2457" i="55" s="1"/>
  <c r="L2458" i="55"/>
  <c r="L2457" i="55" s="1"/>
  <c r="K2462" i="55"/>
  <c r="L2462" i="55"/>
  <c r="K2464" i="55"/>
  <c r="L2464" i="55"/>
  <c r="K2467" i="55"/>
  <c r="K2466" i="55" s="1"/>
  <c r="L2467" i="55"/>
  <c r="L2466" i="55" s="1"/>
  <c r="K2472" i="55"/>
  <c r="L2472" i="55"/>
  <c r="K2474" i="55"/>
  <c r="L2474" i="55"/>
  <c r="K2477" i="55"/>
  <c r="L2477" i="55"/>
  <c r="K2480" i="55"/>
  <c r="L2480" i="55"/>
  <c r="K2484" i="55"/>
  <c r="K2483" i="55" s="1"/>
  <c r="L2484" i="55"/>
  <c r="L2483" i="55" s="1"/>
  <c r="K2488" i="55"/>
  <c r="L2488" i="55"/>
  <c r="K2490" i="55"/>
  <c r="L2490" i="55"/>
  <c r="K2493" i="55"/>
  <c r="L2493" i="55"/>
  <c r="K2496" i="55"/>
  <c r="L2496" i="55"/>
  <c r="K2500" i="55"/>
  <c r="L2500" i="55"/>
  <c r="K2502" i="55"/>
  <c r="L2502" i="55"/>
  <c r="K2505" i="55"/>
  <c r="L2505" i="55"/>
  <c r="K2508" i="55"/>
  <c r="L2508" i="55"/>
  <c r="K2511" i="55"/>
  <c r="L2511" i="55"/>
  <c r="K2513" i="55"/>
  <c r="L2513" i="55"/>
  <c r="K2517" i="55"/>
  <c r="L2517" i="55"/>
  <c r="K2519" i="55"/>
  <c r="L2519" i="55"/>
  <c r="K2522" i="55"/>
  <c r="L2522" i="55"/>
  <c r="K2525" i="55"/>
  <c r="L2525" i="55"/>
  <c r="K2529" i="55"/>
  <c r="L2529" i="55"/>
  <c r="K2531" i="55"/>
  <c r="L2531" i="55"/>
  <c r="K2534" i="55"/>
  <c r="L2534" i="55"/>
  <c r="K2536" i="55"/>
  <c r="L2536" i="55"/>
  <c r="J2536" i="55"/>
  <c r="I2536" i="55"/>
  <c r="H2536" i="55"/>
  <c r="J2534" i="55"/>
  <c r="I2534" i="55"/>
  <c r="H2534" i="55"/>
  <c r="J2531" i="55"/>
  <c r="I2531" i="55"/>
  <c r="H2531" i="55"/>
  <c r="J2529" i="55"/>
  <c r="I2529" i="55"/>
  <c r="H2529" i="55"/>
  <c r="J2525" i="55"/>
  <c r="I2525" i="55"/>
  <c r="H2525" i="55"/>
  <c r="J2522" i="55"/>
  <c r="I2522" i="55"/>
  <c r="H2522" i="55"/>
  <c r="J2519" i="55"/>
  <c r="I2519" i="55"/>
  <c r="H2519" i="55"/>
  <c r="J2517" i="55"/>
  <c r="I2517" i="55"/>
  <c r="H2517" i="55"/>
  <c r="J2513" i="55"/>
  <c r="I2513" i="55"/>
  <c r="H2513" i="55"/>
  <c r="J2511" i="55"/>
  <c r="I2511" i="55"/>
  <c r="H2511" i="55"/>
  <c r="J2508" i="55"/>
  <c r="I2508" i="55"/>
  <c r="H2508" i="55"/>
  <c r="J2505" i="55"/>
  <c r="I2505" i="55"/>
  <c r="H2505" i="55"/>
  <c r="J2502" i="55"/>
  <c r="I2502" i="55"/>
  <c r="H2502" i="55"/>
  <c r="J2500" i="55"/>
  <c r="I2500" i="55"/>
  <c r="H2500" i="55"/>
  <c r="J2496" i="55"/>
  <c r="I2496" i="55"/>
  <c r="H2496" i="55"/>
  <c r="J2493" i="55"/>
  <c r="I2493" i="55"/>
  <c r="H2493" i="55"/>
  <c r="J2490" i="55"/>
  <c r="I2490" i="55"/>
  <c r="H2490" i="55"/>
  <c r="J2488" i="55"/>
  <c r="I2488" i="55"/>
  <c r="H2488" i="55"/>
  <c r="J2484" i="55"/>
  <c r="J2483" i="55" s="1"/>
  <c r="I2484" i="55"/>
  <c r="I2483" i="55" s="1"/>
  <c r="H2484" i="55"/>
  <c r="H2483" i="55" s="1"/>
  <c r="J2480" i="55"/>
  <c r="I2480" i="55"/>
  <c r="H2480" i="55"/>
  <c r="J2477" i="55"/>
  <c r="I2477" i="55"/>
  <c r="H2477" i="55"/>
  <c r="J2474" i="55"/>
  <c r="I2474" i="55"/>
  <c r="H2474" i="55"/>
  <c r="J2472" i="55"/>
  <c r="I2472" i="55"/>
  <c r="H2472" i="55"/>
  <c r="J2467" i="55"/>
  <c r="J2466" i="55" s="1"/>
  <c r="I2467" i="55"/>
  <c r="I2466" i="55" s="1"/>
  <c r="H2467" i="55"/>
  <c r="H2466" i="55" s="1"/>
  <c r="J2464" i="55"/>
  <c r="I2464" i="55"/>
  <c r="H2464" i="55"/>
  <c r="J2462" i="55"/>
  <c r="I2462" i="55"/>
  <c r="H2462" i="55"/>
  <c r="J2458" i="55"/>
  <c r="J2457" i="55" s="1"/>
  <c r="I2458" i="55"/>
  <c r="I2457" i="55" s="1"/>
  <c r="H2458" i="55"/>
  <c r="H2457" i="55" s="1"/>
  <c r="J2455" i="55"/>
  <c r="I2455" i="55"/>
  <c r="H2455" i="55"/>
  <c r="J2453" i="55"/>
  <c r="I2453" i="55"/>
  <c r="H2453" i="55"/>
  <c r="J2449" i="55"/>
  <c r="I2449" i="55"/>
  <c r="H2449" i="55"/>
  <c r="J2447" i="55"/>
  <c r="I2447" i="55"/>
  <c r="H2447" i="55"/>
  <c r="J2444" i="55"/>
  <c r="I2444" i="55"/>
  <c r="H2444" i="55"/>
  <c r="J2442" i="55"/>
  <c r="I2442" i="55"/>
  <c r="H2442" i="55"/>
  <c r="J2438" i="55"/>
  <c r="J2437" i="55" s="1"/>
  <c r="I2438" i="55"/>
  <c r="I2437" i="55" s="1"/>
  <c r="H2438" i="55"/>
  <c r="H2437" i="55" s="1"/>
  <c r="J2433" i="55"/>
  <c r="J2432" i="55" s="1"/>
  <c r="I2433" i="55"/>
  <c r="I2432" i="55" s="1"/>
  <c r="H2433" i="55"/>
  <c r="H2432" i="55" s="1"/>
  <c r="J2430" i="55"/>
  <c r="I2430" i="55"/>
  <c r="H2430" i="55"/>
  <c r="J2428" i="55"/>
  <c r="I2428" i="55"/>
  <c r="H2428" i="55"/>
  <c r="J2425" i="55"/>
  <c r="J2424" i="55" s="1"/>
  <c r="I2425" i="55"/>
  <c r="I2424" i="55" s="1"/>
  <c r="H2425" i="55"/>
  <c r="J2422" i="55"/>
  <c r="I2422" i="55"/>
  <c r="H2422" i="55"/>
  <c r="J2420" i="55"/>
  <c r="I2420" i="55"/>
  <c r="H2420" i="55"/>
  <c r="J2417" i="55"/>
  <c r="J2416" i="55" s="1"/>
  <c r="I2417" i="55"/>
  <c r="I2416" i="55" s="1"/>
  <c r="H2417" i="55"/>
  <c r="H2416" i="55" s="1"/>
  <c r="J2412" i="55"/>
  <c r="J2411" i="55" s="1"/>
  <c r="I2412" i="55"/>
  <c r="H2412" i="55"/>
  <c r="H2411" i="55" s="1"/>
  <c r="J2409" i="55"/>
  <c r="I2409" i="55"/>
  <c r="H2409" i="55"/>
  <c r="J2407" i="55"/>
  <c r="I2407" i="55"/>
  <c r="H2407" i="55"/>
  <c r="J2403" i="55"/>
  <c r="J2402" i="55" s="1"/>
  <c r="J2401" i="55" s="1"/>
  <c r="I2403" i="55"/>
  <c r="I2402" i="55" s="1"/>
  <c r="I2401" i="55" s="1"/>
  <c r="H2403" i="55"/>
  <c r="J2398" i="55"/>
  <c r="J2397" i="55" s="1"/>
  <c r="I2398" i="55"/>
  <c r="I2397" i="55" s="1"/>
  <c r="H2398" i="55"/>
  <c r="H2397" i="55" s="1"/>
  <c r="J2395" i="55"/>
  <c r="I2395" i="55"/>
  <c r="H2395" i="55"/>
  <c r="J2393" i="55"/>
  <c r="I2393" i="55"/>
  <c r="H2393" i="55"/>
  <c r="J2390" i="55"/>
  <c r="J2389" i="55" s="1"/>
  <c r="I2390" i="55"/>
  <c r="I2389" i="55" s="1"/>
  <c r="H2390" i="55"/>
  <c r="H2389" i="55" s="1"/>
  <c r="J2387" i="55"/>
  <c r="J2386" i="55" s="1"/>
  <c r="I2387" i="55"/>
  <c r="I2386" i="55" s="1"/>
  <c r="H2387" i="55"/>
  <c r="J2384" i="55"/>
  <c r="I2384" i="55"/>
  <c r="H2384" i="55"/>
  <c r="J2382" i="55"/>
  <c r="I2382" i="55"/>
  <c r="H2382" i="55"/>
  <c r="J2378" i="55"/>
  <c r="J2377" i="55" s="1"/>
  <c r="I2378" i="55"/>
  <c r="I2377" i="55" s="1"/>
  <c r="H2378" i="55"/>
  <c r="H2377" i="55" s="1"/>
  <c r="J2375" i="55"/>
  <c r="I2375" i="55"/>
  <c r="H2375" i="55"/>
  <c r="J2373" i="55"/>
  <c r="I2373" i="55"/>
  <c r="H2373" i="55"/>
  <c r="I3645" i="55" l="1"/>
  <c r="H2492" i="55"/>
  <c r="J2618" i="55"/>
  <c r="J2788" i="55"/>
  <c r="I2406" i="55"/>
  <c r="I3669" i="55"/>
  <c r="M3964" i="55"/>
  <c r="M3513" i="55"/>
  <c r="L3741" i="55"/>
  <c r="M3728" i="55"/>
  <c r="I2528" i="55"/>
  <c r="M3146" i="55"/>
  <c r="H2446" i="55"/>
  <c r="H2783" i="55"/>
  <c r="K2583" i="55"/>
  <c r="M4217" i="55"/>
  <c r="M3845" i="55"/>
  <c r="L3774" i="55"/>
  <c r="J2372" i="55"/>
  <c r="M3956" i="55"/>
  <c r="L2419" i="55"/>
  <c r="K2968" i="55"/>
  <c r="L3247" i="55"/>
  <c r="L2583" i="55"/>
  <c r="J3268" i="55"/>
  <c r="M4312" i="55"/>
  <c r="K3618" i="55"/>
  <c r="M3537" i="55"/>
  <c r="H2381" i="55"/>
  <c r="J2427" i="55"/>
  <c r="H2441" i="55"/>
  <c r="M3151" i="55"/>
  <c r="I3493" i="55"/>
  <c r="M3819" i="55"/>
  <c r="H2521" i="55"/>
  <c r="M4064" i="55"/>
  <c r="J3797" i="55"/>
  <c r="L3268" i="55"/>
  <c r="M2377" i="55"/>
  <c r="I2461" i="55"/>
  <c r="K3268" i="55"/>
  <c r="L3645" i="55"/>
  <c r="M3184" i="55"/>
  <c r="M3639" i="55"/>
  <c r="M3753" i="55"/>
  <c r="J3830" i="55"/>
  <c r="M3135" i="55"/>
  <c r="H2406" i="55"/>
  <c r="M4294" i="55"/>
  <c r="K2745" i="55"/>
  <c r="K2788" i="55"/>
  <c r="M3924" i="55"/>
  <c r="K3645" i="55"/>
  <c r="L3579" i="55"/>
  <c r="M3831" i="55"/>
  <c r="L3859" i="55"/>
  <c r="K3741" i="55"/>
  <c r="K3830" i="55"/>
  <c r="L3134" i="55"/>
  <c r="M4397" i="55"/>
  <c r="J2461" i="55"/>
  <c r="I2678" i="55"/>
  <c r="I2699" i="55"/>
  <c r="I2754" i="55"/>
  <c r="M3599" i="55"/>
  <c r="I2381" i="55"/>
  <c r="M2430" i="55"/>
  <c r="H2516" i="55"/>
  <c r="M4256" i="55"/>
  <c r="J2381" i="55"/>
  <c r="M2712" i="55"/>
  <c r="L2788" i="55"/>
  <c r="L2759" i="55"/>
  <c r="L2716" i="55"/>
  <c r="M4307" i="55"/>
  <c r="M2511" i="55"/>
  <c r="I2740" i="55"/>
  <c r="I2769" i="55"/>
  <c r="M4245" i="55"/>
  <c r="M2393" i="55"/>
  <c r="M3803" i="55"/>
  <c r="H2419" i="55"/>
  <c r="I2441" i="55"/>
  <c r="H2504" i="55"/>
  <c r="I2540" i="55"/>
  <c r="I2618" i="55"/>
  <c r="M2772" i="55"/>
  <c r="J2831" i="55"/>
  <c r="M3274" i="55"/>
  <c r="K3579" i="55"/>
  <c r="I2392" i="55"/>
  <c r="J2471" i="55"/>
  <c r="K2492" i="55"/>
  <c r="K2381" i="55"/>
  <c r="M4299" i="55"/>
  <c r="K2441" i="55"/>
  <c r="K2427" i="55"/>
  <c r="K2540" i="55"/>
  <c r="L2774" i="55"/>
  <c r="I2929" i="55"/>
  <c r="L2973" i="55"/>
  <c r="K3493" i="55"/>
  <c r="K3247" i="55"/>
  <c r="L3618" i="55"/>
  <c r="I3343" i="55"/>
  <c r="L2982" i="55"/>
  <c r="K3774" i="55"/>
  <c r="L3669" i="55"/>
  <c r="J3247" i="55"/>
  <c r="K3134" i="55"/>
  <c r="I3774" i="55"/>
  <c r="K3859" i="55"/>
  <c r="M4389" i="55"/>
  <c r="J3542" i="55"/>
  <c r="M4360" i="55"/>
  <c r="M2706" i="55"/>
  <c r="M2717" i="55"/>
  <c r="M2897" i="55"/>
  <c r="J3774" i="55"/>
  <c r="J2982" i="55"/>
  <c r="L3183" i="55"/>
  <c r="J3463" i="55"/>
  <c r="M4433" i="55"/>
  <c r="K2882" i="55"/>
  <c r="M2563" i="55"/>
  <c r="M2760" i="55"/>
  <c r="M2775" i="55"/>
  <c r="M2891" i="55"/>
  <c r="I2944" i="55"/>
  <c r="L2944" i="55"/>
  <c r="M2970" i="55"/>
  <c r="L2381" i="55"/>
  <c r="M2373" i="55"/>
  <c r="I2427" i="55"/>
  <c r="I2372" i="55"/>
  <c r="J2406" i="55"/>
  <c r="J2419" i="55"/>
  <c r="M2412" i="55"/>
  <c r="H2683" i="55"/>
  <c r="M2708" i="55"/>
  <c r="M2720" i="55"/>
  <c r="H2730" i="55"/>
  <c r="H2745" i="55"/>
  <c r="M2792" i="55"/>
  <c r="L2745" i="55"/>
  <c r="L2730" i="55"/>
  <c r="L3343" i="55"/>
  <c r="J3343" i="55"/>
  <c r="M4338" i="55"/>
  <c r="M4343" i="55"/>
  <c r="I2419" i="55"/>
  <c r="M2409" i="55"/>
  <c r="I2476" i="55"/>
  <c r="M2536" i="55"/>
  <c r="K2521" i="55"/>
  <c r="M2363" i="55"/>
  <c r="M2573" i="55"/>
  <c r="M2676" i="55"/>
  <c r="I2683" i="55"/>
  <c r="I2694" i="55"/>
  <c r="I2774" i="55"/>
  <c r="L2783" i="55"/>
  <c r="M3646" i="55"/>
  <c r="M3501" i="55"/>
  <c r="I3797" i="55"/>
  <c r="M3825" i="55"/>
  <c r="M4355" i="55"/>
  <c r="M2375" i="55"/>
  <c r="M2387" i="55"/>
  <c r="J2441" i="55"/>
  <c r="J2510" i="55"/>
  <c r="M2626" i="55"/>
  <c r="J2662" i="55"/>
  <c r="J2683" i="55"/>
  <c r="M2862" i="55"/>
  <c r="M2893" i="55"/>
  <c r="M3447" i="55"/>
  <c r="K2982" i="55"/>
  <c r="M2668" i="55"/>
  <c r="M2700" i="55"/>
  <c r="K2716" i="55"/>
  <c r="K2973" i="55"/>
  <c r="M2447" i="55"/>
  <c r="M2575" i="55"/>
  <c r="M2784" i="55"/>
  <c r="M2930" i="55"/>
  <c r="M2961" i="55"/>
  <c r="M3484" i="55"/>
  <c r="J2711" i="55"/>
  <c r="H2882" i="55"/>
  <c r="J2667" i="55"/>
  <c r="J2783" i="55"/>
  <c r="J2446" i="55"/>
  <c r="H2471" i="55"/>
  <c r="M2519" i="55"/>
  <c r="M2692" i="55"/>
  <c r="M2714" i="55"/>
  <c r="M2757" i="55"/>
  <c r="M3052" i="55"/>
  <c r="M3360" i="55"/>
  <c r="M3477" i="55"/>
  <c r="J2492" i="55"/>
  <c r="J2678" i="55"/>
  <c r="J2754" i="55"/>
  <c r="M2457" i="55"/>
  <c r="M2416" i="55"/>
  <c r="H2427" i="55"/>
  <c r="M2449" i="55"/>
  <c r="I2471" i="55"/>
  <c r="I2504" i="55"/>
  <c r="M2531" i="55"/>
  <c r="K2461" i="55"/>
  <c r="H2540" i="55"/>
  <c r="M2556" i="55"/>
  <c r="H2583" i="55"/>
  <c r="K2759" i="55"/>
  <c r="M2807" i="55"/>
  <c r="J2882" i="55"/>
  <c r="M2963" i="55"/>
  <c r="M3763" i="55"/>
  <c r="L3463" i="55"/>
  <c r="K3463" i="55"/>
  <c r="M4227" i="55"/>
  <c r="M4212" i="55"/>
  <c r="H3280" i="55"/>
  <c r="M3394" i="55"/>
  <c r="M4271" i="55"/>
  <c r="J3280" i="55"/>
  <c r="I3280" i="55"/>
  <c r="L3280" i="55"/>
  <c r="M3876" i="55"/>
  <c r="M3409" i="55"/>
  <c r="J2583" i="55"/>
  <c r="M2697" i="55"/>
  <c r="M2763" i="55"/>
  <c r="M2837" i="55"/>
  <c r="J2929" i="55"/>
  <c r="M3331" i="55"/>
  <c r="M3550" i="55"/>
  <c r="M4010" i="55"/>
  <c r="M3336" i="55"/>
  <c r="M2384" i="55"/>
  <c r="M2395" i="55"/>
  <c r="M2407" i="55"/>
  <c r="H2528" i="55"/>
  <c r="K2392" i="55"/>
  <c r="M2546" i="55"/>
  <c r="M2586" i="55"/>
  <c r="H2618" i="55"/>
  <c r="I2667" i="55"/>
  <c r="H2689" i="55"/>
  <c r="H2711" i="55"/>
  <c r="M2726" i="55"/>
  <c r="H2740" i="55"/>
  <c r="M2755" i="55"/>
  <c r="K2699" i="55"/>
  <c r="K2683" i="55"/>
  <c r="K2667" i="55"/>
  <c r="M2934" i="55"/>
  <c r="M2945" i="55"/>
  <c r="L2968" i="55"/>
  <c r="M3657" i="55"/>
  <c r="M3836" i="55"/>
  <c r="M4103" i="55"/>
  <c r="M2942" i="55"/>
  <c r="M2480" i="55"/>
  <c r="L2372" i="55"/>
  <c r="H2362" i="55"/>
  <c r="L2550" i="55"/>
  <c r="M2770" i="55"/>
  <c r="K2783" i="55"/>
  <c r="M2839" i="55"/>
  <c r="M2976" i="55"/>
  <c r="M3632" i="55"/>
  <c r="M3933" i="55"/>
  <c r="I3859" i="55"/>
  <c r="M2472" i="55"/>
  <c r="M2947" i="55"/>
  <c r="H2968" i="55"/>
  <c r="L2955" i="55"/>
  <c r="J3579" i="55"/>
  <c r="L3542" i="55"/>
  <c r="K3280" i="55"/>
  <c r="J3741" i="55"/>
  <c r="I3830" i="55"/>
  <c r="M3653" i="55"/>
  <c r="M3887" i="55"/>
  <c r="M2778" i="55"/>
  <c r="J2392" i="55"/>
  <c r="I3247" i="55"/>
  <c r="M2728" i="55"/>
  <c r="L2694" i="55"/>
  <c r="L2662" i="55"/>
  <c r="M2398" i="55"/>
  <c r="M2442" i="55"/>
  <c r="M2496" i="55"/>
  <c r="M2508" i="55"/>
  <c r="K2406" i="55"/>
  <c r="M2592" i="55"/>
  <c r="M2621" i="55"/>
  <c r="M2681" i="55"/>
  <c r="I2725" i="55"/>
  <c r="M2786" i="55"/>
  <c r="L2711" i="55"/>
  <c r="J3183" i="55"/>
  <c r="K3542" i="55"/>
  <c r="M3814" i="55"/>
  <c r="M4055" i="55"/>
  <c r="M3742" i="55"/>
  <c r="M3775" i="55"/>
  <c r="M3162" i="55"/>
  <c r="M2853" i="55"/>
  <c r="M2974" i="55"/>
  <c r="M2437" i="55"/>
  <c r="M2670" i="55"/>
  <c r="M2462" i="55"/>
  <c r="M2743" i="55"/>
  <c r="K2730" i="55"/>
  <c r="L2678" i="55"/>
  <c r="M2422" i="55"/>
  <c r="M2453" i="55"/>
  <c r="M2474" i="55"/>
  <c r="M2488" i="55"/>
  <c r="M2500" i="55"/>
  <c r="J2528" i="55"/>
  <c r="K2476" i="55"/>
  <c r="L2441" i="55"/>
  <c r="M2330" i="55"/>
  <c r="L2540" i="55"/>
  <c r="M2663" i="55"/>
  <c r="M2674" i="55"/>
  <c r="I2783" i="55"/>
  <c r="M2842" i="55"/>
  <c r="M2864" i="55"/>
  <c r="M2895" i="55"/>
  <c r="L2960" i="55"/>
  <c r="M2964" i="55"/>
  <c r="M3172" i="55"/>
  <c r="M3471" i="55"/>
  <c r="M3606" i="55"/>
  <c r="M3678" i="55"/>
  <c r="M3780" i="55"/>
  <c r="M3626" i="55"/>
  <c r="M3518" i="55"/>
  <c r="J3645" i="55"/>
  <c r="I2452" i="55"/>
  <c r="I2510" i="55"/>
  <c r="M2610" i="55"/>
  <c r="M2684" i="55"/>
  <c r="J2759" i="55"/>
  <c r="I2882" i="55"/>
  <c r="H2939" i="55"/>
  <c r="M2971" i="55"/>
  <c r="L3493" i="55"/>
  <c r="M4222" i="55"/>
  <c r="M3769" i="55"/>
  <c r="J3493" i="55"/>
  <c r="I3183" i="55"/>
  <c r="M3440" i="55"/>
  <c r="J3618" i="55"/>
  <c r="M2548" i="55"/>
  <c r="M2702" i="55"/>
  <c r="M2397" i="55"/>
  <c r="M2464" i="55"/>
  <c r="H2533" i="55"/>
  <c r="H2550" i="55"/>
  <c r="M2432" i="55"/>
  <c r="M2444" i="55"/>
  <c r="I2533" i="55"/>
  <c r="M2599" i="55"/>
  <c r="J2673" i="55"/>
  <c r="I2705" i="55"/>
  <c r="I2730" i="55"/>
  <c r="I2745" i="55"/>
  <c r="H2788" i="55"/>
  <c r="J2812" i="55"/>
  <c r="M2812" i="55" s="1"/>
  <c r="K2774" i="55"/>
  <c r="M2832" i="55"/>
  <c r="H2841" i="55"/>
  <c r="M2872" i="55"/>
  <c r="M2949" i="55"/>
  <c r="M3037" i="55"/>
  <c r="M3083" i="55"/>
  <c r="M4165" i="55"/>
  <c r="J3859" i="55"/>
  <c r="K3669" i="55"/>
  <c r="M3233" i="55"/>
  <c r="I3579" i="55"/>
  <c r="I3268" i="55"/>
  <c r="H2372" i="55"/>
  <c r="M2425" i="55"/>
  <c r="M2433" i="55"/>
  <c r="M2455" i="55"/>
  <c r="M2477" i="55"/>
  <c r="M2490" i="55"/>
  <c r="M2502" i="55"/>
  <c r="M2513" i="55"/>
  <c r="M2525" i="55"/>
  <c r="K2419" i="55"/>
  <c r="J2550" i="55"/>
  <c r="M2615" i="55"/>
  <c r="M2665" i="55"/>
  <c r="J2694" i="55"/>
  <c r="J2705" i="55"/>
  <c r="J2745" i="55"/>
  <c r="I2759" i="55"/>
  <c r="K2705" i="55"/>
  <c r="K2689" i="55"/>
  <c r="K2673" i="55"/>
  <c r="I2831" i="55"/>
  <c r="M2847" i="55"/>
  <c r="M2887" i="55"/>
  <c r="M2986" i="55"/>
  <c r="M3178" i="55"/>
  <c r="M3525" i="55"/>
  <c r="I3463" i="55"/>
  <c r="M3881" i="55"/>
  <c r="L3797" i="55"/>
  <c r="J3669" i="55"/>
  <c r="L3830" i="55"/>
  <c r="M3062" i="55"/>
  <c r="M2466" i="55"/>
  <c r="H2386" i="55"/>
  <c r="M2386" i="55" s="1"/>
  <c r="M2534" i="55"/>
  <c r="M2522" i="55"/>
  <c r="M2382" i="55"/>
  <c r="H2614" i="55"/>
  <c r="M2541" i="55"/>
  <c r="H2716" i="55"/>
  <c r="L2754" i="55"/>
  <c r="J2841" i="55"/>
  <c r="M2969" i="55"/>
  <c r="M3248" i="55"/>
  <c r="H3268" i="55"/>
  <c r="I3741" i="55"/>
  <c r="M3401" i="55"/>
  <c r="M2458" i="55"/>
  <c r="K2754" i="55"/>
  <c r="K2694" i="55"/>
  <c r="K2678" i="55"/>
  <c r="K2662" i="55"/>
  <c r="M2746" i="55"/>
  <c r="M2734" i="55"/>
  <c r="M2686" i="55"/>
  <c r="H2871" i="55"/>
  <c r="K2890" i="55"/>
  <c r="L2939" i="55"/>
  <c r="M3156" i="55"/>
  <c r="M3455" i="55"/>
  <c r="J2960" i="55"/>
  <c r="K2939" i="55"/>
  <c r="M3809" i="55"/>
  <c r="M4078" i="55"/>
  <c r="M3860" i="55"/>
  <c r="J2725" i="55"/>
  <c r="J2452" i="55"/>
  <c r="H2510" i="55"/>
  <c r="L2446" i="55"/>
  <c r="M2420" i="55"/>
  <c r="J2540" i="55"/>
  <c r="I2550" i="55"/>
  <c r="I2583" i="55"/>
  <c r="H2662" i="55"/>
  <c r="I2689" i="55"/>
  <c r="J2716" i="55"/>
  <c r="J2769" i="55"/>
  <c r="L2740" i="55"/>
  <c r="L2654" i="55"/>
  <c r="J2944" i="55"/>
  <c r="K2955" i="55"/>
  <c r="M2932" i="55"/>
  <c r="M3120" i="55"/>
  <c r="M3619" i="55"/>
  <c r="M3791" i="55"/>
  <c r="M4069" i="55"/>
  <c r="M3596" i="55"/>
  <c r="M3561" i="55"/>
  <c r="M3437" i="55"/>
  <c r="M3464" i="55"/>
  <c r="K2446" i="55"/>
  <c r="M2467" i="55"/>
  <c r="M2378" i="55"/>
  <c r="J2740" i="55"/>
  <c r="K2740" i="55"/>
  <c r="L2705" i="55"/>
  <c r="L2689" i="55"/>
  <c r="L2673" i="55"/>
  <c r="M2731" i="55"/>
  <c r="M2695" i="55"/>
  <c r="L2882" i="55"/>
  <c r="K3183" i="55"/>
  <c r="M3580" i="55"/>
  <c r="H3463" i="55"/>
  <c r="M3494" i="55"/>
  <c r="M4015" i="55"/>
  <c r="M3293" i="55"/>
  <c r="L2516" i="55"/>
  <c r="L2461" i="55"/>
  <c r="L2427" i="55"/>
  <c r="J2487" i="55"/>
  <c r="J2499" i="55"/>
  <c r="I2521" i="55"/>
  <c r="M2529" i="55"/>
  <c r="M2517" i="55"/>
  <c r="M2505" i="55"/>
  <c r="M2493" i="55"/>
  <c r="M2584" i="55"/>
  <c r="I2673" i="55"/>
  <c r="J2699" i="55"/>
  <c r="J2730" i="55"/>
  <c r="J2956" i="55"/>
  <c r="M2956" i="55" s="1"/>
  <c r="M2977" i="55"/>
  <c r="H3493" i="55"/>
  <c r="M3167" i="55"/>
  <c r="M3212" i="55"/>
  <c r="M3387" i="55"/>
  <c r="M3269" i="55"/>
  <c r="M2417" i="55"/>
  <c r="L2618" i="55"/>
  <c r="M2789" i="55"/>
  <c r="M2741" i="55"/>
  <c r="M3344" i="55"/>
  <c r="M3865" i="55"/>
  <c r="M3798" i="55"/>
  <c r="M3786" i="55"/>
  <c r="M3850" i="55"/>
  <c r="M3670" i="55"/>
  <c r="L2476" i="55"/>
  <c r="I2499" i="55"/>
  <c r="M2428" i="55"/>
  <c r="I2662" i="55"/>
  <c r="J2689" i="55"/>
  <c r="H2725" i="55"/>
  <c r="J2798" i="55"/>
  <c r="M2798" i="55" s="1"/>
  <c r="K2725" i="55"/>
  <c r="I2890" i="55"/>
  <c r="M2883" i="55"/>
  <c r="K2960" i="55"/>
  <c r="M2996" i="55"/>
  <c r="M3226" i="55"/>
  <c r="M3424" i="55"/>
  <c r="M4114" i="55"/>
  <c r="M3350" i="55"/>
  <c r="M3758" i="55"/>
  <c r="M3191" i="55"/>
  <c r="M3747" i="55"/>
  <c r="K2372" i="55"/>
  <c r="K2550" i="55"/>
  <c r="J2774" i="55"/>
  <c r="K2769" i="55"/>
  <c r="L2725" i="55"/>
  <c r="L2699" i="55"/>
  <c r="L2683" i="55"/>
  <c r="L2667" i="55"/>
  <c r="M2679" i="55"/>
  <c r="J2890" i="55"/>
  <c r="L2890" i="55"/>
  <c r="J2968" i="55"/>
  <c r="M3432" i="55"/>
  <c r="H3542" i="55"/>
  <c r="M3568" i="55"/>
  <c r="M3386" i="55"/>
  <c r="J2476" i="55"/>
  <c r="L2510" i="55"/>
  <c r="K2510" i="55"/>
  <c r="M2438" i="55"/>
  <c r="L2769" i="55"/>
  <c r="M2690" i="55"/>
  <c r="J2939" i="55"/>
  <c r="L2929" i="55"/>
  <c r="M2940" i="55"/>
  <c r="M3205" i="55"/>
  <c r="J3134" i="55"/>
  <c r="M3045" i="55"/>
  <c r="M3417" i="55"/>
  <c r="M4123" i="55"/>
  <c r="M3543" i="55"/>
  <c r="I3618" i="55"/>
  <c r="M3587" i="55"/>
  <c r="J2516" i="55"/>
  <c r="M2551" i="55"/>
  <c r="I2446" i="55"/>
  <c r="L2406" i="55"/>
  <c r="J2521" i="55"/>
  <c r="H2424" i="55"/>
  <c r="M2424" i="55" s="1"/>
  <c r="I2492" i="55"/>
  <c r="J2533" i="55"/>
  <c r="L2521" i="55"/>
  <c r="M2619" i="55"/>
  <c r="I2711" i="55"/>
  <c r="K2711" i="55"/>
  <c r="M2749" i="55"/>
  <c r="K2944" i="55"/>
  <c r="K2929" i="55"/>
  <c r="M3258" i="55"/>
  <c r="M3871" i="55"/>
  <c r="M3140" i="55"/>
  <c r="K3797" i="55"/>
  <c r="H3859" i="55"/>
  <c r="H3830" i="55"/>
  <c r="H3741" i="55"/>
  <c r="H3774" i="55"/>
  <c r="H3797" i="55"/>
  <c r="H3669" i="55"/>
  <c r="H3076" i="55"/>
  <c r="M3076" i="55" s="1"/>
  <c r="M3080" i="55"/>
  <c r="M3284" i="55"/>
  <c r="L3393" i="55"/>
  <c r="K3393" i="55"/>
  <c r="I3542" i="55"/>
  <c r="H3645" i="55"/>
  <c r="H3618" i="55"/>
  <c r="J3393" i="55"/>
  <c r="H3393" i="55"/>
  <c r="H3579" i="55"/>
  <c r="I3393" i="55"/>
  <c r="K3343" i="55"/>
  <c r="H3343" i="55"/>
  <c r="I2598" i="55"/>
  <c r="M2952" i="55"/>
  <c r="I2629" i="55"/>
  <c r="I2924" i="55"/>
  <c r="M2903" i="55"/>
  <c r="M2608" i="55"/>
  <c r="M2927" i="55"/>
  <c r="M2917" i="55"/>
  <c r="M2920" i="55"/>
  <c r="M2951" i="55"/>
  <c r="M2904" i="55"/>
  <c r="H2955" i="55"/>
  <c r="M2921" i="55"/>
  <c r="M2642" i="55"/>
  <c r="J2924" i="55"/>
  <c r="M2877" i="55"/>
  <c r="M2937" i="55"/>
  <c r="K2629" i="55"/>
  <c r="M2648" i="55"/>
  <c r="M2918" i="55"/>
  <c r="M2925" i="55"/>
  <c r="M2483" i="55"/>
  <c r="J2598" i="55"/>
  <c r="H2924" i="55"/>
  <c r="L2924" i="55"/>
  <c r="M2606" i="55"/>
  <c r="M2641" i="55"/>
  <c r="K2924" i="55"/>
  <c r="M2389" i="55"/>
  <c r="M2337" i="55"/>
  <c r="L2598" i="55"/>
  <c r="M2652" i="55"/>
  <c r="I2982" i="55"/>
  <c r="I3134" i="55"/>
  <c r="H3183" i="55"/>
  <c r="H3247" i="55"/>
  <c r="H3134" i="55"/>
  <c r="M2978" i="55"/>
  <c r="I2973" i="55"/>
  <c r="M2965" i="55"/>
  <c r="H2982" i="55"/>
  <c r="H2654" i="55"/>
  <c r="M2655" i="55"/>
  <c r="M2658" i="55"/>
  <c r="M2638" i="55"/>
  <c r="M2639" i="55"/>
  <c r="J2654" i="55"/>
  <c r="M2656" i="55"/>
  <c r="M2659" i="55"/>
  <c r="J2973" i="55"/>
  <c r="M2630" i="55"/>
  <c r="M2403" i="55"/>
  <c r="I2654" i="55"/>
  <c r="M2880" i="55"/>
  <c r="M2649" i="55"/>
  <c r="M2632" i="55"/>
  <c r="K2654" i="55"/>
  <c r="I2960" i="55"/>
  <c r="I2939" i="55"/>
  <c r="J2959" i="55"/>
  <c r="M2959" i="55" s="1"/>
  <c r="I2968" i="55"/>
  <c r="H2944" i="55"/>
  <c r="H2929" i="55"/>
  <c r="I2955" i="55"/>
  <c r="H2936" i="55"/>
  <c r="M2936" i="55" s="1"/>
  <c r="H2960" i="55"/>
  <c r="H2973" i="55"/>
  <c r="L2831" i="55"/>
  <c r="K2831" i="55"/>
  <c r="L2841" i="55"/>
  <c r="K2841" i="55"/>
  <c r="I2841" i="55"/>
  <c r="I2871" i="55"/>
  <c r="J2879" i="55"/>
  <c r="H2831" i="55"/>
  <c r="H2876" i="55"/>
  <c r="M2876" i="55" s="1"/>
  <c r="H2890" i="55"/>
  <c r="H2402" i="55"/>
  <c r="M2402" i="55" s="1"/>
  <c r="M2484" i="55"/>
  <c r="M2343" i="55"/>
  <c r="H2629" i="55"/>
  <c r="L2629" i="55"/>
  <c r="K2598" i="55"/>
  <c r="M2390" i="55"/>
  <c r="H2699" i="55"/>
  <c r="I2716" i="55"/>
  <c r="I2788" i="55"/>
  <c r="J2817" i="55"/>
  <c r="H2673" i="55"/>
  <c r="H2754" i="55"/>
  <c r="H2769" i="55"/>
  <c r="H2678" i="55"/>
  <c r="H2705" i="55"/>
  <c r="H2759" i="55"/>
  <c r="H2774" i="55"/>
  <c r="H2667" i="55"/>
  <c r="H2694" i="55"/>
  <c r="H2651" i="55"/>
  <c r="M2651" i="55" s="1"/>
  <c r="K2618" i="55"/>
  <c r="J2629" i="55"/>
  <c r="H2625" i="55"/>
  <c r="M2625" i="55" s="1"/>
  <c r="I2591" i="55"/>
  <c r="M2591" i="55" s="1"/>
  <c r="H2598" i="55"/>
  <c r="J2614" i="55"/>
  <c r="I2362" i="55"/>
  <c r="H2342" i="55"/>
  <c r="M2342" i="55" s="1"/>
  <c r="H2336" i="55"/>
  <c r="M2336" i="55" s="1"/>
  <c r="H2329" i="55"/>
  <c r="M2329" i="55" s="1"/>
  <c r="L2392" i="55"/>
  <c r="K2452" i="55"/>
  <c r="L2452" i="55"/>
  <c r="K2471" i="55"/>
  <c r="L2471" i="55"/>
  <c r="L2487" i="55"/>
  <c r="K2487" i="55"/>
  <c r="L2492" i="55"/>
  <c r="L2499" i="55"/>
  <c r="K2499" i="55"/>
  <c r="L2504" i="55"/>
  <c r="K2504" i="55"/>
  <c r="K2516" i="55"/>
  <c r="L2528" i="55"/>
  <c r="K2528" i="55"/>
  <c r="L2533" i="55"/>
  <c r="K2533" i="55"/>
  <c r="H2476" i="55"/>
  <c r="H2499" i="55"/>
  <c r="I2516" i="55"/>
  <c r="I2411" i="55"/>
  <c r="H2487" i="55"/>
  <c r="H2452" i="55"/>
  <c r="H2461" i="55"/>
  <c r="I2487" i="55"/>
  <c r="J2504" i="55"/>
  <c r="H2392" i="55"/>
  <c r="M2355" i="55"/>
  <c r="M2358" i="55"/>
  <c r="M2361" i="55"/>
  <c r="M2367" i="55"/>
  <c r="K2354" i="55"/>
  <c r="K2353" i="55" s="1"/>
  <c r="L2354" i="55"/>
  <c r="L2353" i="55" s="1"/>
  <c r="K2357" i="55"/>
  <c r="K2356" i="55" s="1"/>
  <c r="L2357" i="55"/>
  <c r="L2356" i="55" s="1"/>
  <c r="K2360" i="55"/>
  <c r="K2359" i="55" s="1"/>
  <c r="L2360" i="55"/>
  <c r="L2359" i="55" s="1"/>
  <c r="K2366" i="55"/>
  <c r="K2365" i="55" s="1"/>
  <c r="L2366" i="55"/>
  <c r="L2365" i="55" s="1"/>
  <c r="J2366" i="55"/>
  <c r="J2365" i="55" s="1"/>
  <c r="I2366" i="55"/>
  <c r="I2365" i="55" s="1"/>
  <c r="H2366" i="55"/>
  <c r="J2360" i="55"/>
  <c r="J2359" i="55" s="1"/>
  <c r="I2360" i="55"/>
  <c r="I2359" i="55" s="1"/>
  <c r="H2360" i="55"/>
  <c r="H2359" i="55" s="1"/>
  <c r="J2357" i="55"/>
  <c r="J2356" i="55" s="1"/>
  <c r="I2357" i="55"/>
  <c r="H2357" i="55"/>
  <c r="H2356" i="55" s="1"/>
  <c r="J2354" i="55"/>
  <c r="J2353" i="55" s="1"/>
  <c r="I2354" i="55"/>
  <c r="I2353" i="55" s="1"/>
  <c r="H2354" i="55"/>
  <c r="M2348" i="55"/>
  <c r="K2347" i="55"/>
  <c r="K2346" i="55" s="1"/>
  <c r="K2345" i="55" s="1"/>
  <c r="L2347" i="55"/>
  <c r="L2346" i="55" s="1"/>
  <c r="L2345" i="55" s="1"/>
  <c r="J2347" i="55"/>
  <c r="J2346" i="55" s="1"/>
  <c r="J2345" i="55" s="1"/>
  <c r="I2347" i="55"/>
  <c r="I2346" i="55" s="1"/>
  <c r="I2345" i="55" s="1"/>
  <c r="H2347" i="55"/>
  <c r="H2346" i="55" s="1"/>
  <c r="H2345" i="55" s="1"/>
  <c r="M2341" i="55"/>
  <c r="K2340" i="55"/>
  <c r="K2339" i="55" s="1"/>
  <c r="L2340" i="55"/>
  <c r="L2339" i="55" s="1"/>
  <c r="J2340" i="55"/>
  <c r="J2339" i="55" s="1"/>
  <c r="I2340" i="55"/>
  <c r="I2339" i="55" s="1"/>
  <c r="H2340" i="55"/>
  <c r="H2339" i="55" s="1"/>
  <c r="M2328" i="55"/>
  <c r="K2327" i="55"/>
  <c r="K2326" i="55" s="1"/>
  <c r="K2325" i="55" s="1"/>
  <c r="L2327" i="55"/>
  <c r="L2326" i="55" s="1"/>
  <c r="L2325" i="55" s="1"/>
  <c r="J2327" i="55"/>
  <c r="J2326" i="55" s="1"/>
  <c r="J2325" i="55" s="1"/>
  <c r="I2327" i="55"/>
  <c r="I2326" i="55" s="1"/>
  <c r="H2327" i="55"/>
  <c r="H2326" i="55" s="1"/>
  <c r="J2371" i="55" l="1"/>
  <c r="L2470" i="55"/>
  <c r="I2470" i="55"/>
  <c r="I2451" i="55"/>
  <c r="H2325" i="55"/>
  <c r="J2451" i="55"/>
  <c r="H2440" i="55"/>
  <c r="H2515" i="55"/>
  <c r="L2405" i="55"/>
  <c r="K2486" i="55"/>
  <c r="K2440" i="55"/>
  <c r="I2527" i="55"/>
  <c r="M2381" i="55"/>
  <c r="J2470" i="55"/>
  <c r="K2451" i="55"/>
  <c r="I2613" i="55"/>
  <c r="J2486" i="55"/>
  <c r="I2739" i="55"/>
  <c r="K2875" i="55"/>
  <c r="M3268" i="55"/>
  <c r="K2405" i="55"/>
  <c r="I2371" i="55"/>
  <c r="L2539" i="55"/>
  <c r="L2515" i="55"/>
  <c r="H2527" i="55"/>
  <c r="L2954" i="55"/>
  <c r="M2705" i="55"/>
  <c r="J2875" i="55"/>
  <c r="J2515" i="55"/>
  <c r="M2419" i="55"/>
  <c r="I2405" i="55"/>
  <c r="M3645" i="55"/>
  <c r="M2362" i="55"/>
  <c r="M3183" i="55"/>
  <c r="M2583" i="55"/>
  <c r="M3741" i="55"/>
  <c r="K2768" i="55"/>
  <c r="I2486" i="55"/>
  <c r="M2929" i="55"/>
  <c r="M3579" i="55"/>
  <c r="K2739" i="55"/>
  <c r="M2540" i="55"/>
  <c r="H2470" i="55"/>
  <c r="M2667" i="55"/>
  <c r="M3493" i="55"/>
  <c r="K2539" i="55"/>
  <c r="M2406" i="55"/>
  <c r="K2371" i="55"/>
  <c r="M2699" i="55"/>
  <c r="M2882" i="55"/>
  <c r="L2613" i="55"/>
  <c r="M2446" i="55"/>
  <c r="M2427" i="55"/>
  <c r="J2661" i="55"/>
  <c r="M2618" i="55"/>
  <c r="K2710" i="55"/>
  <c r="L2768" i="55"/>
  <c r="L2710" i="55"/>
  <c r="M2783" i="55"/>
  <c r="J2498" i="55"/>
  <c r="I2710" i="55"/>
  <c r="J2405" i="55"/>
  <c r="M3797" i="55"/>
  <c r="M2841" i="55"/>
  <c r="L2923" i="55"/>
  <c r="M2678" i="55"/>
  <c r="M3774" i="55"/>
  <c r="M2441" i="55"/>
  <c r="M2683" i="55"/>
  <c r="I2498" i="55"/>
  <c r="K2515" i="55"/>
  <c r="M2392" i="55"/>
  <c r="H2371" i="55"/>
  <c r="L2527" i="55"/>
  <c r="M2817" i="55"/>
  <c r="J2797" i="55"/>
  <c r="M2797" i="55" s="1"/>
  <c r="I2923" i="55"/>
  <c r="M2745" i="55"/>
  <c r="I2875" i="55"/>
  <c r="L2371" i="55"/>
  <c r="J2440" i="55"/>
  <c r="M2968" i="55"/>
  <c r="M2372" i="55"/>
  <c r="M2939" i="55"/>
  <c r="M2730" i="55"/>
  <c r="M2689" i="55"/>
  <c r="M2788" i="55"/>
  <c r="I2661" i="55"/>
  <c r="M2694" i="55"/>
  <c r="L2440" i="55"/>
  <c r="K2498" i="55"/>
  <c r="M2774" i="55"/>
  <c r="M2354" i="55"/>
  <c r="L2486" i="55"/>
  <c r="L2739" i="55"/>
  <c r="M3280" i="55"/>
  <c r="M3463" i="55"/>
  <c r="M3393" i="55"/>
  <c r="M2357" i="55"/>
  <c r="M2711" i="55"/>
  <c r="L2661" i="55"/>
  <c r="J2739" i="55"/>
  <c r="M3618" i="55"/>
  <c r="M2452" i="55"/>
  <c r="K2527" i="55"/>
  <c r="M2754" i="55"/>
  <c r="M3830" i="55"/>
  <c r="M2510" i="55"/>
  <c r="M2871" i="55"/>
  <c r="M2673" i="55"/>
  <c r="K2923" i="55"/>
  <c r="M3859" i="55"/>
  <c r="M2533" i="55"/>
  <c r="K2470" i="55"/>
  <c r="H2353" i="55"/>
  <c r="M2353" i="55" s="1"/>
  <c r="L2451" i="55"/>
  <c r="M2521" i="55"/>
  <c r="M3247" i="55"/>
  <c r="M2528" i="55"/>
  <c r="J2539" i="55"/>
  <c r="I2356" i="55"/>
  <c r="M2356" i="55" s="1"/>
  <c r="L2498" i="55"/>
  <c r="M2759" i="55"/>
  <c r="H2661" i="55"/>
  <c r="M3669" i="55"/>
  <c r="M2550" i="55"/>
  <c r="I2325" i="55"/>
  <c r="M2326" i="55"/>
  <c r="M2944" i="55"/>
  <c r="J2923" i="55"/>
  <c r="M2492" i="55"/>
  <c r="M2487" i="55"/>
  <c r="L2875" i="55"/>
  <c r="M3134" i="55"/>
  <c r="M3542" i="55"/>
  <c r="J2768" i="55"/>
  <c r="M2769" i="55"/>
  <c r="M3343" i="55"/>
  <c r="J2710" i="55"/>
  <c r="K2661" i="55"/>
  <c r="M2327" i="55"/>
  <c r="I2515" i="55"/>
  <c r="M2516" i="55"/>
  <c r="I2440" i="55"/>
  <c r="M2725" i="55"/>
  <c r="M2662" i="55"/>
  <c r="M2716" i="55"/>
  <c r="J2527" i="55"/>
  <c r="M2499" i="55"/>
  <c r="M2476" i="55"/>
  <c r="M2890" i="55"/>
  <c r="M2471" i="55"/>
  <c r="M2614" i="55"/>
  <c r="M2831" i="55"/>
  <c r="K2613" i="55"/>
  <c r="K2954" i="55"/>
  <c r="M2740" i="55"/>
  <c r="M2461" i="55"/>
  <c r="H2405" i="55"/>
  <c r="H2710" i="55"/>
  <c r="M2411" i="55"/>
  <c r="M2504" i="55"/>
  <c r="M2982" i="55"/>
  <c r="M2924" i="55"/>
  <c r="I2539" i="55"/>
  <c r="H2954" i="55"/>
  <c r="M2973" i="55"/>
  <c r="H2401" i="55"/>
  <c r="M2401" i="55" s="1"/>
  <c r="M2879" i="55"/>
  <c r="M2960" i="55"/>
  <c r="M2345" i="55"/>
  <c r="I2954" i="55"/>
  <c r="M2654" i="55"/>
  <c r="H2923" i="55"/>
  <c r="J2958" i="55"/>
  <c r="M2958" i="55" s="1"/>
  <c r="H2875" i="55"/>
  <c r="M2339" i="55"/>
  <c r="M2598" i="55"/>
  <c r="M2629" i="55"/>
  <c r="M2359" i="55"/>
  <c r="M2366" i="55"/>
  <c r="H2739" i="55"/>
  <c r="H2768" i="55"/>
  <c r="I2768" i="55"/>
  <c r="J2613" i="55"/>
  <c r="H2539" i="55"/>
  <c r="H2613" i="55"/>
  <c r="M2347" i="55"/>
  <c r="M2360" i="55"/>
  <c r="M2346" i="55"/>
  <c r="M2340" i="55"/>
  <c r="H2498" i="55"/>
  <c r="H2486" i="55"/>
  <c r="H2451" i="55"/>
  <c r="H2365" i="55"/>
  <c r="M2365" i="55" s="1"/>
  <c r="M2226" i="55"/>
  <c r="M2228" i="55"/>
  <c r="M2229" i="55"/>
  <c r="M2230" i="55"/>
  <c r="M2232" i="55"/>
  <c r="M2235" i="55"/>
  <c r="M2236" i="55"/>
  <c r="M2237" i="55"/>
  <c r="M2239" i="55"/>
  <c r="M2241" i="55"/>
  <c r="M2244" i="55"/>
  <c r="M2245" i="55"/>
  <c r="M2246" i="55"/>
  <c r="M2247" i="55"/>
  <c r="M2249" i="55"/>
  <c r="M2250" i="55"/>
  <c r="M2251" i="55"/>
  <c r="M2252" i="55"/>
  <c r="M2253" i="55"/>
  <c r="M2255" i="55"/>
  <c r="M2256" i="55"/>
  <c r="M2257" i="55"/>
  <c r="M2258" i="55"/>
  <c r="M2259" i="55"/>
  <c r="M2260" i="55"/>
  <c r="M2261" i="55"/>
  <c r="M2262" i="55"/>
  <c r="M2263" i="55"/>
  <c r="M2265" i="55"/>
  <c r="M2267" i="55"/>
  <c r="M2268" i="55"/>
  <c r="M2269" i="55"/>
  <c r="M2270" i="55"/>
  <c r="M2271" i="55"/>
  <c r="M2272" i="55"/>
  <c r="M2273" i="55"/>
  <c r="M2276" i="55"/>
  <c r="M2277" i="55"/>
  <c r="M2278" i="55"/>
  <c r="M2282" i="55"/>
  <c r="M2285" i="55"/>
  <c r="M2288" i="55"/>
  <c r="M2289" i="55"/>
  <c r="M2292" i="55"/>
  <c r="M2293" i="55"/>
  <c r="M2294" i="55"/>
  <c r="M2296" i="55"/>
  <c r="M2297" i="55"/>
  <c r="M2298" i="55"/>
  <c r="M2299" i="55"/>
  <c r="M2300" i="55"/>
  <c r="M2302" i="55"/>
  <c r="M2304" i="55"/>
  <c r="M2305" i="55"/>
  <c r="M2308" i="55"/>
  <c r="M2310" i="55"/>
  <c r="M2312" i="55"/>
  <c r="M2315" i="55"/>
  <c r="M2318" i="55"/>
  <c r="M2321" i="55"/>
  <c r="M2324" i="55"/>
  <c r="K2225" i="55"/>
  <c r="L2225" i="55"/>
  <c r="K2227" i="55"/>
  <c r="L2227" i="55"/>
  <c r="K2231" i="55"/>
  <c r="L2231" i="55"/>
  <c r="K2234" i="55"/>
  <c r="L2234" i="55"/>
  <c r="K2238" i="55"/>
  <c r="L2238" i="55"/>
  <c r="K2240" i="55"/>
  <c r="L2240" i="55"/>
  <c r="K2243" i="55"/>
  <c r="L2243" i="55"/>
  <c r="K2248" i="55"/>
  <c r="L2248" i="55"/>
  <c r="K2254" i="55"/>
  <c r="L2254" i="55"/>
  <c r="K2264" i="55"/>
  <c r="L2264" i="55"/>
  <c r="K2266" i="55"/>
  <c r="L2266" i="55"/>
  <c r="K2275" i="55"/>
  <c r="K2274" i="55" s="1"/>
  <c r="L2275" i="55"/>
  <c r="L2274" i="55" s="1"/>
  <c r="K2281" i="55"/>
  <c r="K2280" i="55" s="1"/>
  <c r="L2281" i="55"/>
  <c r="L2280" i="55" s="1"/>
  <c r="K2284" i="55"/>
  <c r="K2283" i="55" s="1"/>
  <c r="L2284" i="55"/>
  <c r="L2283" i="55" s="1"/>
  <c r="K2287" i="55"/>
  <c r="K2286" i="55" s="1"/>
  <c r="L2287" i="55"/>
  <c r="L2286" i="55" s="1"/>
  <c r="K2291" i="55"/>
  <c r="L2291" i="55"/>
  <c r="K2295" i="55"/>
  <c r="L2295" i="55"/>
  <c r="K2301" i="55"/>
  <c r="L2301" i="55"/>
  <c r="K2303" i="55"/>
  <c r="L2303" i="55"/>
  <c r="K2307" i="55"/>
  <c r="L2307" i="55"/>
  <c r="K2309" i="55"/>
  <c r="L2309" i="55"/>
  <c r="K2311" i="55"/>
  <c r="L2311" i="55"/>
  <c r="K2314" i="55"/>
  <c r="K2313" i="55" s="1"/>
  <c r="L2314" i="55"/>
  <c r="L2313" i="55" s="1"/>
  <c r="K2317" i="55"/>
  <c r="K2316" i="55" s="1"/>
  <c r="L2317" i="55"/>
  <c r="L2316" i="55" s="1"/>
  <c r="K2320" i="55"/>
  <c r="K2319" i="55" s="1"/>
  <c r="L2320" i="55"/>
  <c r="L2319" i="55" s="1"/>
  <c r="K2323" i="55"/>
  <c r="K2322" i="55" s="1"/>
  <c r="L2323" i="55"/>
  <c r="L2322" i="55" s="1"/>
  <c r="J2323" i="55"/>
  <c r="J2322" i="55" s="1"/>
  <c r="I2323" i="55"/>
  <c r="I2322" i="55" s="1"/>
  <c r="H2323" i="55"/>
  <c r="J2320" i="55"/>
  <c r="J2319" i="55" s="1"/>
  <c r="I2320" i="55"/>
  <c r="I2319" i="55" s="1"/>
  <c r="H2320" i="55"/>
  <c r="H2319" i="55" s="1"/>
  <c r="J2317" i="55"/>
  <c r="J2316" i="55" s="1"/>
  <c r="I2317" i="55"/>
  <c r="I2316" i="55" s="1"/>
  <c r="H2317" i="55"/>
  <c r="H2316" i="55" s="1"/>
  <c r="J2314" i="55"/>
  <c r="J2313" i="55" s="1"/>
  <c r="I2314" i="55"/>
  <c r="I2313" i="55" s="1"/>
  <c r="H2314" i="55"/>
  <c r="H2313" i="55" s="1"/>
  <c r="J2311" i="55"/>
  <c r="I2311" i="55"/>
  <c r="H2311" i="55"/>
  <c r="J2309" i="55"/>
  <c r="I2309" i="55"/>
  <c r="H2309" i="55"/>
  <c r="J2307" i="55"/>
  <c r="I2307" i="55"/>
  <c r="H2307" i="55"/>
  <c r="J2303" i="55"/>
  <c r="I2303" i="55"/>
  <c r="H2303" i="55"/>
  <c r="J2301" i="55"/>
  <c r="I2301" i="55"/>
  <c r="H2301" i="55"/>
  <c r="J2295" i="55"/>
  <c r="I2295" i="55"/>
  <c r="H2295" i="55"/>
  <c r="J2291" i="55"/>
  <c r="I2291" i="55"/>
  <c r="H2291" i="55"/>
  <c r="J2287" i="55"/>
  <c r="I2287" i="55"/>
  <c r="I2286" i="55" s="1"/>
  <c r="H2287" i="55"/>
  <c r="H2286" i="55" s="1"/>
  <c r="J2284" i="55"/>
  <c r="J2283" i="55" s="1"/>
  <c r="I2284" i="55"/>
  <c r="I2283" i="55" s="1"/>
  <c r="H2284" i="55"/>
  <c r="J2281" i="55"/>
  <c r="J2280" i="55" s="1"/>
  <c r="I2281" i="55"/>
  <c r="I2280" i="55" s="1"/>
  <c r="H2281" i="55"/>
  <c r="J2275" i="55"/>
  <c r="J2274" i="55" s="1"/>
  <c r="I2275" i="55"/>
  <c r="I2274" i="55" s="1"/>
  <c r="H2275" i="55"/>
  <c r="H2274" i="55" s="1"/>
  <c r="J2266" i="55"/>
  <c r="I2266" i="55"/>
  <c r="H2266" i="55"/>
  <c r="J2264" i="55"/>
  <c r="I2264" i="55"/>
  <c r="H2264" i="55"/>
  <c r="J2254" i="55"/>
  <c r="I2254" i="55"/>
  <c r="H2254" i="55"/>
  <c r="J2248" i="55"/>
  <c r="I2248" i="55"/>
  <c r="H2248" i="55"/>
  <c r="J2243" i="55"/>
  <c r="I2243" i="55"/>
  <c r="H2243" i="55"/>
  <c r="J2240" i="55"/>
  <c r="I2240" i="55"/>
  <c r="H2240" i="55"/>
  <c r="J2238" i="55"/>
  <c r="I2238" i="55"/>
  <c r="H2238" i="55"/>
  <c r="J2234" i="55"/>
  <c r="I2234" i="55"/>
  <c r="H2234" i="55"/>
  <c r="J2231" i="55"/>
  <c r="I2231" i="55"/>
  <c r="H2231" i="55"/>
  <c r="J2227" i="55"/>
  <c r="I2227" i="55"/>
  <c r="H2227" i="55"/>
  <c r="J2225" i="55"/>
  <c r="I2225" i="55"/>
  <c r="H2225" i="55"/>
  <c r="M2325" i="55" l="1"/>
  <c r="M2470" i="55"/>
  <c r="M2486" i="55"/>
  <c r="M2451" i="55"/>
  <c r="M2405" i="55"/>
  <c r="M2515" i="55"/>
  <c r="M2371" i="55"/>
  <c r="H2224" i="55"/>
  <c r="M2498" i="55"/>
  <c r="M2238" i="55"/>
  <c r="M2309" i="55"/>
  <c r="M2739" i="55"/>
  <c r="M2440" i="55"/>
  <c r="M2527" i="55"/>
  <c r="M2264" i="55"/>
  <c r="M2301" i="55"/>
  <c r="M2311" i="55"/>
  <c r="M2227" i="55"/>
  <c r="M2240" i="55"/>
  <c r="I2224" i="55"/>
  <c r="J2224" i="55"/>
  <c r="L2306" i="55"/>
  <c r="J2306" i="55"/>
  <c r="M2661" i="55"/>
  <c r="M2319" i="55"/>
  <c r="I2290" i="55"/>
  <c r="I2306" i="55"/>
  <c r="J2290" i="55"/>
  <c r="M2539" i="55"/>
  <c r="J2233" i="55"/>
  <c r="M2320" i="55"/>
  <c r="M2923" i="55"/>
  <c r="M2231" i="55"/>
  <c r="M2243" i="55"/>
  <c r="M2266" i="55"/>
  <c r="M2303" i="55"/>
  <c r="M2323" i="55"/>
  <c r="M2710" i="55"/>
  <c r="M2254" i="55"/>
  <c r="M2248" i="55"/>
  <c r="M2274" i="55"/>
  <c r="M2287" i="55"/>
  <c r="M2291" i="55"/>
  <c r="M2225" i="55"/>
  <c r="M2307" i="55"/>
  <c r="H2306" i="55"/>
  <c r="M2275" i="55"/>
  <c r="K2306" i="55"/>
  <c r="I2233" i="55"/>
  <c r="M2295" i="55"/>
  <c r="H2242" i="55"/>
  <c r="M2875" i="55"/>
  <c r="L2224" i="55"/>
  <c r="M2234" i="55"/>
  <c r="M2768" i="55"/>
  <c r="K2224" i="55"/>
  <c r="J2242" i="55"/>
  <c r="H2233" i="55"/>
  <c r="M2613" i="55"/>
  <c r="J2955" i="55"/>
  <c r="M2955" i="55" s="1"/>
  <c r="M2284" i="55"/>
  <c r="M2316" i="55"/>
  <c r="M2281" i="55"/>
  <c r="M2313" i="55"/>
  <c r="M2314" i="55"/>
  <c r="H2280" i="55"/>
  <c r="M2280" i="55" s="1"/>
  <c r="M2317" i="55"/>
  <c r="L2233" i="55"/>
  <c r="K2233" i="55"/>
  <c r="L2242" i="55"/>
  <c r="K2242" i="55"/>
  <c r="L2290" i="55"/>
  <c r="K2290" i="55"/>
  <c r="I2242" i="55"/>
  <c r="H2283" i="55"/>
  <c r="M2283" i="55" s="1"/>
  <c r="H2322" i="55"/>
  <c r="M2322" i="55" s="1"/>
  <c r="H2290" i="55"/>
  <c r="J2286" i="55"/>
  <c r="M2286" i="55" s="1"/>
  <c r="I2279" i="55" l="1"/>
  <c r="L2279" i="55"/>
  <c r="M2224" i="55"/>
  <c r="H2223" i="55"/>
  <c r="J2223" i="55"/>
  <c r="I2223" i="55"/>
  <c r="M2290" i="55"/>
  <c r="J2279" i="55"/>
  <c r="M2242" i="55"/>
  <c r="K2279" i="55"/>
  <c r="L2223" i="55"/>
  <c r="M2233" i="55"/>
  <c r="M2306" i="55"/>
  <c r="J2954" i="55"/>
  <c r="M2954" i="55" s="1"/>
  <c r="K2223" i="55"/>
  <c r="H2279" i="55"/>
  <c r="M2223" i="55" l="1"/>
  <c r="M2279" i="55"/>
  <c r="M2147" i="55" l="1"/>
  <c r="M2148" i="55"/>
  <c r="M2149" i="55"/>
  <c r="M2151" i="55"/>
  <c r="M2153" i="55"/>
  <c r="M2156" i="55"/>
  <c r="M2157" i="55"/>
  <c r="M2158" i="55"/>
  <c r="M2159" i="55"/>
  <c r="M2161" i="55"/>
  <c r="M2162" i="55"/>
  <c r="M2163" i="55"/>
  <c r="M2164" i="55"/>
  <c r="M2165" i="55"/>
  <c r="M2167" i="55"/>
  <c r="M2168" i="55"/>
  <c r="M2169" i="55"/>
  <c r="M2170" i="55"/>
  <c r="M2171" i="55"/>
  <c r="M2172" i="55"/>
  <c r="M2173" i="55"/>
  <c r="M2174" i="55"/>
  <c r="M2175" i="55"/>
  <c r="M2177" i="55"/>
  <c r="M2179" i="55"/>
  <c r="M2180" i="55"/>
  <c r="M2181" i="55"/>
  <c r="M2182" i="55"/>
  <c r="M2183" i="55"/>
  <c r="M2184" i="55"/>
  <c r="M2185" i="55"/>
  <c r="M2188" i="55"/>
  <c r="M2189" i="55"/>
  <c r="M2190" i="55"/>
  <c r="M2191" i="55"/>
  <c r="M2194" i="55"/>
  <c r="M2195" i="55"/>
  <c r="M2196" i="55"/>
  <c r="M2199" i="55"/>
  <c r="M2202" i="55"/>
  <c r="M2203" i="55"/>
  <c r="M2204" i="55"/>
  <c r="M2205" i="55"/>
  <c r="M2207" i="55"/>
  <c r="M2209" i="55"/>
  <c r="M2212" i="55"/>
  <c r="M2214" i="55"/>
  <c r="M2217" i="55"/>
  <c r="M2220" i="55"/>
  <c r="K2146" i="55"/>
  <c r="L2146" i="55"/>
  <c r="K2150" i="55"/>
  <c r="L2150" i="55"/>
  <c r="K2152" i="55"/>
  <c r="L2152" i="55"/>
  <c r="K2155" i="55"/>
  <c r="L2155" i="55"/>
  <c r="K2160" i="55"/>
  <c r="L2160" i="55"/>
  <c r="K2166" i="55"/>
  <c r="L2166" i="55"/>
  <c r="K2176" i="55"/>
  <c r="L2176" i="55"/>
  <c r="K2178" i="55"/>
  <c r="L2178" i="55"/>
  <c r="K2187" i="55"/>
  <c r="K2186" i="55" s="1"/>
  <c r="L2187" i="55"/>
  <c r="L2186" i="55" s="1"/>
  <c r="K2193" i="55"/>
  <c r="K2192" i="55" s="1"/>
  <c r="L2193" i="55"/>
  <c r="L2192" i="55" s="1"/>
  <c r="K2198" i="55"/>
  <c r="K2197" i="55" s="1"/>
  <c r="L2198" i="55"/>
  <c r="L2197" i="55" s="1"/>
  <c r="K2201" i="55"/>
  <c r="L2201" i="55"/>
  <c r="K2206" i="55"/>
  <c r="L2206" i="55"/>
  <c r="K2208" i="55"/>
  <c r="L2208" i="55"/>
  <c r="K2211" i="55"/>
  <c r="L2211" i="55"/>
  <c r="K2213" i="55"/>
  <c r="L2213" i="55"/>
  <c r="K2216" i="55"/>
  <c r="K2215" i="55" s="1"/>
  <c r="L2216" i="55"/>
  <c r="L2215" i="55" s="1"/>
  <c r="K2219" i="55"/>
  <c r="K2218" i="55" s="1"/>
  <c r="L2219" i="55"/>
  <c r="L2218" i="55" s="1"/>
  <c r="J2219" i="55"/>
  <c r="J2218" i="55" s="1"/>
  <c r="I2219" i="55"/>
  <c r="I2218" i="55" s="1"/>
  <c r="H2219" i="55"/>
  <c r="H2218" i="55" s="1"/>
  <c r="J2216" i="55"/>
  <c r="J2215" i="55" s="1"/>
  <c r="I2216" i="55"/>
  <c r="I2215" i="55" s="1"/>
  <c r="H2216" i="55"/>
  <c r="H2215" i="55" s="1"/>
  <c r="J2213" i="55"/>
  <c r="I2213" i="55"/>
  <c r="H2213" i="55"/>
  <c r="J2211" i="55"/>
  <c r="I2211" i="55"/>
  <c r="H2211" i="55"/>
  <c r="J2208" i="55"/>
  <c r="I2208" i="55"/>
  <c r="H2208" i="55"/>
  <c r="J2206" i="55"/>
  <c r="I2206" i="55"/>
  <c r="H2206" i="55"/>
  <c r="J2201" i="55"/>
  <c r="I2201" i="55"/>
  <c r="H2201" i="55"/>
  <c r="J2198" i="55"/>
  <c r="J2197" i="55" s="1"/>
  <c r="I2198" i="55"/>
  <c r="I2197" i="55" s="1"/>
  <c r="H2198" i="55"/>
  <c r="J2193" i="55"/>
  <c r="J2192" i="55" s="1"/>
  <c r="I2193" i="55"/>
  <c r="I2192" i="55" s="1"/>
  <c r="H2193" i="55"/>
  <c r="H2192" i="55" s="1"/>
  <c r="J2187" i="55"/>
  <c r="J2186" i="55" s="1"/>
  <c r="I2187" i="55"/>
  <c r="I2186" i="55" s="1"/>
  <c r="H2187" i="55"/>
  <c r="J2178" i="55"/>
  <c r="I2178" i="55"/>
  <c r="H2178" i="55"/>
  <c r="J2176" i="55"/>
  <c r="I2176" i="55"/>
  <c r="H2176" i="55"/>
  <c r="J2166" i="55"/>
  <c r="I2166" i="55"/>
  <c r="H2166" i="55"/>
  <c r="J2160" i="55"/>
  <c r="I2160" i="55"/>
  <c r="H2160" i="55"/>
  <c r="J2155" i="55"/>
  <c r="I2155" i="55"/>
  <c r="H2155" i="55"/>
  <c r="J2152" i="55"/>
  <c r="I2152" i="55"/>
  <c r="H2152" i="55"/>
  <c r="J2150" i="55"/>
  <c r="I2150" i="55"/>
  <c r="H2150" i="55"/>
  <c r="J2146" i="55"/>
  <c r="I2146" i="55"/>
  <c r="H2146" i="55"/>
  <c r="M2126" i="55"/>
  <c r="M2127" i="55"/>
  <c r="K2125" i="55"/>
  <c r="K2124" i="55" s="1"/>
  <c r="L2125" i="55"/>
  <c r="L2124" i="55" s="1"/>
  <c r="J2125" i="55"/>
  <c r="J2124" i="55" s="1"/>
  <c r="I2125" i="55"/>
  <c r="I2124" i="55" s="1"/>
  <c r="H2125" i="55"/>
  <c r="M2112" i="55"/>
  <c r="M2113" i="55"/>
  <c r="M2114" i="55"/>
  <c r="M2115" i="55"/>
  <c r="M2116" i="55"/>
  <c r="M2117" i="55"/>
  <c r="M2119" i="55"/>
  <c r="K2111" i="55"/>
  <c r="L2111" i="55"/>
  <c r="K2118" i="55"/>
  <c r="L2118" i="55"/>
  <c r="J2118" i="55"/>
  <c r="I2118" i="55"/>
  <c r="H2118" i="55"/>
  <c r="J2111" i="55"/>
  <c r="I2111" i="55"/>
  <c r="H2111" i="55"/>
  <c r="M2061" i="55"/>
  <c r="M2062" i="55"/>
  <c r="M2063" i="55"/>
  <c r="M2065" i="55"/>
  <c r="M2066" i="55"/>
  <c r="M2067" i="55"/>
  <c r="M2068" i="55"/>
  <c r="M2069" i="55"/>
  <c r="M2070" i="55"/>
  <c r="M2072" i="55"/>
  <c r="M2073" i="55"/>
  <c r="M2074" i="55"/>
  <c r="M2075" i="55"/>
  <c r="M2076" i="55"/>
  <c r="M2077" i="55"/>
  <c r="M2078" i="55"/>
  <c r="M2079" i="55"/>
  <c r="M2080" i="55"/>
  <c r="M2082" i="55"/>
  <c r="M2083" i="55"/>
  <c r="M2084" i="55"/>
  <c r="M2085" i="55"/>
  <c r="M2086" i="55"/>
  <c r="M2087" i="55"/>
  <c r="M2088" i="55"/>
  <c r="M2091" i="55"/>
  <c r="M2092" i="55"/>
  <c r="M2093" i="55"/>
  <c r="M2094" i="55"/>
  <c r="M2097" i="55"/>
  <c r="M2100" i="55"/>
  <c r="M2103" i="55"/>
  <c r="M2105" i="55"/>
  <c r="K2060" i="55"/>
  <c r="L2060" i="55"/>
  <c r="K2064" i="55"/>
  <c r="L2064" i="55"/>
  <c r="K2071" i="55"/>
  <c r="L2071" i="55"/>
  <c r="K2081" i="55"/>
  <c r="L2081" i="55"/>
  <c r="K2090" i="55"/>
  <c r="K2089" i="55" s="1"/>
  <c r="L2090" i="55"/>
  <c r="L2089" i="55" s="1"/>
  <c r="K2096" i="55"/>
  <c r="K2095" i="55" s="1"/>
  <c r="L2096" i="55"/>
  <c r="L2095" i="55" s="1"/>
  <c r="K2099" i="55"/>
  <c r="K2098" i="55" s="1"/>
  <c r="L2099" i="55"/>
  <c r="L2098" i="55" s="1"/>
  <c r="K2102" i="55"/>
  <c r="L2102" i="55"/>
  <c r="K2104" i="55"/>
  <c r="L2104" i="55"/>
  <c r="J2104" i="55"/>
  <c r="I2104" i="55"/>
  <c r="H2104" i="55"/>
  <c r="J2102" i="55"/>
  <c r="I2102" i="55"/>
  <c r="H2102" i="55"/>
  <c r="J2099" i="55"/>
  <c r="J2098" i="55" s="1"/>
  <c r="I2099" i="55"/>
  <c r="I2098" i="55" s="1"/>
  <c r="H2099" i="55"/>
  <c r="H2098" i="55" s="1"/>
  <c r="J2096" i="55"/>
  <c r="J2095" i="55" s="1"/>
  <c r="I2096" i="55"/>
  <c r="I2095" i="55" s="1"/>
  <c r="H2096" i="55"/>
  <c r="J2090" i="55"/>
  <c r="J2089" i="55" s="1"/>
  <c r="I2090" i="55"/>
  <c r="I2089" i="55" s="1"/>
  <c r="H2090" i="55"/>
  <c r="H2089" i="55" s="1"/>
  <c r="J2081" i="55"/>
  <c r="I2081" i="55"/>
  <c r="H2081" i="55"/>
  <c r="J2071" i="55"/>
  <c r="I2071" i="55"/>
  <c r="H2071" i="55"/>
  <c r="J2064" i="55"/>
  <c r="I2064" i="55"/>
  <c r="H2064" i="55"/>
  <c r="J2060" i="55"/>
  <c r="I2060" i="55"/>
  <c r="H2060" i="55"/>
  <c r="M1904" i="55"/>
  <c r="K1903" i="55"/>
  <c r="K1902" i="55" s="1"/>
  <c r="L1903" i="55"/>
  <c r="L1902" i="55" s="1"/>
  <c r="J1903" i="55"/>
  <c r="J1902" i="55" s="1"/>
  <c r="I1903" i="55"/>
  <c r="I1902" i="55" s="1"/>
  <c r="H1903" i="55"/>
  <c r="H1902" i="55" s="1"/>
  <c r="M1956" i="55"/>
  <c r="M1958" i="55"/>
  <c r="M1961" i="55"/>
  <c r="M1963" i="55"/>
  <c r="M1965" i="55"/>
  <c r="M1966" i="55"/>
  <c r="M1968" i="55"/>
  <c r="M1969" i="55"/>
  <c r="M1972" i="55"/>
  <c r="M1975" i="55"/>
  <c r="M1976" i="55"/>
  <c r="M1977" i="55"/>
  <c r="M1979" i="55"/>
  <c r="M1981" i="55"/>
  <c r="M1984" i="55"/>
  <c r="M1985" i="55"/>
  <c r="M1986" i="55"/>
  <c r="M1988" i="55"/>
  <c r="M1989" i="55"/>
  <c r="M1990" i="55"/>
  <c r="M1991" i="55"/>
  <c r="M1992" i="55"/>
  <c r="M1994" i="55"/>
  <c r="M1995" i="55"/>
  <c r="M1996" i="55"/>
  <c r="M1997" i="55"/>
  <c r="M1998" i="55"/>
  <c r="M1999" i="55"/>
  <c r="M2000" i="55"/>
  <c r="M2001" i="55"/>
  <c r="M2002" i="55"/>
  <c r="M2004" i="55"/>
  <c r="M2006" i="55"/>
  <c r="M2007" i="55"/>
  <c r="M2008" i="55"/>
  <c r="M2009" i="55"/>
  <c r="M2010" i="55"/>
  <c r="M2011" i="55"/>
  <c r="M2014" i="55"/>
  <c r="M2015" i="55"/>
  <c r="M2016" i="55"/>
  <c r="M2019" i="55"/>
  <c r="M2020" i="55"/>
  <c r="M2023" i="55"/>
  <c r="M2026" i="55"/>
  <c r="M2027" i="55"/>
  <c r="M2028" i="55"/>
  <c r="M2029" i="55"/>
  <c r="M2031" i="55"/>
  <c r="M2034" i="55"/>
  <c r="M2037" i="55"/>
  <c r="K1955" i="55"/>
  <c r="L1955" i="55"/>
  <c r="K1957" i="55"/>
  <c r="L1957" i="55"/>
  <c r="K1960" i="55"/>
  <c r="L1960" i="55"/>
  <c r="K1962" i="55"/>
  <c r="L1962" i="55"/>
  <c r="K1964" i="55"/>
  <c r="L1964" i="55"/>
  <c r="K1967" i="55"/>
  <c r="L1967" i="55"/>
  <c r="K1971" i="55"/>
  <c r="K1970" i="55" s="1"/>
  <c r="L1971" i="55"/>
  <c r="L1970" i="55" s="1"/>
  <c r="K1974" i="55"/>
  <c r="L1974" i="55"/>
  <c r="K1978" i="55"/>
  <c r="L1978" i="55"/>
  <c r="K1980" i="55"/>
  <c r="L1980" i="55"/>
  <c r="K1983" i="55"/>
  <c r="L1983" i="55"/>
  <c r="K1987" i="55"/>
  <c r="L1987" i="55"/>
  <c r="K1993" i="55"/>
  <c r="L1993" i="55"/>
  <c r="K2003" i="55"/>
  <c r="L2003" i="55"/>
  <c r="K2005" i="55"/>
  <c r="L2005" i="55"/>
  <c r="K2013" i="55"/>
  <c r="K2012" i="55" s="1"/>
  <c r="L2013" i="55"/>
  <c r="L2012" i="55" s="1"/>
  <c r="K2018" i="55"/>
  <c r="K2017" i="55" s="1"/>
  <c r="L2018" i="55"/>
  <c r="L2017" i="55" s="1"/>
  <c r="K2022" i="55"/>
  <c r="K2021" i="55" s="1"/>
  <c r="L2022" i="55"/>
  <c r="L2021" i="55" s="1"/>
  <c r="K2025" i="55"/>
  <c r="L2025" i="55"/>
  <c r="K2030" i="55"/>
  <c r="L2030" i="55"/>
  <c r="K2033" i="55"/>
  <c r="K2032" i="55" s="1"/>
  <c r="L2033" i="55"/>
  <c r="L2032" i="55" s="1"/>
  <c r="K2036" i="55"/>
  <c r="K2035" i="55" s="1"/>
  <c r="L2036" i="55"/>
  <c r="L2035" i="55" s="1"/>
  <c r="J2036" i="55"/>
  <c r="J2035" i="55" s="1"/>
  <c r="I2036" i="55"/>
  <c r="I2035" i="55" s="1"/>
  <c r="H2036" i="55"/>
  <c r="H2035" i="55" s="1"/>
  <c r="J2033" i="55"/>
  <c r="J2032" i="55" s="1"/>
  <c r="I2033" i="55"/>
  <c r="I2032" i="55" s="1"/>
  <c r="H2033" i="55"/>
  <c r="J2030" i="55"/>
  <c r="I2030" i="55"/>
  <c r="H2030" i="55"/>
  <c r="J2025" i="55"/>
  <c r="I2025" i="55"/>
  <c r="H2025" i="55"/>
  <c r="J2022" i="55"/>
  <c r="J2021" i="55" s="1"/>
  <c r="I2022" i="55"/>
  <c r="I2021" i="55" s="1"/>
  <c r="H2022" i="55"/>
  <c r="J2018" i="55"/>
  <c r="J2017" i="55" s="1"/>
  <c r="I2018" i="55"/>
  <c r="I2017" i="55" s="1"/>
  <c r="H2018" i="55"/>
  <c r="H2017" i="55" s="1"/>
  <c r="J2013" i="55"/>
  <c r="J2012" i="55" s="1"/>
  <c r="I2013" i="55"/>
  <c r="I2012" i="55" s="1"/>
  <c r="H2013" i="55"/>
  <c r="J2005" i="55"/>
  <c r="I2005" i="55"/>
  <c r="H2005" i="55"/>
  <c r="J2003" i="55"/>
  <c r="I2003" i="55"/>
  <c r="H2003" i="55"/>
  <c r="J1993" i="55"/>
  <c r="I1993" i="55"/>
  <c r="H1993" i="55"/>
  <c r="J1987" i="55"/>
  <c r="I1987" i="55"/>
  <c r="H1987" i="55"/>
  <c r="J1983" i="55"/>
  <c r="I1983" i="55"/>
  <c r="H1983" i="55"/>
  <c r="J1980" i="55"/>
  <c r="I1980" i="55"/>
  <c r="H1980" i="55"/>
  <c r="J1978" i="55"/>
  <c r="I1978" i="55"/>
  <c r="H1978" i="55"/>
  <c r="J1974" i="55"/>
  <c r="I1974" i="55"/>
  <c r="H1974" i="55"/>
  <c r="J1971" i="55"/>
  <c r="J1970" i="55" s="1"/>
  <c r="I1971" i="55"/>
  <c r="I1970" i="55" s="1"/>
  <c r="H1971" i="55"/>
  <c r="J1967" i="55"/>
  <c r="I1967" i="55"/>
  <c r="H1967" i="55"/>
  <c r="J1964" i="55"/>
  <c r="I1964" i="55"/>
  <c r="H1964" i="55"/>
  <c r="J1962" i="55"/>
  <c r="I1962" i="55"/>
  <c r="H1962" i="55"/>
  <c r="J1960" i="55"/>
  <c r="I1960" i="55"/>
  <c r="H1960" i="55"/>
  <c r="J1957" i="55"/>
  <c r="I1957" i="55"/>
  <c r="H1957" i="55"/>
  <c r="J1955" i="55"/>
  <c r="I1955" i="55"/>
  <c r="H1955" i="55"/>
  <c r="M1931" i="55"/>
  <c r="M1932" i="55"/>
  <c r="M1934" i="55"/>
  <c r="M1936" i="55"/>
  <c r="M1939" i="55"/>
  <c r="M1940" i="55"/>
  <c r="M1942" i="55"/>
  <c r="M1944" i="55"/>
  <c r="M1947" i="55"/>
  <c r="M1950" i="55"/>
  <c r="M1951" i="55"/>
  <c r="K1930" i="55"/>
  <c r="L1930" i="55"/>
  <c r="K1933" i="55"/>
  <c r="L1933" i="55"/>
  <c r="K1935" i="55"/>
  <c r="L1935" i="55"/>
  <c r="K1938" i="55"/>
  <c r="L1938" i="55"/>
  <c r="K1941" i="55"/>
  <c r="L1941" i="55"/>
  <c r="K1943" i="55"/>
  <c r="L1943" i="55"/>
  <c r="K1946" i="55"/>
  <c r="K1945" i="55" s="1"/>
  <c r="L1946" i="55"/>
  <c r="L1945" i="55" s="1"/>
  <c r="K1949" i="55"/>
  <c r="K1948" i="55" s="1"/>
  <c r="L1949" i="55"/>
  <c r="L1948" i="55" s="1"/>
  <c r="J1949" i="55"/>
  <c r="J1948" i="55" s="1"/>
  <c r="I1949" i="55"/>
  <c r="I1948" i="55" s="1"/>
  <c r="H1949" i="55"/>
  <c r="J1946" i="55"/>
  <c r="J1945" i="55" s="1"/>
  <c r="I1946" i="55"/>
  <c r="I1945" i="55" s="1"/>
  <c r="H1946" i="55"/>
  <c r="H1945" i="55" s="1"/>
  <c r="J1943" i="55"/>
  <c r="I1943" i="55"/>
  <c r="H1943" i="55"/>
  <c r="J1941" i="55"/>
  <c r="I1941" i="55"/>
  <c r="H1941" i="55"/>
  <c r="J1938" i="55"/>
  <c r="I1938" i="55"/>
  <c r="H1938" i="55"/>
  <c r="J1935" i="55"/>
  <c r="I1935" i="55"/>
  <c r="H1935" i="55"/>
  <c r="J1933" i="55"/>
  <c r="I1933" i="55"/>
  <c r="H1933" i="55"/>
  <c r="J1930" i="55"/>
  <c r="I1930" i="55"/>
  <c r="H1930" i="55"/>
  <c r="M1890" i="55"/>
  <c r="K1889" i="55"/>
  <c r="K1888" i="55" s="1"/>
  <c r="L1889" i="55"/>
  <c r="L1888" i="55" s="1"/>
  <c r="J1889" i="55"/>
  <c r="J1888" i="55" s="1"/>
  <c r="I1889" i="55"/>
  <c r="I1888" i="55" s="1"/>
  <c r="H1889" i="55"/>
  <c r="M1788" i="55"/>
  <c r="M1791" i="55"/>
  <c r="M1793" i="55"/>
  <c r="M1796" i="55"/>
  <c r="M1797" i="55"/>
  <c r="K1787" i="55"/>
  <c r="K1786" i="55" s="1"/>
  <c r="L1787" i="55"/>
  <c r="L1786" i="55" s="1"/>
  <c r="K1790" i="55"/>
  <c r="L1790" i="55"/>
  <c r="K1792" i="55"/>
  <c r="L1792" i="55"/>
  <c r="K1795" i="55"/>
  <c r="K1794" i="55" s="1"/>
  <c r="L1795" i="55"/>
  <c r="L1794" i="55" s="1"/>
  <c r="J1795" i="55"/>
  <c r="J1794" i="55" s="1"/>
  <c r="I1795" i="55"/>
  <c r="I1794" i="55" s="1"/>
  <c r="H1795" i="55"/>
  <c r="J1792" i="55"/>
  <c r="I1792" i="55"/>
  <c r="H1792" i="55"/>
  <c r="J1790" i="55"/>
  <c r="I1790" i="55"/>
  <c r="H1790" i="55"/>
  <c r="J1787" i="55"/>
  <c r="J1786" i="55" s="1"/>
  <c r="I1787" i="55"/>
  <c r="I1786" i="55" s="1"/>
  <c r="H1787" i="55"/>
  <c r="M1579" i="55"/>
  <c r="M1580" i="55"/>
  <c r="M1583" i="55"/>
  <c r="M1584" i="55"/>
  <c r="M1587" i="55"/>
  <c r="M1588" i="55"/>
  <c r="M1590" i="55"/>
  <c r="M1592" i="55"/>
  <c r="M1595" i="55"/>
  <c r="M1596" i="55"/>
  <c r="M1597" i="55"/>
  <c r="M1599" i="55"/>
  <c r="M1600" i="55"/>
  <c r="M1602" i="55"/>
  <c r="M1603" i="55"/>
  <c r="M1604" i="55"/>
  <c r="M1605" i="55"/>
  <c r="M1606" i="55"/>
  <c r="M1607" i="55"/>
  <c r="M1608" i="55"/>
  <c r="M1609" i="55"/>
  <c r="M1611" i="55"/>
  <c r="M1614" i="55"/>
  <c r="M1615" i="55"/>
  <c r="M1618" i="55"/>
  <c r="M1619" i="55"/>
  <c r="M1620" i="55"/>
  <c r="M1621" i="55"/>
  <c r="M1624" i="55"/>
  <c r="M1627" i="55"/>
  <c r="M1629" i="55"/>
  <c r="M1631" i="55"/>
  <c r="M1632" i="55"/>
  <c r="M1635" i="55"/>
  <c r="M1636" i="55"/>
  <c r="M1639" i="55"/>
  <c r="M1640" i="55"/>
  <c r="M1641" i="55"/>
  <c r="M1642" i="55"/>
  <c r="M1644" i="55"/>
  <c r="M1647" i="55"/>
  <c r="M1649" i="55"/>
  <c r="M1573" i="55"/>
  <c r="M1574" i="55"/>
  <c r="M1577" i="55"/>
  <c r="M1578" i="55"/>
  <c r="K1572" i="55"/>
  <c r="K1571" i="55" s="1"/>
  <c r="L1572" i="55"/>
  <c r="L1571" i="55" s="1"/>
  <c r="K1576" i="55"/>
  <c r="K1575" i="55" s="1"/>
  <c r="L1576" i="55"/>
  <c r="L1575" i="55" s="1"/>
  <c r="K1582" i="55"/>
  <c r="K1581" i="55" s="1"/>
  <c r="L1582" i="55"/>
  <c r="L1581" i="55" s="1"/>
  <c r="K1586" i="55"/>
  <c r="L1586" i="55"/>
  <c r="K1589" i="55"/>
  <c r="L1589" i="55"/>
  <c r="K1591" i="55"/>
  <c r="L1591" i="55"/>
  <c r="K1594" i="55"/>
  <c r="L1594" i="55"/>
  <c r="K1598" i="55"/>
  <c r="L1598" i="55"/>
  <c r="K1601" i="55"/>
  <c r="L1601" i="55"/>
  <c r="K1610" i="55"/>
  <c r="L1610" i="55"/>
  <c r="K1613" i="55"/>
  <c r="K1612" i="55" s="1"/>
  <c r="L1613" i="55"/>
  <c r="L1612" i="55" s="1"/>
  <c r="K1617" i="55"/>
  <c r="K1616" i="55" s="1"/>
  <c r="L1617" i="55"/>
  <c r="L1616" i="55" s="1"/>
  <c r="K1623" i="55"/>
  <c r="K1622" i="55" s="1"/>
  <c r="L1623" i="55"/>
  <c r="L1622" i="55" s="1"/>
  <c r="K1626" i="55"/>
  <c r="L1626" i="55"/>
  <c r="K1628" i="55"/>
  <c r="L1628" i="55"/>
  <c r="K1630" i="55"/>
  <c r="L1630" i="55"/>
  <c r="K1634" i="55"/>
  <c r="K1633" i="55" s="1"/>
  <c r="L1634" i="55"/>
  <c r="L1633" i="55" s="1"/>
  <c r="K1638" i="55"/>
  <c r="L1638" i="55"/>
  <c r="K1643" i="55"/>
  <c r="L1643" i="55"/>
  <c r="K1646" i="55"/>
  <c r="L1646" i="55"/>
  <c r="K1648" i="55"/>
  <c r="L1648" i="55"/>
  <c r="J1648" i="55"/>
  <c r="I1648" i="55"/>
  <c r="H1648" i="55"/>
  <c r="J1646" i="55"/>
  <c r="I1646" i="55"/>
  <c r="H1646" i="55"/>
  <c r="J1643" i="55"/>
  <c r="I1643" i="55"/>
  <c r="H1643" i="55"/>
  <c r="J1638" i="55"/>
  <c r="I1638" i="55"/>
  <c r="H1638" i="55"/>
  <c r="J1634" i="55"/>
  <c r="J1633" i="55" s="1"/>
  <c r="I1634" i="55"/>
  <c r="I1633" i="55" s="1"/>
  <c r="H1634" i="55"/>
  <c r="H1633" i="55" s="1"/>
  <c r="J1630" i="55"/>
  <c r="I1630" i="55"/>
  <c r="H1630" i="55"/>
  <c r="J1628" i="55"/>
  <c r="I1628" i="55"/>
  <c r="H1628" i="55"/>
  <c r="J1626" i="55"/>
  <c r="I1626" i="55"/>
  <c r="H1626" i="55"/>
  <c r="J1623" i="55"/>
  <c r="J1622" i="55" s="1"/>
  <c r="I1623" i="55"/>
  <c r="I1622" i="55" s="1"/>
  <c r="H1623" i="55"/>
  <c r="J1617" i="55"/>
  <c r="J1616" i="55" s="1"/>
  <c r="I1617" i="55"/>
  <c r="I1616" i="55" s="1"/>
  <c r="H1617" i="55"/>
  <c r="J1613" i="55"/>
  <c r="J1612" i="55" s="1"/>
  <c r="I1613" i="55"/>
  <c r="I1612" i="55" s="1"/>
  <c r="H1613" i="55"/>
  <c r="J1610" i="55"/>
  <c r="I1610" i="55"/>
  <c r="H1610" i="55"/>
  <c r="J1601" i="55"/>
  <c r="I1601" i="55"/>
  <c r="H1601" i="55"/>
  <c r="J1598" i="55"/>
  <c r="I1598" i="55"/>
  <c r="H1598" i="55"/>
  <c r="J1594" i="55"/>
  <c r="I1594" i="55"/>
  <c r="H1594" i="55"/>
  <c r="J1591" i="55"/>
  <c r="I1591" i="55"/>
  <c r="H1591" i="55"/>
  <c r="J1589" i="55"/>
  <c r="I1589" i="55"/>
  <c r="H1589" i="55"/>
  <c r="J1586" i="55"/>
  <c r="I1586" i="55"/>
  <c r="H1586" i="55"/>
  <c r="J1582" i="55"/>
  <c r="I1582" i="55"/>
  <c r="I1581" i="55" s="1"/>
  <c r="H1582" i="55"/>
  <c r="H1581" i="55" s="1"/>
  <c r="J1576" i="55"/>
  <c r="I1576" i="55"/>
  <c r="I1575" i="55" s="1"/>
  <c r="H1576" i="55"/>
  <c r="J1572" i="55"/>
  <c r="J1571" i="55" s="1"/>
  <c r="I1572" i="55"/>
  <c r="I1571" i="55" s="1"/>
  <c r="H1572" i="55"/>
  <c r="M1443" i="55"/>
  <c r="M1445" i="55"/>
  <c r="M1448" i="55"/>
  <c r="M1451" i="55"/>
  <c r="M1452" i="55"/>
  <c r="M1453" i="55"/>
  <c r="M1454" i="55"/>
  <c r="M1457" i="55"/>
  <c r="M1459" i="55"/>
  <c r="M1460" i="55"/>
  <c r="M1461" i="55"/>
  <c r="M1462" i="55"/>
  <c r="M1463" i="55"/>
  <c r="K1442" i="55"/>
  <c r="L1442" i="55"/>
  <c r="K1444" i="55"/>
  <c r="L1444" i="55"/>
  <c r="K1447" i="55"/>
  <c r="L1447" i="55"/>
  <c r="L1446" i="55" s="1"/>
  <c r="K1450" i="55"/>
  <c r="K1449" i="55" s="1"/>
  <c r="L1450" i="55"/>
  <c r="L1449" i="55" s="1"/>
  <c r="K1456" i="55"/>
  <c r="L1456" i="55"/>
  <c r="K1458" i="55"/>
  <c r="L1458" i="55"/>
  <c r="J1458" i="55"/>
  <c r="I1458" i="55"/>
  <c r="H1458" i="55"/>
  <c r="J1456" i="55"/>
  <c r="I1456" i="55"/>
  <c r="H1456" i="55"/>
  <c r="J1450" i="55"/>
  <c r="J1449" i="55" s="1"/>
  <c r="I1450" i="55"/>
  <c r="I1449" i="55" s="1"/>
  <c r="H1450" i="55"/>
  <c r="H1449" i="55" s="1"/>
  <c r="J1447" i="55"/>
  <c r="J1446" i="55" s="1"/>
  <c r="I1447" i="55"/>
  <c r="I1446" i="55" s="1"/>
  <c r="H1447" i="55"/>
  <c r="H1446" i="55" s="1"/>
  <c r="J1444" i="55"/>
  <c r="I1444" i="55"/>
  <c r="H1444" i="55"/>
  <c r="J1442" i="55"/>
  <c r="I1442" i="55"/>
  <c r="H1442" i="55"/>
  <c r="M1382" i="55"/>
  <c r="M1383" i="55"/>
  <c r="M1384" i="55"/>
  <c r="M1386" i="55"/>
  <c r="M1388" i="55"/>
  <c r="M1389" i="55"/>
  <c r="M1390" i="55"/>
  <c r="M1391" i="55"/>
  <c r="M1392" i="55"/>
  <c r="M1393" i="55"/>
  <c r="M1394" i="55"/>
  <c r="M1396" i="55"/>
  <c r="M1399" i="55"/>
  <c r="M1400" i="55"/>
  <c r="M1403" i="55"/>
  <c r="M1404" i="55"/>
  <c r="M1406" i="55"/>
  <c r="M1408" i="55"/>
  <c r="M1411" i="55"/>
  <c r="M1412" i="55"/>
  <c r="M1413" i="55"/>
  <c r="M1415" i="55"/>
  <c r="M1417" i="55"/>
  <c r="M1418" i="55"/>
  <c r="M1419" i="55"/>
  <c r="M1420" i="55"/>
  <c r="M1421" i="55"/>
  <c r="M1422" i="55"/>
  <c r="M1423" i="55"/>
  <c r="M1425" i="55"/>
  <c r="M1427" i="55"/>
  <c r="M1430" i="55"/>
  <c r="M1431" i="55"/>
  <c r="K1381" i="55"/>
  <c r="L1381" i="55"/>
  <c r="K1385" i="55"/>
  <c r="L1385" i="55"/>
  <c r="K1387" i="55"/>
  <c r="L1387" i="55"/>
  <c r="K1395" i="55"/>
  <c r="L1395" i="55"/>
  <c r="K1398" i="55"/>
  <c r="K1397" i="55" s="1"/>
  <c r="L1398" i="55"/>
  <c r="L1397" i="55" s="1"/>
  <c r="K1402" i="55"/>
  <c r="L1402" i="55"/>
  <c r="K1405" i="55"/>
  <c r="L1405" i="55"/>
  <c r="K1407" i="55"/>
  <c r="L1407" i="55"/>
  <c r="K1410" i="55"/>
  <c r="L1410" i="55"/>
  <c r="K1414" i="55"/>
  <c r="L1414" i="55"/>
  <c r="K1416" i="55"/>
  <c r="L1416" i="55"/>
  <c r="K1424" i="55"/>
  <c r="L1424" i="55"/>
  <c r="K1426" i="55"/>
  <c r="L1426" i="55"/>
  <c r="K1429" i="55"/>
  <c r="K1428" i="55" s="1"/>
  <c r="L1429" i="55"/>
  <c r="L1428" i="55" s="1"/>
  <c r="J1429" i="55"/>
  <c r="J1428" i="55" s="1"/>
  <c r="I1429" i="55"/>
  <c r="I1428" i="55" s="1"/>
  <c r="H1429" i="55"/>
  <c r="J1426" i="55"/>
  <c r="I1426" i="55"/>
  <c r="H1426" i="55"/>
  <c r="J1424" i="55"/>
  <c r="I1424" i="55"/>
  <c r="H1424" i="55"/>
  <c r="J1416" i="55"/>
  <c r="I1416" i="55"/>
  <c r="H1416" i="55"/>
  <c r="J1414" i="55"/>
  <c r="I1414" i="55"/>
  <c r="H1414" i="55"/>
  <c r="J1410" i="55"/>
  <c r="I1410" i="55"/>
  <c r="H1410" i="55"/>
  <c r="J1407" i="55"/>
  <c r="I1407" i="55"/>
  <c r="H1407" i="55"/>
  <c r="J1405" i="55"/>
  <c r="I1405" i="55"/>
  <c r="H1405" i="55"/>
  <c r="J1402" i="55"/>
  <c r="I1402" i="55"/>
  <c r="H1402" i="55"/>
  <c r="J1398" i="55"/>
  <c r="J1397" i="55" s="1"/>
  <c r="I1398" i="55"/>
  <c r="I1397" i="55" s="1"/>
  <c r="H1398" i="55"/>
  <c r="H1397" i="55" s="1"/>
  <c r="J1395" i="55"/>
  <c r="I1395" i="55"/>
  <c r="H1395" i="55"/>
  <c r="J1387" i="55"/>
  <c r="I1387" i="55"/>
  <c r="H1387" i="55"/>
  <c r="J1385" i="55"/>
  <c r="I1385" i="55"/>
  <c r="H1385" i="55"/>
  <c r="J1381" i="55"/>
  <c r="I1381" i="55"/>
  <c r="H1381" i="55"/>
  <c r="M1340" i="55"/>
  <c r="M1343" i="55"/>
  <c r="M1344" i="55"/>
  <c r="K1339" i="55"/>
  <c r="K1338" i="55" s="1"/>
  <c r="L1339" i="55"/>
  <c r="L1338" i="55" s="1"/>
  <c r="K1342" i="55"/>
  <c r="K1341" i="55" s="1"/>
  <c r="L1342" i="55"/>
  <c r="L1341" i="55" s="1"/>
  <c r="K1346" i="55"/>
  <c r="K1345" i="55" s="1"/>
  <c r="L1346" i="55"/>
  <c r="L1345" i="55" s="1"/>
  <c r="J1346" i="55"/>
  <c r="J1345" i="55" s="1"/>
  <c r="I1346" i="55"/>
  <c r="I1345" i="55" s="1"/>
  <c r="H1346" i="55"/>
  <c r="J1342" i="55"/>
  <c r="J1341" i="55" s="1"/>
  <c r="I1342" i="55"/>
  <c r="I1341" i="55" s="1"/>
  <c r="H1342" i="55"/>
  <c r="H1341" i="55" s="1"/>
  <c r="J1339" i="55"/>
  <c r="J1338" i="55" s="1"/>
  <c r="I1339" i="55"/>
  <c r="I1338" i="55" s="1"/>
  <c r="H1339" i="55"/>
  <c r="H1338" i="55" s="1"/>
  <c r="M1311" i="55"/>
  <c r="M1312" i="55"/>
  <c r="M1315" i="55"/>
  <c r="M1316" i="55"/>
  <c r="M1317" i="55"/>
  <c r="M1318" i="55"/>
  <c r="M1321" i="55"/>
  <c r="M1323" i="55"/>
  <c r="M1325" i="55"/>
  <c r="M1326" i="55"/>
  <c r="M1329" i="55"/>
  <c r="M1330" i="55"/>
  <c r="K1310" i="55"/>
  <c r="K1309" i="55" s="1"/>
  <c r="L1310" i="55"/>
  <c r="L1309" i="55" s="1"/>
  <c r="K1314" i="55"/>
  <c r="K1313" i="55" s="1"/>
  <c r="L1314" i="55"/>
  <c r="L1313" i="55" s="1"/>
  <c r="K1320" i="55"/>
  <c r="L1320" i="55"/>
  <c r="K1322" i="55"/>
  <c r="L1322" i="55"/>
  <c r="K1324" i="55"/>
  <c r="L1324" i="55"/>
  <c r="K1328" i="55"/>
  <c r="K1327" i="55" s="1"/>
  <c r="L1328" i="55"/>
  <c r="L1327" i="55" s="1"/>
  <c r="J1328" i="55"/>
  <c r="J1327" i="55" s="1"/>
  <c r="I1328" i="55"/>
  <c r="I1327" i="55" s="1"/>
  <c r="H1328" i="55"/>
  <c r="J1324" i="55"/>
  <c r="I1324" i="55"/>
  <c r="H1324" i="55"/>
  <c r="J1322" i="55"/>
  <c r="I1322" i="55"/>
  <c r="H1322" i="55"/>
  <c r="J1320" i="55"/>
  <c r="I1320" i="55"/>
  <c r="H1320" i="55"/>
  <c r="J1314" i="55"/>
  <c r="J1313" i="55" s="1"/>
  <c r="I1314" i="55"/>
  <c r="I1313" i="55" s="1"/>
  <c r="H1314" i="55"/>
  <c r="H1313" i="55" s="1"/>
  <c r="J1310" i="55"/>
  <c r="J1309" i="55" s="1"/>
  <c r="I1310" i="55"/>
  <c r="I1309" i="55" s="1"/>
  <c r="H1310" i="55"/>
  <c r="H1309" i="55" s="1"/>
  <c r="M1255" i="55"/>
  <c r="L1254" i="55"/>
  <c r="L1253" i="55" s="1"/>
  <c r="K1254" i="55"/>
  <c r="K1253" i="55" s="1"/>
  <c r="J1254" i="55"/>
  <c r="J1253" i="55" s="1"/>
  <c r="I1254" i="55"/>
  <c r="I1253" i="55" s="1"/>
  <c r="H1254" i="55"/>
  <c r="M1207" i="55"/>
  <c r="M1209" i="55"/>
  <c r="M1212" i="55"/>
  <c r="M1214" i="55"/>
  <c r="M1216" i="55"/>
  <c r="M1217" i="55"/>
  <c r="M1219" i="55"/>
  <c r="M1222" i="55"/>
  <c r="M1225" i="55"/>
  <c r="L1224" i="55"/>
  <c r="L1223" i="55" s="1"/>
  <c r="K1224" i="55"/>
  <c r="K1223" i="55" s="1"/>
  <c r="L1221" i="55"/>
  <c r="L1220" i="55" s="1"/>
  <c r="K1221" i="55"/>
  <c r="K1220" i="55" s="1"/>
  <c r="L1218" i="55"/>
  <c r="K1218" i="55"/>
  <c r="L1215" i="55"/>
  <c r="K1215" i="55"/>
  <c r="L1213" i="55"/>
  <c r="K1213" i="55"/>
  <c r="L1211" i="55"/>
  <c r="K1211" i="55"/>
  <c r="L1208" i="55"/>
  <c r="K1208" i="55"/>
  <c r="L1206" i="55"/>
  <c r="K1206" i="55"/>
  <c r="J1224" i="55"/>
  <c r="J1223" i="55" s="1"/>
  <c r="I1224" i="55"/>
  <c r="I1223" i="55" s="1"/>
  <c r="H1224" i="55"/>
  <c r="J1221" i="55"/>
  <c r="J1220" i="55" s="1"/>
  <c r="I1221" i="55"/>
  <c r="I1220" i="55" s="1"/>
  <c r="H1221" i="55"/>
  <c r="J1218" i="55"/>
  <c r="I1218" i="55"/>
  <c r="H1218" i="55"/>
  <c r="J1215" i="55"/>
  <c r="I1215" i="55"/>
  <c r="H1215" i="55"/>
  <c r="J1213" i="55"/>
  <c r="I1213" i="55"/>
  <c r="H1213" i="55"/>
  <c r="J1211" i="55"/>
  <c r="I1211" i="55"/>
  <c r="H1211" i="55"/>
  <c r="J1208" i="55"/>
  <c r="I1208" i="55"/>
  <c r="H1208" i="55"/>
  <c r="J1206" i="55"/>
  <c r="I1206" i="55"/>
  <c r="H1206" i="55"/>
  <c r="M876" i="55"/>
  <c r="L875" i="55"/>
  <c r="K875" i="55"/>
  <c r="K874" i="55" s="1"/>
  <c r="J875" i="55"/>
  <c r="J874" i="55" s="1"/>
  <c r="I875" i="55"/>
  <c r="I874" i="55" s="1"/>
  <c r="H875" i="55"/>
  <c r="M1098" i="55"/>
  <c r="L1097" i="55"/>
  <c r="L1096" i="55" s="1"/>
  <c r="L1095" i="55" s="1"/>
  <c r="K1097" i="55"/>
  <c r="K1096" i="55" s="1"/>
  <c r="K1095" i="55" s="1"/>
  <c r="J1097" i="55"/>
  <c r="J1096" i="55" s="1"/>
  <c r="J1095" i="55" s="1"/>
  <c r="I1097" i="55"/>
  <c r="I1096" i="55" s="1"/>
  <c r="I1095" i="55" s="1"/>
  <c r="H1097" i="55"/>
  <c r="M1081" i="55"/>
  <c r="M1083" i="55"/>
  <c r="M1086" i="55"/>
  <c r="M1087" i="55"/>
  <c r="M1089" i="55"/>
  <c r="L1088" i="55"/>
  <c r="K1088" i="55"/>
  <c r="L1085" i="55"/>
  <c r="K1085" i="55"/>
  <c r="L1082" i="55"/>
  <c r="K1082" i="55"/>
  <c r="L1080" i="55"/>
  <c r="K1080" i="55"/>
  <c r="J1088" i="55"/>
  <c r="I1088" i="55"/>
  <c r="H1088" i="55"/>
  <c r="J1085" i="55"/>
  <c r="I1085" i="55"/>
  <c r="H1085" i="55"/>
  <c r="J1082" i="55"/>
  <c r="I1082" i="55"/>
  <c r="H1082" i="55"/>
  <c r="J1080" i="55"/>
  <c r="I1080" i="55"/>
  <c r="H1080" i="55"/>
  <c r="M1052" i="55"/>
  <c r="M1054" i="55"/>
  <c r="M1057" i="55"/>
  <c r="M1058" i="55"/>
  <c r="M1060" i="55"/>
  <c r="L1059" i="55"/>
  <c r="K1059" i="55"/>
  <c r="L1056" i="55"/>
  <c r="K1056" i="55"/>
  <c r="L1053" i="55"/>
  <c r="K1053" i="55"/>
  <c r="L1051" i="55"/>
  <c r="K1051" i="55"/>
  <c r="J1059" i="55"/>
  <c r="I1059" i="55"/>
  <c r="H1059" i="55"/>
  <c r="J1056" i="55"/>
  <c r="I1056" i="55"/>
  <c r="H1056" i="55"/>
  <c r="J1053" i="55"/>
  <c r="I1053" i="55"/>
  <c r="H1053" i="55"/>
  <c r="J1051" i="55"/>
  <c r="I1051" i="55"/>
  <c r="H1051" i="55"/>
  <c r="M1009" i="55"/>
  <c r="M1011" i="55"/>
  <c r="M1013" i="55"/>
  <c r="M1015" i="55"/>
  <c r="M1018" i="55"/>
  <c r="M1020" i="55"/>
  <c r="M1021" i="55"/>
  <c r="M1024" i="55"/>
  <c r="M1025" i="55"/>
  <c r="M1027" i="55"/>
  <c r="L1026" i="55"/>
  <c r="K1026" i="55"/>
  <c r="L1023" i="55"/>
  <c r="K1023" i="55"/>
  <c r="L1019" i="55"/>
  <c r="K1019" i="55"/>
  <c r="L1017" i="55"/>
  <c r="K1017" i="55"/>
  <c r="L1014" i="55"/>
  <c r="K1014" i="55"/>
  <c r="L1012" i="55"/>
  <c r="K1012" i="55"/>
  <c r="L1010" i="55"/>
  <c r="K1010" i="55"/>
  <c r="L1008" i="55"/>
  <c r="K1008" i="55"/>
  <c r="J1026" i="55"/>
  <c r="I1026" i="55"/>
  <c r="H1026" i="55"/>
  <c r="J1023" i="55"/>
  <c r="I1023" i="55"/>
  <c r="H1023" i="55"/>
  <c r="J1019" i="55"/>
  <c r="I1019" i="55"/>
  <c r="H1019" i="55"/>
  <c r="J1017" i="55"/>
  <c r="I1017" i="55"/>
  <c r="H1017" i="55"/>
  <c r="J1014" i="55"/>
  <c r="I1014" i="55"/>
  <c r="H1014" i="55"/>
  <c r="J1012" i="55"/>
  <c r="I1012" i="55"/>
  <c r="H1012" i="55"/>
  <c r="J1010" i="55"/>
  <c r="I1010" i="55"/>
  <c r="H1010" i="55"/>
  <c r="J1008" i="55"/>
  <c r="I1008" i="55"/>
  <c r="H1008" i="55"/>
  <c r="M932" i="55"/>
  <c r="M934" i="55"/>
  <c r="M937" i="55"/>
  <c r="M940" i="55"/>
  <c r="M941" i="55"/>
  <c r="M944" i="55"/>
  <c r="M946" i="55"/>
  <c r="M949" i="55"/>
  <c r="M952" i="55"/>
  <c r="M953" i="55"/>
  <c r="L951" i="55"/>
  <c r="L950" i="55" s="1"/>
  <c r="K951" i="55"/>
  <c r="K950" i="55" s="1"/>
  <c r="L948" i="55"/>
  <c r="L947" i="55" s="1"/>
  <c r="K948" i="55"/>
  <c r="K947" i="55" s="1"/>
  <c r="L945" i="55"/>
  <c r="K945" i="55"/>
  <c r="L943" i="55"/>
  <c r="K943" i="55"/>
  <c r="L939" i="55"/>
  <c r="L938" i="55" s="1"/>
  <c r="K939" i="55"/>
  <c r="K938" i="55" s="1"/>
  <c r="L936" i="55"/>
  <c r="L935" i="55" s="1"/>
  <c r="K936" i="55"/>
  <c r="K935" i="55" s="1"/>
  <c r="L933" i="55"/>
  <c r="K933" i="55"/>
  <c r="L931" i="55"/>
  <c r="K931" i="55"/>
  <c r="J951" i="55"/>
  <c r="I951" i="55"/>
  <c r="I950" i="55" s="1"/>
  <c r="H951" i="55"/>
  <c r="H950" i="55" s="1"/>
  <c r="J948" i="55"/>
  <c r="J947" i="55" s="1"/>
  <c r="I948" i="55"/>
  <c r="I947" i="55" s="1"/>
  <c r="H948" i="55"/>
  <c r="H947" i="55" s="1"/>
  <c r="J945" i="55"/>
  <c r="I945" i="55"/>
  <c r="H945" i="55"/>
  <c r="J943" i="55"/>
  <c r="I943" i="55"/>
  <c r="H943" i="55"/>
  <c r="J939" i="55"/>
  <c r="J938" i="55" s="1"/>
  <c r="I939" i="55"/>
  <c r="I938" i="55" s="1"/>
  <c r="H939" i="55"/>
  <c r="H938" i="55" s="1"/>
  <c r="J936" i="55"/>
  <c r="J935" i="55" s="1"/>
  <c r="I936" i="55"/>
  <c r="I935" i="55" s="1"/>
  <c r="H936" i="55"/>
  <c r="H935" i="55" s="1"/>
  <c r="J933" i="55"/>
  <c r="I933" i="55"/>
  <c r="H933" i="55"/>
  <c r="J931" i="55"/>
  <c r="I931" i="55"/>
  <c r="H931" i="55"/>
  <c r="M909" i="55"/>
  <c r="M911" i="55"/>
  <c r="M914" i="55"/>
  <c r="M915" i="55"/>
  <c r="M917" i="55"/>
  <c r="L916" i="55"/>
  <c r="K916" i="55"/>
  <c r="L913" i="55"/>
  <c r="K913" i="55"/>
  <c r="L910" i="55"/>
  <c r="K910" i="55"/>
  <c r="L908" i="55"/>
  <c r="K908" i="55"/>
  <c r="J916" i="55"/>
  <c r="I916" i="55"/>
  <c r="H916" i="55"/>
  <c r="J913" i="55"/>
  <c r="I913" i="55"/>
  <c r="H913" i="55"/>
  <c r="J910" i="55"/>
  <c r="I910" i="55"/>
  <c r="H910" i="55"/>
  <c r="J908" i="55"/>
  <c r="I908" i="55"/>
  <c r="H908" i="55"/>
  <c r="M803" i="55"/>
  <c r="M805" i="55"/>
  <c r="M808" i="55"/>
  <c r="M809" i="55"/>
  <c r="M811" i="55"/>
  <c r="M812" i="55"/>
  <c r="M813" i="55"/>
  <c r="M814" i="55"/>
  <c r="M815" i="55"/>
  <c r="M816" i="55"/>
  <c r="M817" i="55"/>
  <c r="M819" i="55"/>
  <c r="M820" i="55"/>
  <c r="M823" i="55"/>
  <c r="M824" i="55"/>
  <c r="M826" i="55"/>
  <c r="M829" i="55"/>
  <c r="M831" i="55"/>
  <c r="M834" i="55"/>
  <c r="M835" i="55"/>
  <c r="M837" i="55"/>
  <c r="M838" i="55"/>
  <c r="M839" i="55"/>
  <c r="M840" i="55"/>
  <c r="M841" i="55"/>
  <c r="M842" i="55"/>
  <c r="M843" i="55"/>
  <c r="M845" i="55"/>
  <c r="M846" i="55"/>
  <c r="M849" i="55"/>
  <c r="M850" i="55"/>
  <c r="M852" i="55"/>
  <c r="L851" i="55"/>
  <c r="K851" i="55"/>
  <c r="L848" i="55"/>
  <c r="K848" i="55"/>
  <c r="L844" i="55"/>
  <c r="K844" i="55"/>
  <c r="L836" i="55"/>
  <c r="K836" i="55"/>
  <c r="L833" i="55"/>
  <c r="K833" i="55"/>
  <c r="L830" i="55"/>
  <c r="K830" i="55"/>
  <c r="L828" i="55"/>
  <c r="K828" i="55"/>
  <c r="L825" i="55"/>
  <c r="K825" i="55"/>
  <c r="L822" i="55"/>
  <c r="K822" i="55"/>
  <c r="L818" i="55"/>
  <c r="K818" i="55"/>
  <c r="L810" i="55"/>
  <c r="K810" i="55"/>
  <c r="L807" i="55"/>
  <c r="K807" i="55"/>
  <c r="L804" i="55"/>
  <c r="K804" i="55"/>
  <c r="L802" i="55"/>
  <c r="K802" i="55"/>
  <c r="J851" i="55"/>
  <c r="I851" i="55"/>
  <c r="H851" i="55"/>
  <c r="J848" i="55"/>
  <c r="I848" i="55"/>
  <c r="H848" i="55"/>
  <c r="J844" i="55"/>
  <c r="I844" i="55"/>
  <c r="H844" i="55"/>
  <c r="J836" i="55"/>
  <c r="I836" i="55"/>
  <c r="H836" i="55"/>
  <c r="J833" i="55"/>
  <c r="I833" i="55"/>
  <c r="H833" i="55"/>
  <c r="J830" i="55"/>
  <c r="I830" i="55"/>
  <c r="H830" i="55"/>
  <c r="J828" i="55"/>
  <c r="I828" i="55"/>
  <c r="H828" i="55"/>
  <c r="J825" i="55"/>
  <c r="I825" i="55"/>
  <c r="H825" i="55"/>
  <c r="J822" i="55"/>
  <c r="I822" i="55"/>
  <c r="H822" i="55"/>
  <c r="J818" i="55"/>
  <c r="I818" i="55"/>
  <c r="H818" i="55"/>
  <c r="J810" i="55"/>
  <c r="I810" i="55"/>
  <c r="H810" i="55"/>
  <c r="J807" i="55"/>
  <c r="I807" i="55"/>
  <c r="H807" i="55"/>
  <c r="J804" i="55"/>
  <c r="I804" i="55"/>
  <c r="H804" i="55"/>
  <c r="J802" i="55"/>
  <c r="I802" i="55"/>
  <c r="H802" i="55"/>
  <c r="J1645" i="55" l="1"/>
  <c r="H1441" i="55"/>
  <c r="H1789" i="55"/>
  <c r="K1050" i="55"/>
  <c r="I912" i="55"/>
  <c r="I1455" i="55"/>
  <c r="L1084" i="55"/>
  <c r="K801" i="55"/>
  <c r="H1319" i="55"/>
  <c r="J847" i="55"/>
  <c r="J912" i="55"/>
  <c r="K942" i="55"/>
  <c r="J1205" i="55"/>
  <c r="M1208" i="55"/>
  <c r="H930" i="55"/>
  <c r="H1084" i="55"/>
  <c r="J907" i="55"/>
  <c r="L2101" i="55"/>
  <c r="M2178" i="55"/>
  <c r="M810" i="55"/>
  <c r="L827" i="55"/>
  <c r="M1008" i="55"/>
  <c r="I827" i="55"/>
  <c r="K806" i="55"/>
  <c r="M1949" i="55"/>
  <c r="L1050" i="55"/>
  <c r="I1050" i="55"/>
  <c r="M1902" i="55"/>
  <c r="M2193" i="55"/>
  <c r="L1022" i="55"/>
  <c r="I1441" i="55"/>
  <c r="M1957" i="55"/>
  <c r="M1980" i="55"/>
  <c r="M2152" i="55"/>
  <c r="M1012" i="55"/>
  <c r="M2013" i="55"/>
  <c r="M2146" i="55"/>
  <c r="M2187" i="55"/>
  <c r="M1218" i="55"/>
  <c r="M1960" i="55"/>
  <c r="M1983" i="55"/>
  <c r="M2155" i="55"/>
  <c r="I1055" i="55"/>
  <c r="M1967" i="55"/>
  <c r="M2060" i="55"/>
  <c r="M1051" i="55"/>
  <c r="M1955" i="55"/>
  <c r="M1978" i="55"/>
  <c r="J801" i="55"/>
  <c r="K847" i="55"/>
  <c r="K912" i="55"/>
  <c r="L942" i="55"/>
  <c r="K1016" i="55"/>
  <c r="K1055" i="55"/>
  <c r="K1079" i="55"/>
  <c r="L1079" i="55"/>
  <c r="K1084" i="55"/>
  <c r="J1625" i="55"/>
  <c r="K1645" i="55"/>
  <c r="H2210" i="55"/>
  <c r="J2210" i="55"/>
  <c r="L930" i="55"/>
  <c r="M1059" i="55"/>
  <c r="I1084" i="55"/>
  <c r="M1322" i="55"/>
  <c r="J1937" i="55"/>
  <c r="M910" i="55"/>
  <c r="H801" i="55"/>
  <c r="I930" i="55"/>
  <c r="M1017" i="55"/>
  <c r="M1591" i="55"/>
  <c r="H1637" i="55"/>
  <c r="I1789" i="55"/>
  <c r="M1930" i="55"/>
  <c r="M2025" i="55"/>
  <c r="M1903" i="55"/>
  <c r="M2071" i="55"/>
  <c r="I801" i="55"/>
  <c r="H912" i="55"/>
  <c r="M1444" i="55"/>
  <c r="M1962" i="55"/>
  <c r="H1973" i="55"/>
  <c r="M1987" i="55"/>
  <c r="I2024" i="55"/>
  <c r="I2210" i="55"/>
  <c r="M1019" i="55"/>
  <c r="J1455" i="55"/>
  <c r="M1582" i="55"/>
  <c r="J1973" i="55"/>
  <c r="J2154" i="55"/>
  <c r="M1080" i="55"/>
  <c r="M1964" i="55"/>
  <c r="M1993" i="55"/>
  <c r="L832" i="55"/>
  <c r="M1053" i="55"/>
  <c r="I1954" i="55"/>
  <c r="M1206" i="55"/>
  <c r="M1328" i="55"/>
  <c r="M1586" i="55"/>
  <c r="H1645" i="55"/>
  <c r="L1637" i="55"/>
  <c r="M807" i="55"/>
  <c r="I806" i="55"/>
  <c r="H907" i="55"/>
  <c r="I1205" i="55"/>
  <c r="L1205" i="55"/>
  <c r="M1254" i="55"/>
  <c r="I1625" i="55"/>
  <c r="I1645" i="55"/>
  <c r="M2003" i="55"/>
  <c r="M2176" i="55"/>
  <c r="K827" i="55"/>
  <c r="L847" i="55"/>
  <c r="M943" i="55"/>
  <c r="K930" i="55"/>
  <c r="M1601" i="55"/>
  <c r="M1633" i="55"/>
  <c r="M1648" i="55"/>
  <c r="L1789" i="55"/>
  <c r="J1954" i="55"/>
  <c r="M2064" i="55"/>
  <c r="M2104" i="55"/>
  <c r="H847" i="55"/>
  <c r="L907" i="55"/>
  <c r="M1023" i="55"/>
  <c r="M875" i="55"/>
  <c r="M1211" i="55"/>
  <c r="M1613" i="55"/>
  <c r="J1637" i="55"/>
  <c r="M1941" i="55"/>
  <c r="I2101" i="55"/>
  <c r="M2118" i="55"/>
  <c r="M2150" i="55"/>
  <c r="I847" i="55"/>
  <c r="J930" i="55"/>
  <c r="J942" i="55"/>
  <c r="I1022" i="55"/>
  <c r="J1079" i="55"/>
  <c r="H1210" i="55"/>
  <c r="M1309" i="55"/>
  <c r="M1628" i="55"/>
  <c r="L1625" i="55"/>
  <c r="I1982" i="55"/>
  <c r="M2089" i="55"/>
  <c r="M2166" i="55"/>
  <c r="M804" i="55"/>
  <c r="M822" i="55"/>
  <c r="L912" i="55"/>
  <c r="M933" i="55"/>
  <c r="M945" i="55"/>
  <c r="J1022" i="55"/>
  <c r="M1082" i="55"/>
  <c r="I1585" i="55"/>
  <c r="M1643" i="55"/>
  <c r="K1625" i="55"/>
  <c r="M1792" i="55"/>
  <c r="K1789" i="55"/>
  <c r="I1937" i="55"/>
  <c r="M2125" i="55"/>
  <c r="I821" i="55"/>
  <c r="M1026" i="55"/>
  <c r="H1055" i="55"/>
  <c r="L1055" i="55"/>
  <c r="M1324" i="55"/>
  <c r="M1572" i="55"/>
  <c r="J1585" i="55"/>
  <c r="M1617" i="55"/>
  <c r="M1598" i="55"/>
  <c r="M2005" i="55"/>
  <c r="H806" i="55"/>
  <c r="K821" i="55"/>
  <c r="M1215" i="55"/>
  <c r="K1205" i="55"/>
  <c r="M1442" i="55"/>
  <c r="M1450" i="55"/>
  <c r="M1589" i="55"/>
  <c r="M1630" i="55"/>
  <c r="M825" i="55"/>
  <c r="M836" i="55"/>
  <c r="M851" i="55"/>
  <c r="M1341" i="55"/>
  <c r="M1342" i="55"/>
  <c r="K1637" i="55"/>
  <c r="I2059" i="55"/>
  <c r="L2110" i="55"/>
  <c r="M916" i="55"/>
  <c r="M1576" i="55"/>
  <c r="J2059" i="55"/>
  <c r="L2154" i="55"/>
  <c r="L821" i="55"/>
  <c r="M1943" i="55"/>
  <c r="M828" i="55"/>
  <c r="M844" i="55"/>
  <c r="M1088" i="55"/>
  <c r="I1210" i="55"/>
  <c r="M1320" i="55"/>
  <c r="M1456" i="55"/>
  <c r="J1982" i="55"/>
  <c r="M2030" i="55"/>
  <c r="L801" i="55"/>
  <c r="M951" i="55"/>
  <c r="J1441" i="55"/>
  <c r="L1973" i="55"/>
  <c r="M2111" i="55"/>
  <c r="M2211" i="55"/>
  <c r="M908" i="55"/>
  <c r="I1016" i="55"/>
  <c r="J1319" i="55"/>
  <c r="M1310" i="55"/>
  <c r="H1593" i="55"/>
  <c r="M1610" i="55"/>
  <c r="H1625" i="55"/>
  <c r="M1974" i="55"/>
  <c r="M2081" i="55"/>
  <c r="I2110" i="55"/>
  <c r="I2145" i="55"/>
  <c r="M2160" i="55"/>
  <c r="H2186" i="55"/>
  <c r="M2186" i="55" s="1"/>
  <c r="M818" i="55"/>
  <c r="M830" i="55"/>
  <c r="K907" i="55"/>
  <c r="J1007" i="55"/>
  <c r="M1458" i="55"/>
  <c r="M1594" i="55"/>
  <c r="K1585" i="55"/>
  <c r="L2024" i="55"/>
  <c r="H2101" i="55"/>
  <c r="J2110" i="55"/>
  <c r="J2145" i="55"/>
  <c r="M2201" i="55"/>
  <c r="M2192" i="55"/>
  <c r="M1449" i="55"/>
  <c r="M1313" i="55"/>
  <c r="M938" i="55"/>
  <c r="M1945" i="55"/>
  <c r="M2017" i="55"/>
  <c r="M1795" i="55"/>
  <c r="J821" i="55"/>
  <c r="H832" i="55"/>
  <c r="L806" i="55"/>
  <c r="M833" i="55"/>
  <c r="J1016" i="55"/>
  <c r="L1007" i="55"/>
  <c r="J1050" i="55"/>
  <c r="M1056" i="55"/>
  <c r="K1210" i="55"/>
  <c r="L1441" i="55"/>
  <c r="I1637" i="55"/>
  <c r="K2024" i="55"/>
  <c r="L1954" i="55"/>
  <c r="K2110" i="55"/>
  <c r="I832" i="55"/>
  <c r="H1022" i="55"/>
  <c r="H1079" i="55"/>
  <c r="J1210" i="55"/>
  <c r="L1210" i="55"/>
  <c r="I1319" i="55"/>
  <c r="K1441" i="55"/>
  <c r="H1585" i="55"/>
  <c r="J1593" i="55"/>
  <c r="K1593" i="55"/>
  <c r="M1646" i="55"/>
  <c r="M1634" i="55"/>
  <c r="K1937" i="55"/>
  <c r="M1946" i="55"/>
  <c r="K1954" i="55"/>
  <c r="K2059" i="55"/>
  <c r="H2110" i="55"/>
  <c r="J832" i="55"/>
  <c r="H1007" i="55"/>
  <c r="M1014" i="55"/>
  <c r="I1079" i="55"/>
  <c r="M1314" i="55"/>
  <c r="H1575" i="55"/>
  <c r="J1789" i="55"/>
  <c r="K2101" i="55"/>
  <c r="I2154" i="55"/>
  <c r="M931" i="55"/>
  <c r="M1790" i="55"/>
  <c r="I1959" i="55"/>
  <c r="M2018" i="55"/>
  <c r="L874" i="55"/>
  <c r="M1213" i="55"/>
  <c r="H2012" i="55"/>
  <c r="M2012" i="55" s="1"/>
  <c r="H827" i="55"/>
  <c r="M913" i="55"/>
  <c r="H1016" i="55"/>
  <c r="M1085" i="55"/>
  <c r="H1455" i="55"/>
  <c r="L1645" i="55"/>
  <c r="M2090" i="55"/>
  <c r="M1346" i="55"/>
  <c r="M2213" i="55"/>
  <c r="M1010" i="55"/>
  <c r="M802" i="55"/>
  <c r="J1055" i="55"/>
  <c r="J2024" i="55"/>
  <c r="J2101" i="55"/>
  <c r="H2154" i="55"/>
  <c r="L1016" i="55"/>
  <c r="I1973" i="55"/>
  <c r="K832" i="55"/>
  <c r="M848" i="55"/>
  <c r="M939" i="55"/>
  <c r="K1007" i="55"/>
  <c r="K1022" i="55"/>
  <c r="M1638" i="55"/>
  <c r="M1626" i="55"/>
  <c r="H1937" i="55"/>
  <c r="M1938" i="55"/>
  <c r="K1959" i="55"/>
  <c r="M2102" i="55"/>
  <c r="H2145" i="55"/>
  <c r="M2206" i="55"/>
  <c r="M2219" i="55"/>
  <c r="M2218" i="55"/>
  <c r="M2208" i="55"/>
  <c r="M2215" i="55"/>
  <c r="M1221" i="55"/>
  <c r="M1623" i="55"/>
  <c r="M1447" i="55"/>
  <c r="M935" i="55"/>
  <c r="M2096" i="55"/>
  <c r="M2098" i="55"/>
  <c r="M1933" i="55"/>
  <c r="M1971" i="55"/>
  <c r="M1097" i="55"/>
  <c r="M2033" i="55"/>
  <c r="M2198" i="55"/>
  <c r="M2022" i="55"/>
  <c r="M2035" i="55"/>
  <c r="H2200" i="55"/>
  <c r="M1935" i="55"/>
  <c r="M2099" i="55"/>
  <c r="J2200" i="55"/>
  <c r="M1224" i="55"/>
  <c r="M1787" i="55"/>
  <c r="M2036" i="55"/>
  <c r="M2216" i="55"/>
  <c r="H2032" i="55"/>
  <c r="M2032" i="55" s="1"/>
  <c r="M1338" i="55"/>
  <c r="H2197" i="55"/>
  <c r="M2197" i="55" s="1"/>
  <c r="L2200" i="55"/>
  <c r="M936" i="55"/>
  <c r="H1220" i="55"/>
  <c r="M1220" i="55" s="1"/>
  <c r="I1929" i="55"/>
  <c r="I2200" i="55"/>
  <c r="K2200" i="55"/>
  <c r="J1929" i="55"/>
  <c r="K2145" i="55"/>
  <c r="L2145" i="55"/>
  <c r="K2154" i="55"/>
  <c r="L2210" i="55"/>
  <c r="K2210" i="55"/>
  <c r="H2124" i="55"/>
  <c r="M2124" i="55" s="1"/>
  <c r="L2059" i="55"/>
  <c r="H2095" i="55"/>
  <c r="H2059" i="55"/>
  <c r="M947" i="55"/>
  <c r="M1339" i="55"/>
  <c r="K1446" i="55"/>
  <c r="M1446" i="55" s="1"/>
  <c r="H1786" i="55"/>
  <c r="M1786" i="55" s="1"/>
  <c r="M948" i="55"/>
  <c r="M1889" i="55"/>
  <c r="M1410" i="55"/>
  <c r="L1959" i="55"/>
  <c r="K1973" i="55"/>
  <c r="K1982" i="55"/>
  <c r="L1982" i="55"/>
  <c r="J1959" i="55"/>
  <c r="H1970" i="55"/>
  <c r="M1970" i="55" s="1"/>
  <c r="H2024" i="55"/>
  <c r="H2021" i="55"/>
  <c r="M2021" i="55" s="1"/>
  <c r="H1982" i="55"/>
  <c r="H1954" i="55"/>
  <c r="H1959" i="55"/>
  <c r="L1937" i="55"/>
  <c r="L1929" i="55"/>
  <c r="K1929" i="55"/>
  <c r="H1929" i="55"/>
  <c r="H1948" i="55"/>
  <c r="M1948" i="55" s="1"/>
  <c r="M1387" i="55"/>
  <c r="J1401" i="55"/>
  <c r="H1888" i="55"/>
  <c r="M1414" i="55"/>
  <c r="H1794" i="55"/>
  <c r="M1794" i="55" s="1"/>
  <c r="M1405" i="55"/>
  <c r="K1380" i="55"/>
  <c r="M1424" i="55"/>
  <c r="M1402" i="55"/>
  <c r="M1426" i="55"/>
  <c r="L1585" i="55"/>
  <c r="L1593" i="55"/>
  <c r="M1381" i="55"/>
  <c r="M1407" i="55"/>
  <c r="J1575" i="55"/>
  <c r="H1616" i="55"/>
  <c r="M1616" i="55" s="1"/>
  <c r="H1380" i="55"/>
  <c r="M1397" i="55"/>
  <c r="H1612" i="55"/>
  <c r="M1612" i="55" s="1"/>
  <c r="M1395" i="55"/>
  <c r="M1398" i="55"/>
  <c r="H1571" i="55"/>
  <c r="M1571" i="55" s="1"/>
  <c r="J1581" i="55"/>
  <c r="M1581" i="55" s="1"/>
  <c r="H1622" i="55"/>
  <c r="M1622" i="55" s="1"/>
  <c r="M1416" i="55"/>
  <c r="I1593" i="55"/>
  <c r="K1455" i="55"/>
  <c r="L1455" i="55"/>
  <c r="L1401" i="55"/>
  <c r="I1409" i="55"/>
  <c r="I1401" i="55"/>
  <c r="J1409" i="55"/>
  <c r="L1380" i="55"/>
  <c r="H1401" i="55"/>
  <c r="M1429" i="55"/>
  <c r="L1409" i="55"/>
  <c r="K1409" i="55"/>
  <c r="I1380" i="55"/>
  <c r="M1385" i="55"/>
  <c r="K1401" i="55"/>
  <c r="J1380" i="55"/>
  <c r="H1409" i="55"/>
  <c r="H1428" i="55"/>
  <c r="M1428" i="55" s="1"/>
  <c r="H1345" i="55"/>
  <c r="M1345" i="55" s="1"/>
  <c r="L1319" i="55"/>
  <c r="K1319" i="55"/>
  <c r="H1327" i="55"/>
  <c r="M1327" i="55" s="1"/>
  <c r="H1253" i="55"/>
  <c r="H1205" i="55"/>
  <c r="H1223" i="55"/>
  <c r="M1223" i="55" s="1"/>
  <c r="H874" i="55"/>
  <c r="H1096" i="55"/>
  <c r="M1096" i="55" s="1"/>
  <c r="J1084" i="55"/>
  <c r="H1050" i="55"/>
  <c r="I1007" i="55"/>
  <c r="H942" i="55"/>
  <c r="I942" i="55"/>
  <c r="J950" i="55"/>
  <c r="M950" i="55" s="1"/>
  <c r="I907" i="55"/>
  <c r="J806" i="55"/>
  <c r="H821" i="55"/>
  <c r="J827" i="55"/>
  <c r="M723" i="55"/>
  <c r="M725" i="55"/>
  <c r="M728" i="55"/>
  <c r="M730" i="55"/>
  <c r="M731" i="55"/>
  <c r="M732" i="55"/>
  <c r="M734" i="55"/>
  <c r="M737" i="55"/>
  <c r="M740" i="55"/>
  <c r="M742" i="55"/>
  <c r="M745" i="55"/>
  <c r="M747" i="55"/>
  <c r="M748" i="55"/>
  <c r="M749" i="55"/>
  <c r="M751" i="55"/>
  <c r="M754" i="55"/>
  <c r="L753" i="55"/>
  <c r="L752" i="55" s="1"/>
  <c r="K753" i="55"/>
  <c r="K752" i="55" s="1"/>
  <c r="L750" i="55"/>
  <c r="K750" i="55"/>
  <c r="L746" i="55"/>
  <c r="K746" i="55"/>
  <c r="L744" i="55"/>
  <c r="K744" i="55"/>
  <c r="L741" i="55"/>
  <c r="K741" i="55"/>
  <c r="L739" i="55"/>
  <c r="K739" i="55"/>
  <c r="L736" i="55"/>
  <c r="L735" i="55" s="1"/>
  <c r="K736" i="55"/>
  <c r="K735" i="55" s="1"/>
  <c r="L733" i="55"/>
  <c r="K733" i="55"/>
  <c r="L729" i="55"/>
  <c r="K729" i="55"/>
  <c r="L727" i="55"/>
  <c r="K727" i="55"/>
  <c r="L724" i="55"/>
  <c r="K724" i="55"/>
  <c r="L722" i="55"/>
  <c r="K722" i="55"/>
  <c r="J753" i="55"/>
  <c r="J752" i="55" s="1"/>
  <c r="I753" i="55"/>
  <c r="I752" i="55" s="1"/>
  <c r="H753" i="55"/>
  <c r="J750" i="55"/>
  <c r="I750" i="55"/>
  <c r="H750" i="55"/>
  <c r="J746" i="55"/>
  <c r="I746" i="55"/>
  <c r="H746" i="55"/>
  <c r="J744" i="55"/>
  <c r="I744" i="55"/>
  <c r="H744" i="55"/>
  <c r="J741" i="55"/>
  <c r="I741" i="55"/>
  <c r="H741" i="55"/>
  <c r="J739" i="55"/>
  <c r="I739" i="55"/>
  <c r="H739" i="55"/>
  <c r="J736" i="55"/>
  <c r="J735" i="55" s="1"/>
  <c r="I736" i="55"/>
  <c r="I735" i="55" s="1"/>
  <c r="H736" i="55"/>
  <c r="J733" i="55"/>
  <c r="I733" i="55"/>
  <c r="H733" i="55"/>
  <c r="J729" i="55"/>
  <c r="I729" i="55"/>
  <c r="H729" i="55"/>
  <c r="J727" i="55"/>
  <c r="I727" i="55"/>
  <c r="H727" i="55"/>
  <c r="J724" i="55"/>
  <c r="I724" i="55"/>
  <c r="H724" i="55"/>
  <c r="J722" i="55"/>
  <c r="I722" i="55"/>
  <c r="H722" i="55"/>
  <c r="M617" i="55"/>
  <c r="M619" i="55"/>
  <c r="M621" i="55"/>
  <c r="M624" i="55"/>
  <c r="M626" i="55"/>
  <c r="M627" i="55"/>
  <c r="M628" i="55"/>
  <c r="M630" i="55"/>
  <c r="L629" i="55"/>
  <c r="K629" i="55"/>
  <c r="L625" i="55"/>
  <c r="K625" i="55"/>
  <c r="L623" i="55"/>
  <c r="K623" i="55"/>
  <c r="L618" i="55"/>
  <c r="K618" i="55"/>
  <c r="L616" i="55"/>
  <c r="K616" i="55"/>
  <c r="J629" i="55"/>
  <c r="I629" i="55"/>
  <c r="H629" i="55"/>
  <c r="J625" i="55"/>
  <c r="I625" i="55"/>
  <c r="H625" i="55"/>
  <c r="J623" i="55"/>
  <c r="I623" i="55"/>
  <c r="H623" i="55"/>
  <c r="I620" i="55"/>
  <c r="H620" i="55"/>
  <c r="J618" i="55"/>
  <c r="I618" i="55"/>
  <c r="H618" i="55"/>
  <c r="J616" i="55"/>
  <c r="I616" i="55"/>
  <c r="H616" i="55"/>
  <c r="M560" i="55"/>
  <c r="M562" i="55"/>
  <c r="M564" i="55"/>
  <c r="M567" i="55"/>
  <c r="M568" i="55"/>
  <c r="M570" i="55"/>
  <c r="M572" i="55"/>
  <c r="M573" i="55"/>
  <c r="M574" i="55"/>
  <c r="M576" i="55"/>
  <c r="M579" i="55"/>
  <c r="M582" i="55"/>
  <c r="M585" i="55"/>
  <c r="M587" i="55"/>
  <c r="M589" i="55"/>
  <c r="M592" i="55"/>
  <c r="M593" i="55"/>
  <c r="M595" i="55"/>
  <c r="M597" i="55"/>
  <c r="K559" i="55"/>
  <c r="L559" i="55"/>
  <c r="K561" i="55"/>
  <c r="L561" i="55"/>
  <c r="K563" i="55"/>
  <c r="L563" i="55"/>
  <c r="K566" i="55"/>
  <c r="L566" i="55"/>
  <c r="K569" i="55"/>
  <c r="L569" i="55"/>
  <c r="K571" i="55"/>
  <c r="L571" i="55"/>
  <c r="K575" i="55"/>
  <c r="L575" i="55"/>
  <c r="K578" i="55"/>
  <c r="K577" i="55" s="1"/>
  <c r="L578" i="55"/>
  <c r="L577" i="55" s="1"/>
  <c r="K581" i="55"/>
  <c r="K580" i="55" s="1"/>
  <c r="L581" i="55"/>
  <c r="L580" i="55" s="1"/>
  <c r="K584" i="55"/>
  <c r="L584" i="55"/>
  <c r="K586" i="55"/>
  <c r="L586" i="55"/>
  <c r="K588" i="55"/>
  <c r="L588" i="55"/>
  <c r="K591" i="55"/>
  <c r="L591" i="55"/>
  <c r="K594" i="55"/>
  <c r="L594" i="55"/>
  <c r="K596" i="55"/>
  <c r="L596" i="55"/>
  <c r="J596" i="55"/>
  <c r="I596" i="55"/>
  <c r="H596" i="55"/>
  <c r="J594" i="55"/>
  <c r="I594" i="55"/>
  <c r="H594" i="55"/>
  <c r="J591" i="55"/>
  <c r="I591" i="55"/>
  <c r="H591" i="55"/>
  <c r="J588" i="55"/>
  <c r="I588" i="55"/>
  <c r="H588" i="55"/>
  <c r="J586" i="55"/>
  <c r="I586" i="55"/>
  <c r="H586" i="55"/>
  <c r="J584" i="55"/>
  <c r="I584" i="55"/>
  <c r="H584" i="55"/>
  <c r="J581" i="55"/>
  <c r="J580" i="55" s="1"/>
  <c r="I581" i="55"/>
  <c r="H581" i="55"/>
  <c r="H580" i="55" s="1"/>
  <c r="J578" i="55"/>
  <c r="J577" i="55" s="1"/>
  <c r="I578" i="55"/>
  <c r="I577" i="55" s="1"/>
  <c r="H578" i="55"/>
  <c r="J575" i="55"/>
  <c r="I575" i="55"/>
  <c r="H575" i="55"/>
  <c r="J571" i="55"/>
  <c r="I571" i="55"/>
  <c r="H571" i="55"/>
  <c r="J569" i="55"/>
  <c r="I569" i="55"/>
  <c r="H569" i="55"/>
  <c r="J566" i="55"/>
  <c r="I566" i="55"/>
  <c r="H566" i="55"/>
  <c r="J563" i="55"/>
  <c r="I563" i="55"/>
  <c r="H563" i="55"/>
  <c r="J561" i="55"/>
  <c r="I561" i="55"/>
  <c r="H561" i="55"/>
  <c r="J559" i="55"/>
  <c r="I559" i="55"/>
  <c r="H559" i="55"/>
  <c r="M472" i="55"/>
  <c r="M474" i="55"/>
  <c r="M476" i="55"/>
  <c r="M479" i="55"/>
  <c r="M480" i="55"/>
  <c r="M482" i="55"/>
  <c r="M484" i="55"/>
  <c r="M485" i="55"/>
  <c r="M486" i="55"/>
  <c r="M488" i="55"/>
  <c r="M491" i="55"/>
  <c r="M494" i="55"/>
  <c r="M495" i="55"/>
  <c r="M497" i="55"/>
  <c r="M500" i="55"/>
  <c r="M502" i="55"/>
  <c r="M504" i="55"/>
  <c r="M507" i="55"/>
  <c r="M508" i="55"/>
  <c r="M510" i="55"/>
  <c r="M512" i="55"/>
  <c r="M513" i="55"/>
  <c r="M514" i="55"/>
  <c r="M516" i="55"/>
  <c r="M519" i="55"/>
  <c r="M522" i="55"/>
  <c r="M523" i="55"/>
  <c r="M525" i="55"/>
  <c r="L524" i="55"/>
  <c r="K524" i="55"/>
  <c r="L521" i="55"/>
  <c r="K521" i="55"/>
  <c r="L518" i="55"/>
  <c r="L517" i="55" s="1"/>
  <c r="K518" i="55"/>
  <c r="K517" i="55" s="1"/>
  <c r="L515" i="55"/>
  <c r="K515" i="55"/>
  <c r="L511" i="55"/>
  <c r="K511" i="55"/>
  <c r="L509" i="55"/>
  <c r="K509" i="55"/>
  <c r="L506" i="55"/>
  <c r="K506" i="55"/>
  <c r="L503" i="55"/>
  <c r="K503" i="55"/>
  <c r="L501" i="55"/>
  <c r="K501" i="55"/>
  <c r="L499" i="55"/>
  <c r="K499" i="55"/>
  <c r="L496" i="55"/>
  <c r="K496" i="55"/>
  <c r="L493" i="55"/>
  <c r="K493" i="55"/>
  <c r="L490" i="55"/>
  <c r="L489" i="55" s="1"/>
  <c r="K490" i="55"/>
  <c r="K489" i="55" s="1"/>
  <c r="L487" i="55"/>
  <c r="K487" i="55"/>
  <c r="L483" i="55"/>
  <c r="K483" i="55"/>
  <c r="L481" i="55"/>
  <c r="K481" i="55"/>
  <c r="L478" i="55"/>
  <c r="K478" i="55"/>
  <c r="L475" i="55"/>
  <c r="K475" i="55"/>
  <c r="L473" i="55"/>
  <c r="K473" i="55"/>
  <c r="L471" i="55"/>
  <c r="K471" i="55"/>
  <c r="J524" i="55"/>
  <c r="I524" i="55"/>
  <c r="H524" i="55"/>
  <c r="J521" i="55"/>
  <c r="I521" i="55"/>
  <c r="H521" i="55"/>
  <c r="J518" i="55"/>
  <c r="J517" i="55" s="1"/>
  <c r="I518" i="55"/>
  <c r="I517" i="55" s="1"/>
  <c r="H518" i="55"/>
  <c r="H517" i="55" s="1"/>
  <c r="J515" i="55"/>
  <c r="I515" i="55"/>
  <c r="H515" i="55"/>
  <c r="J511" i="55"/>
  <c r="I511" i="55"/>
  <c r="H511" i="55"/>
  <c r="J509" i="55"/>
  <c r="I509" i="55"/>
  <c r="H509" i="55"/>
  <c r="J506" i="55"/>
  <c r="I506" i="55"/>
  <c r="H506" i="55"/>
  <c r="J503" i="55"/>
  <c r="I503" i="55"/>
  <c r="H503" i="55"/>
  <c r="J501" i="55"/>
  <c r="I501" i="55"/>
  <c r="H501" i="55"/>
  <c r="J499" i="55"/>
  <c r="I499" i="55"/>
  <c r="H499" i="55"/>
  <c r="J496" i="55"/>
  <c r="I496" i="55"/>
  <c r="H496" i="55"/>
  <c r="J493" i="55"/>
  <c r="I493" i="55"/>
  <c r="H493" i="55"/>
  <c r="J490" i="55"/>
  <c r="J489" i="55" s="1"/>
  <c r="I490" i="55"/>
  <c r="I489" i="55" s="1"/>
  <c r="H490" i="55"/>
  <c r="J487" i="55"/>
  <c r="I487" i="55"/>
  <c r="H487" i="55"/>
  <c r="J483" i="55"/>
  <c r="I483" i="55"/>
  <c r="H483" i="55"/>
  <c r="J481" i="55"/>
  <c r="I481" i="55"/>
  <c r="H481" i="55"/>
  <c r="J478" i="55"/>
  <c r="I478" i="55"/>
  <c r="H478" i="55"/>
  <c r="J475" i="55"/>
  <c r="I475" i="55"/>
  <c r="H475" i="55"/>
  <c r="J473" i="55"/>
  <c r="I473" i="55"/>
  <c r="H473" i="55"/>
  <c r="J471" i="55"/>
  <c r="I471" i="55"/>
  <c r="H471" i="55"/>
  <c r="M411" i="55"/>
  <c r="M413" i="55"/>
  <c r="M416" i="55"/>
  <c r="M418" i="55"/>
  <c r="M420" i="55"/>
  <c r="L419" i="55"/>
  <c r="K419" i="55"/>
  <c r="L417" i="55"/>
  <c r="K417" i="55"/>
  <c r="L415" i="55"/>
  <c r="K415" i="55"/>
  <c r="L412" i="55"/>
  <c r="K412" i="55"/>
  <c r="L410" i="55"/>
  <c r="K410" i="55"/>
  <c r="J419" i="55"/>
  <c r="I419" i="55"/>
  <c r="H419" i="55"/>
  <c r="J417" i="55"/>
  <c r="I417" i="55"/>
  <c r="H417" i="55"/>
  <c r="J415" i="55"/>
  <c r="I415" i="55"/>
  <c r="H415" i="55"/>
  <c r="J412" i="55"/>
  <c r="I412" i="55"/>
  <c r="H412" i="55"/>
  <c r="J410" i="55"/>
  <c r="I410" i="55"/>
  <c r="H410" i="55"/>
  <c r="L387" i="55"/>
  <c r="L384" i="55"/>
  <c r="K387" i="55"/>
  <c r="K384" i="55"/>
  <c r="M385" i="55"/>
  <c r="M386" i="55"/>
  <c r="M388" i="55"/>
  <c r="J387" i="55"/>
  <c r="I387" i="55"/>
  <c r="H387" i="55"/>
  <c r="J384" i="55"/>
  <c r="I384" i="55"/>
  <c r="H384" i="55"/>
  <c r="M299" i="55"/>
  <c r="M302" i="55"/>
  <c r="M304" i="55"/>
  <c r="M305" i="55"/>
  <c r="M306" i="55"/>
  <c r="M308" i="55"/>
  <c r="M309" i="55"/>
  <c r="M311" i="55"/>
  <c r="M312" i="55"/>
  <c r="M315" i="55"/>
  <c r="M318" i="55"/>
  <c r="M319" i="55"/>
  <c r="M320" i="55"/>
  <c r="M322" i="55"/>
  <c r="M325" i="55"/>
  <c r="M327" i="55"/>
  <c r="M330" i="55"/>
  <c r="M333" i="55"/>
  <c r="M334" i="55"/>
  <c r="M337" i="55"/>
  <c r="M340" i="55"/>
  <c r="M342" i="55"/>
  <c r="L341" i="55"/>
  <c r="K341" i="55"/>
  <c r="L339" i="55"/>
  <c r="K339" i="55"/>
  <c r="L336" i="55"/>
  <c r="L335" i="55" s="1"/>
  <c r="K336" i="55"/>
  <c r="K335" i="55" s="1"/>
  <c r="L332" i="55"/>
  <c r="L331" i="55" s="1"/>
  <c r="K332" i="55"/>
  <c r="K331" i="55" s="1"/>
  <c r="L329" i="55"/>
  <c r="L328" i="55" s="1"/>
  <c r="K329" i="55"/>
  <c r="K328" i="55" s="1"/>
  <c r="L326" i="55"/>
  <c r="K326" i="55"/>
  <c r="L324" i="55"/>
  <c r="K324" i="55"/>
  <c r="L321" i="55"/>
  <c r="K321" i="55"/>
  <c r="L317" i="55"/>
  <c r="K317" i="55"/>
  <c r="L314" i="55"/>
  <c r="L313" i="55" s="1"/>
  <c r="K314" i="55"/>
  <c r="K313" i="55" s="1"/>
  <c r="L310" i="55"/>
  <c r="K310" i="55"/>
  <c r="L303" i="55"/>
  <c r="K303" i="55"/>
  <c r="L301" i="55"/>
  <c r="K301" i="55"/>
  <c r="L298" i="55"/>
  <c r="L297" i="55" s="1"/>
  <c r="K298" i="55"/>
  <c r="K297" i="55" s="1"/>
  <c r="J341" i="55"/>
  <c r="I341" i="55"/>
  <c r="H341" i="55"/>
  <c r="J339" i="55"/>
  <c r="I339" i="55"/>
  <c r="H339" i="55"/>
  <c r="J336" i="55"/>
  <c r="J335" i="55" s="1"/>
  <c r="I336" i="55"/>
  <c r="I335" i="55" s="1"/>
  <c r="H336" i="55"/>
  <c r="J332" i="55"/>
  <c r="J331" i="55" s="1"/>
  <c r="I332" i="55"/>
  <c r="I331" i="55" s="1"/>
  <c r="H332" i="55"/>
  <c r="H331" i="55" s="1"/>
  <c r="J329" i="55"/>
  <c r="J328" i="55" s="1"/>
  <c r="I329" i="55"/>
  <c r="I328" i="55" s="1"/>
  <c r="H329" i="55"/>
  <c r="H328" i="55" s="1"/>
  <c r="J326" i="55"/>
  <c r="I326" i="55"/>
  <c r="H326" i="55"/>
  <c r="J324" i="55"/>
  <c r="I324" i="55"/>
  <c r="H324" i="55"/>
  <c r="J321" i="55"/>
  <c r="I321" i="55"/>
  <c r="H321" i="55"/>
  <c r="J317" i="55"/>
  <c r="I317" i="55"/>
  <c r="H317" i="55"/>
  <c r="J314" i="55"/>
  <c r="J313" i="55" s="1"/>
  <c r="I314" i="55"/>
  <c r="I313" i="55" s="1"/>
  <c r="H314" i="55"/>
  <c r="H313" i="55" s="1"/>
  <c r="J310" i="55"/>
  <c r="I310" i="55"/>
  <c r="H310" i="55"/>
  <c r="J303" i="55"/>
  <c r="I303" i="55"/>
  <c r="H303" i="55"/>
  <c r="J301" i="55"/>
  <c r="I301" i="55"/>
  <c r="H301" i="55"/>
  <c r="J298" i="55"/>
  <c r="J297" i="55" s="1"/>
  <c r="I298" i="55"/>
  <c r="I297" i="55" s="1"/>
  <c r="H298" i="55"/>
  <c r="H297" i="55" s="1"/>
  <c r="K316" i="55" l="1"/>
  <c r="K323" i="55"/>
  <c r="L492" i="55"/>
  <c r="M930" i="55"/>
  <c r="M1050" i="55"/>
  <c r="M912" i="55"/>
  <c r="K300" i="55"/>
  <c r="I300" i="55"/>
  <c r="J300" i="55"/>
  <c r="L316" i="55"/>
  <c r="M303" i="55"/>
  <c r="L338" i="55"/>
  <c r="J383" i="55"/>
  <c r="J382" i="55" s="1"/>
  <c r="M2024" i="55"/>
  <c r="M310" i="55"/>
  <c r="M620" i="55"/>
  <c r="M907" i="55"/>
  <c r="J323" i="55"/>
  <c r="J409" i="55"/>
  <c r="M746" i="55"/>
  <c r="I409" i="55"/>
  <c r="L477" i="55"/>
  <c r="M801" i="55"/>
  <c r="I316" i="55"/>
  <c r="L323" i="55"/>
  <c r="K409" i="55"/>
  <c r="M301" i="55"/>
  <c r="L409" i="55"/>
  <c r="K477" i="55"/>
  <c r="M596" i="55"/>
  <c r="M1205" i="55"/>
  <c r="M2110" i="55"/>
  <c r="L300" i="55"/>
  <c r="J738" i="55"/>
  <c r="M511" i="55"/>
  <c r="I323" i="55"/>
  <c r="J590" i="55"/>
  <c r="M821" i="55"/>
  <c r="M1084" i="55"/>
  <c r="J1953" i="55"/>
  <c r="J1952" i="55" s="1"/>
  <c r="M1441" i="55"/>
  <c r="M847" i="55"/>
  <c r="M412" i="55"/>
  <c r="I590" i="55"/>
  <c r="I498" i="55"/>
  <c r="M571" i="55"/>
  <c r="M806" i="55"/>
  <c r="M478" i="55"/>
  <c r="M501" i="55"/>
  <c r="L520" i="55"/>
  <c r="K738" i="55"/>
  <c r="M417" i="55"/>
  <c r="L498" i="55"/>
  <c r="I738" i="55"/>
  <c r="L721" i="55"/>
  <c r="L1953" i="55"/>
  <c r="L1952" i="55" s="1"/>
  <c r="I1953" i="55"/>
  <c r="I1952" i="55" s="1"/>
  <c r="M1789" i="55"/>
  <c r="M326" i="55"/>
  <c r="J414" i="55"/>
  <c r="L470" i="55"/>
  <c r="M419" i="55"/>
  <c r="M475" i="55"/>
  <c r="M487" i="55"/>
  <c r="M499" i="55"/>
  <c r="M509" i="55"/>
  <c r="K492" i="55"/>
  <c r="M524" i="55"/>
  <c r="M1982" i="55"/>
  <c r="M1625" i="55"/>
  <c r="M1645" i="55"/>
  <c r="M1079" i="55"/>
  <c r="M341" i="55"/>
  <c r="L590" i="55"/>
  <c r="M569" i="55"/>
  <c r="I615" i="55"/>
  <c r="J721" i="55"/>
  <c r="M1593" i="55"/>
  <c r="M515" i="55"/>
  <c r="M584" i="55"/>
  <c r="M616" i="55"/>
  <c r="I2144" i="55"/>
  <c r="I2143" i="55" s="1"/>
  <c r="J2144" i="55"/>
  <c r="J2143" i="55" s="1"/>
  <c r="M324" i="55"/>
  <c r="K338" i="55"/>
  <c r="L615" i="55"/>
  <c r="M331" i="55"/>
  <c r="M297" i="55"/>
  <c r="I470" i="55"/>
  <c r="I492" i="55"/>
  <c r="I721" i="55"/>
  <c r="H743" i="55"/>
  <c r="J316" i="55"/>
  <c r="M298" i="55"/>
  <c r="L383" i="55"/>
  <c r="L382" i="55" s="1"/>
  <c r="J470" i="55"/>
  <c r="J492" i="55"/>
  <c r="J498" i="55"/>
  <c r="K498" i="55"/>
  <c r="M591" i="55"/>
  <c r="M594" i="55"/>
  <c r="M629" i="55"/>
  <c r="M2210" i="55"/>
  <c r="M1007" i="55"/>
  <c r="M1210" i="55"/>
  <c r="H323" i="55"/>
  <c r="M473" i="55"/>
  <c r="M483" i="55"/>
  <c r="M496" i="55"/>
  <c r="M506" i="55"/>
  <c r="K520" i="55"/>
  <c r="M559" i="55"/>
  <c r="M618" i="55"/>
  <c r="M724" i="55"/>
  <c r="M736" i="55"/>
  <c r="L738" i="55"/>
  <c r="M1319" i="55"/>
  <c r="M332" i="55"/>
  <c r="M521" i="55"/>
  <c r="M727" i="55"/>
  <c r="I505" i="55"/>
  <c r="M2145" i="55"/>
  <c r="M1973" i="55"/>
  <c r="M623" i="55"/>
  <c r="M750" i="55"/>
  <c r="L726" i="55"/>
  <c r="K743" i="55"/>
  <c r="M1016" i="55"/>
  <c r="M575" i="55"/>
  <c r="K565" i="55"/>
  <c r="J622" i="55"/>
  <c r="H738" i="55"/>
  <c r="M2059" i="55"/>
  <c r="M2101" i="55"/>
  <c r="M1575" i="55"/>
  <c r="H414" i="55"/>
  <c r="M566" i="55"/>
  <c r="M321" i="55"/>
  <c r="M339" i="55"/>
  <c r="I414" i="55"/>
  <c r="M471" i="55"/>
  <c r="M481" i="55"/>
  <c r="K470" i="55"/>
  <c r="L622" i="55"/>
  <c r="H721" i="55"/>
  <c r="M733" i="55"/>
  <c r="M1055" i="55"/>
  <c r="M1637" i="55"/>
  <c r="M722" i="55"/>
  <c r="M415" i="55"/>
  <c r="H470" i="55"/>
  <c r="H477" i="55"/>
  <c r="J520" i="55"/>
  <c r="K590" i="55"/>
  <c r="L743" i="55"/>
  <c r="M874" i="55"/>
  <c r="K383" i="55"/>
  <c r="K382" i="55" s="1"/>
  <c r="H590" i="55"/>
  <c r="K615" i="55"/>
  <c r="H735" i="55"/>
  <c r="M735" i="55" s="1"/>
  <c r="M744" i="55"/>
  <c r="H383" i="55"/>
  <c r="I383" i="55"/>
  <c r="I382" i="55" s="1"/>
  <c r="M387" i="55"/>
  <c r="J477" i="55"/>
  <c r="I520" i="55"/>
  <c r="M1937" i="55"/>
  <c r="M503" i="55"/>
  <c r="M384" i="55"/>
  <c r="H409" i="55"/>
  <c r="H492" i="55"/>
  <c r="M2154" i="55"/>
  <c r="M1455" i="55"/>
  <c r="M1022" i="55"/>
  <c r="M741" i="55"/>
  <c r="M729" i="55"/>
  <c r="H565" i="55"/>
  <c r="K414" i="55"/>
  <c r="M410" i="55"/>
  <c r="L565" i="55"/>
  <c r="I622" i="55"/>
  <c r="I726" i="55"/>
  <c r="J743" i="55"/>
  <c r="K721" i="55"/>
  <c r="M832" i="55"/>
  <c r="M739" i="55"/>
  <c r="M317" i="55"/>
  <c r="L414" i="55"/>
  <c r="I338" i="55"/>
  <c r="L505" i="55"/>
  <c r="J565" i="55"/>
  <c r="H615" i="55"/>
  <c r="K622" i="55"/>
  <c r="M942" i="55"/>
  <c r="K1953" i="55"/>
  <c r="K1952" i="55" s="1"/>
  <c r="M827" i="55"/>
  <c r="H338" i="55"/>
  <c r="K505" i="55"/>
  <c r="M625" i="55"/>
  <c r="M1959" i="55"/>
  <c r="J505" i="55"/>
  <c r="M493" i="55"/>
  <c r="J615" i="55"/>
  <c r="K726" i="55"/>
  <c r="M1954" i="55"/>
  <c r="M1585" i="55"/>
  <c r="M336" i="55"/>
  <c r="M753" i="55"/>
  <c r="K2144" i="55"/>
  <c r="K2143" i="55" s="1"/>
  <c r="M517" i="55"/>
  <c r="H558" i="55"/>
  <c r="M578" i="55"/>
  <c r="M588" i="55"/>
  <c r="M2200" i="55"/>
  <c r="L2144" i="55"/>
  <c r="L2143" i="55" s="1"/>
  <c r="M586" i="55"/>
  <c r="L583" i="55"/>
  <c r="M1929" i="55"/>
  <c r="M2095" i="55"/>
  <c r="L558" i="55"/>
  <c r="H2144" i="55"/>
  <c r="M328" i="55"/>
  <c r="I558" i="55"/>
  <c r="M490" i="55"/>
  <c r="H583" i="55"/>
  <c r="J558" i="55"/>
  <c r="I583" i="55"/>
  <c r="M1253" i="55"/>
  <c r="M561" i="55"/>
  <c r="H1953" i="55"/>
  <c r="M1888" i="55"/>
  <c r="M1380" i="55"/>
  <c r="M1401" i="55"/>
  <c r="M1409" i="55"/>
  <c r="M313" i="55"/>
  <c r="K583" i="55"/>
  <c r="J583" i="55"/>
  <c r="M563" i="55"/>
  <c r="M581" i="55"/>
  <c r="M518" i="55"/>
  <c r="M329" i="55"/>
  <c r="M314" i="55"/>
  <c r="H1095" i="55"/>
  <c r="M1095" i="55" s="1"/>
  <c r="J726" i="55"/>
  <c r="I743" i="55"/>
  <c r="H752" i="55"/>
  <c r="M752" i="55" s="1"/>
  <c r="H726" i="55"/>
  <c r="H622" i="55"/>
  <c r="K558" i="55"/>
  <c r="I565" i="55"/>
  <c r="I580" i="55"/>
  <c r="M580" i="55" s="1"/>
  <c r="H577" i="55"/>
  <c r="M577" i="55" s="1"/>
  <c r="I477" i="55"/>
  <c r="H489" i="55"/>
  <c r="M489" i="55" s="1"/>
  <c r="H498" i="55"/>
  <c r="H505" i="55"/>
  <c r="H520" i="55"/>
  <c r="H316" i="55"/>
  <c r="J338" i="55"/>
  <c r="H335" i="55"/>
  <c r="M335" i="55" s="1"/>
  <c r="H300" i="55"/>
  <c r="M300" i="55" l="1"/>
  <c r="M409" i="55"/>
  <c r="M498" i="55"/>
  <c r="M323" i="55"/>
  <c r="M622" i="55"/>
  <c r="M743" i="55"/>
  <c r="M316" i="55"/>
  <c r="M721" i="55"/>
  <c r="M738" i="55"/>
  <c r="M615" i="55"/>
  <c r="M414" i="55"/>
  <c r="M470" i="55"/>
  <c r="M383" i="55"/>
  <c r="M492" i="55"/>
  <c r="M520" i="55"/>
  <c r="M505" i="55"/>
  <c r="M1953" i="55"/>
  <c r="M565" i="55"/>
  <c r="M338" i="55"/>
  <c r="M477" i="55"/>
  <c r="M590" i="55"/>
  <c r="H382" i="55"/>
  <c r="M382" i="55" s="1"/>
  <c r="M726" i="55"/>
  <c r="M2144" i="55"/>
  <c r="M558" i="55"/>
  <c r="H2143" i="55"/>
  <c r="M2143" i="55" s="1"/>
  <c r="M583" i="55"/>
  <c r="H1952" i="55"/>
  <c r="M1952" i="55" s="1"/>
  <c r="L156" i="55" l="1"/>
  <c r="L155" i="55" s="1"/>
  <c r="L154" i="55" s="1"/>
  <c r="K156" i="55"/>
  <c r="K155" i="55" s="1"/>
  <c r="M157" i="55"/>
  <c r="J156" i="55"/>
  <c r="I156" i="55"/>
  <c r="I155" i="55" s="1"/>
  <c r="I154" i="55" s="1"/>
  <c r="H156" i="55"/>
  <c r="H155" i="55" s="1"/>
  <c r="H154" i="55" s="1"/>
  <c r="J155" i="55"/>
  <c r="J154" i="55" s="1"/>
  <c r="M135" i="55"/>
  <c r="L134" i="55"/>
  <c r="L133" i="55" s="1"/>
  <c r="K134" i="55"/>
  <c r="K133" i="55" s="1"/>
  <c r="J134" i="55"/>
  <c r="J133" i="55" s="1"/>
  <c r="I134" i="55"/>
  <c r="I133" i="55" s="1"/>
  <c r="H134" i="55"/>
  <c r="M65" i="55"/>
  <c r="L64" i="55"/>
  <c r="L63" i="55" s="1"/>
  <c r="K64" i="55"/>
  <c r="K63" i="55" s="1"/>
  <c r="J64" i="55"/>
  <c r="J63" i="55" s="1"/>
  <c r="I64" i="55"/>
  <c r="I63" i="55" s="1"/>
  <c r="H64" i="55"/>
  <c r="H63" i="55" s="1"/>
  <c r="M134" i="55" l="1"/>
  <c r="M63" i="55"/>
  <c r="M64" i="55"/>
  <c r="K154" i="55"/>
  <c r="M154" i="55" s="1"/>
  <c r="M155" i="55"/>
  <c r="M156" i="55"/>
  <c r="H133" i="55"/>
  <c r="M133" i="55" s="1"/>
  <c r="H2140" i="55"/>
  <c r="I1436" i="55"/>
  <c r="M1337" i="55"/>
  <c r="M959" i="55"/>
  <c r="I956" i="55"/>
  <c r="J956" i="55"/>
  <c r="K956" i="55"/>
  <c r="L956" i="55"/>
  <c r="H956" i="55"/>
  <c r="I1092" i="55"/>
  <c r="I1091" i="55" s="1"/>
  <c r="I1090" i="55" s="1"/>
  <c r="J1092" i="55"/>
  <c r="J1091" i="55" s="1"/>
  <c r="J1090" i="55" s="1"/>
  <c r="K1092" i="55"/>
  <c r="K1091" i="55" s="1"/>
  <c r="K1090" i="55" s="1"/>
  <c r="L1092" i="55"/>
  <c r="L1091" i="55" s="1"/>
  <c r="L1090" i="55" s="1"/>
  <c r="H1092" i="55"/>
  <c r="M1093" i="55"/>
  <c r="J2908" i="55"/>
  <c r="J2907" i="55" s="1"/>
  <c r="I2908" i="55"/>
  <c r="I2907" i="55" s="1"/>
  <c r="K2908" i="55"/>
  <c r="K2907" i="55" s="1"/>
  <c r="L2908" i="55"/>
  <c r="L2907" i="55" s="1"/>
  <c r="I357" i="55"/>
  <c r="J357" i="55"/>
  <c r="K357" i="55"/>
  <c r="L357" i="55"/>
  <c r="H357" i="55"/>
  <c r="M358" i="55"/>
  <c r="M1664" i="55"/>
  <c r="M2916" i="55"/>
  <c r="J2915" i="55"/>
  <c r="J2914" i="55" s="1"/>
  <c r="H2915" i="55"/>
  <c r="H2908" i="55"/>
  <c r="M2909" i="55"/>
  <c r="M4388" i="55"/>
  <c r="K4387" i="55"/>
  <c r="K4386" i="55" s="1"/>
  <c r="L4387" i="55"/>
  <c r="L4386" i="55" s="1"/>
  <c r="J4387" i="55"/>
  <c r="J4386" i="55" s="1"/>
  <c r="I4387" i="55"/>
  <c r="I4386" i="55" s="1"/>
  <c r="H4387" i="55"/>
  <c r="M4086" i="55"/>
  <c r="L4085" i="55"/>
  <c r="L4084" i="55" s="1"/>
  <c r="L4083" i="55" s="1"/>
  <c r="K4085" i="55"/>
  <c r="K4084" i="55" s="1"/>
  <c r="K4083" i="55" s="1"/>
  <c r="J4085" i="55"/>
  <c r="J4084" i="55" s="1"/>
  <c r="J4083" i="55" s="1"/>
  <c r="I4085" i="55"/>
  <c r="I4084" i="55" s="1"/>
  <c r="I4083" i="55" s="1"/>
  <c r="H4085" i="55"/>
  <c r="H4084" i="55" s="1"/>
  <c r="H4083" i="55" s="1"/>
  <c r="I4322" i="55"/>
  <c r="J4322" i="55"/>
  <c r="K4322" i="55"/>
  <c r="L4322" i="55"/>
  <c r="H4322" i="55"/>
  <c r="I4324" i="55"/>
  <c r="J4324" i="55"/>
  <c r="K4324" i="55"/>
  <c r="L4324" i="55"/>
  <c r="H4324" i="55"/>
  <c r="I4327" i="55"/>
  <c r="J4327" i="55"/>
  <c r="K4327" i="55"/>
  <c r="L4327" i="55"/>
  <c r="H4327" i="55"/>
  <c r="K4329" i="55"/>
  <c r="I4329" i="55"/>
  <c r="J4329" i="55"/>
  <c r="L4329" i="55"/>
  <c r="H4329" i="55"/>
  <c r="I4332" i="55"/>
  <c r="J4332" i="55"/>
  <c r="K4332" i="55"/>
  <c r="L4332" i="55"/>
  <c r="H4332" i="55"/>
  <c r="M4323" i="55"/>
  <c r="M4322" i="55" s="1"/>
  <c r="M4325" i="55"/>
  <c r="M4328" i="55"/>
  <c r="M4330" i="55"/>
  <c r="M4331" i="55"/>
  <c r="M4333" i="55"/>
  <c r="M4336" i="55"/>
  <c r="M4337" i="55"/>
  <c r="I4335" i="55"/>
  <c r="I4334" i="55" s="1"/>
  <c r="J4335" i="55"/>
  <c r="J4334" i="55" s="1"/>
  <c r="K4335" i="55"/>
  <c r="K4334" i="55" s="1"/>
  <c r="L4335" i="55"/>
  <c r="L4334" i="55" s="1"/>
  <c r="H4335" i="55"/>
  <c r="M1911" i="55"/>
  <c r="I1910" i="55"/>
  <c r="J1910" i="55"/>
  <c r="K1910" i="55"/>
  <c r="L1910" i="55"/>
  <c r="H1910" i="55"/>
  <c r="M774" i="55"/>
  <c r="L773" i="55"/>
  <c r="L772" i="55" s="1"/>
  <c r="K773" i="55"/>
  <c r="K772" i="55" s="1"/>
  <c r="J773" i="55"/>
  <c r="J772" i="55" s="1"/>
  <c r="I773" i="55"/>
  <c r="I772" i="55" s="1"/>
  <c r="H773" i="55"/>
  <c r="M771" i="55"/>
  <c r="L770" i="55"/>
  <c r="K770" i="55"/>
  <c r="J770" i="55"/>
  <c r="I770" i="55"/>
  <c r="H770" i="55"/>
  <c r="M769" i="55"/>
  <c r="M768" i="55"/>
  <c r="M767" i="55"/>
  <c r="M766" i="55"/>
  <c r="M765" i="55"/>
  <c r="M764" i="55"/>
  <c r="L763" i="55"/>
  <c r="K763" i="55"/>
  <c r="J763" i="55"/>
  <c r="I763" i="55"/>
  <c r="H763" i="55"/>
  <c r="M762" i="55"/>
  <c r="L761" i="55"/>
  <c r="K761" i="55"/>
  <c r="J761" i="55"/>
  <c r="I761" i="55"/>
  <c r="H761" i="55"/>
  <c r="M1239" i="55"/>
  <c r="M1237" i="55"/>
  <c r="I1236" i="55"/>
  <c r="J1236" i="55"/>
  <c r="K1236" i="55"/>
  <c r="L1236" i="55"/>
  <c r="I1238" i="55"/>
  <c r="J1238" i="55"/>
  <c r="K1238" i="55"/>
  <c r="L1238" i="55"/>
  <c r="H1238" i="55"/>
  <c r="H1236" i="55"/>
  <c r="M4324" i="55" l="1"/>
  <c r="M4321" i="55" s="1"/>
  <c r="L760" i="55"/>
  <c r="J760" i="55"/>
  <c r="M4327" i="55"/>
  <c r="M4085" i="55"/>
  <c r="M761" i="55"/>
  <c r="I760" i="55"/>
  <c r="M4084" i="55"/>
  <c r="M4329" i="55"/>
  <c r="K760" i="55"/>
  <c r="M4332" i="55"/>
  <c r="M770" i="55"/>
  <c r="M763" i="55"/>
  <c r="M4083" i="55"/>
  <c r="H760" i="55"/>
  <c r="M4387" i="55"/>
  <c r="M2915" i="55"/>
  <c r="H2914" i="55"/>
  <c r="M2914" i="55" s="1"/>
  <c r="H4326" i="55"/>
  <c r="L4326" i="55"/>
  <c r="K4326" i="55"/>
  <c r="J4326" i="55"/>
  <c r="I4326" i="55"/>
  <c r="H4321" i="55"/>
  <c r="L4321" i="55"/>
  <c r="K4321" i="55"/>
  <c r="J4321" i="55"/>
  <c r="I4321" i="55"/>
  <c r="M4335" i="55"/>
  <c r="H4334" i="55"/>
  <c r="M1910" i="55"/>
  <c r="M773" i="55"/>
  <c r="H772" i="55"/>
  <c r="M772" i="55" s="1"/>
  <c r="H1235" i="55"/>
  <c r="M1238" i="55"/>
  <c r="K1235" i="55"/>
  <c r="J1235" i="55"/>
  <c r="I1235" i="55"/>
  <c r="L1235" i="55"/>
  <c r="M1236" i="55"/>
  <c r="J4320" i="55" l="1"/>
  <c r="I4320" i="55"/>
  <c r="K4320" i="55"/>
  <c r="H4320" i="55"/>
  <c r="L4320" i="55"/>
  <c r="M760" i="55"/>
  <c r="M4326" i="55"/>
  <c r="M4334" i="55"/>
  <c r="M1235" i="55"/>
  <c r="M4320" i="55" l="1"/>
  <c r="K142" i="55"/>
  <c r="M3089" i="55" l="1"/>
  <c r="L3088" i="55"/>
  <c r="L3087" i="55" s="1"/>
  <c r="L3086" i="55" s="1"/>
  <c r="K3088" i="55"/>
  <c r="K3087" i="55" s="1"/>
  <c r="K3086" i="55" s="1"/>
  <c r="J3088" i="55"/>
  <c r="J3087" i="55" s="1"/>
  <c r="J3086" i="55" s="1"/>
  <c r="I3088" i="55"/>
  <c r="I3087" i="55" s="1"/>
  <c r="I3086" i="55" s="1"/>
  <c r="H3088" i="55"/>
  <c r="H3087" i="55" s="1"/>
  <c r="H3086" i="55" s="1"/>
  <c r="M3086" i="55" l="1"/>
  <c r="M3087" i="55"/>
  <c r="M3088" i="55"/>
  <c r="M2352" i="55" l="1"/>
  <c r="L2351" i="55"/>
  <c r="L2350" i="55" s="1"/>
  <c r="K2351" i="55"/>
  <c r="K2350" i="55" s="1"/>
  <c r="J2351" i="55"/>
  <c r="J2350" i="55" s="1"/>
  <c r="I2351" i="55"/>
  <c r="I2350" i="55" s="1"/>
  <c r="H2351" i="55"/>
  <c r="H2350" i="55" s="1"/>
  <c r="M2350" i="55" l="1"/>
  <c r="M2351" i="55"/>
  <c r="M225" i="55"/>
  <c r="I224" i="55"/>
  <c r="J224" i="55"/>
  <c r="K224" i="55"/>
  <c r="L224" i="55"/>
  <c r="H224" i="55"/>
  <c r="M1901" i="55"/>
  <c r="I1900" i="55"/>
  <c r="I1899" i="55" s="1"/>
  <c r="J1900" i="55"/>
  <c r="J1899" i="55" s="1"/>
  <c r="K1900" i="55"/>
  <c r="K1899" i="55" s="1"/>
  <c r="L1900" i="55"/>
  <c r="L1899" i="55" s="1"/>
  <c r="H1900" i="55"/>
  <c r="H1899" i="55"/>
  <c r="M224" i="55" l="1"/>
  <c r="M1900" i="55"/>
  <c r="M1899" i="55"/>
  <c r="M10" i="55" l="1"/>
  <c r="M11" i="55"/>
  <c r="M13" i="55"/>
  <c r="M15" i="55"/>
  <c r="M16" i="55"/>
  <c r="M19" i="55"/>
  <c r="M20" i="55"/>
  <c r="M21" i="55"/>
  <c r="M22" i="55"/>
  <c r="M24" i="55"/>
  <c r="M25" i="55"/>
  <c r="M26" i="55"/>
  <c r="M27" i="55"/>
  <c r="M28" i="55"/>
  <c r="M30" i="55"/>
  <c r="M31" i="55"/>
  <c r="M32" i="55"/>
  <c r="M33" i="55"/>
  <c r="M34" i="55"/>
  <c r="M35" i="55"/>
  <c r="M36" i="55"/>
  <c r="M37" i="55"/>
  <c r="M39" i="55"/>
  <c r="M41" i="55"/>
  <c r="M42" i="55"/>
  <c r="M43" i="55"/>
  <c r="M44" i="55"/>
  <c r="M45" i="55"/>
  <c r="M46" i="55"/>
  <c r="M49" i="55"/>
  <c r="M50" i="55"/>
  <c r="M51" i="55"/>
  <c r="M54" i="55"/>
  <c r="M55" i="55"/>
  <c r="M58" i="55"/>
  <c r="M59" i="55"/>
  <c r="M60" i="55"/>
  <c r="M61" i="55"/>
  <c r="M62" i="55"/>
  <c r="M69" i="55"/>
  <c r="M71" i="55"/>
  <c r="M72" i="55"/>
  <c r="M73" i="55"/>
  <c r="M75" i="55"/>
  <c r="M78" i="55"/>
  <c r="M82" i="55"/>
  <c r="M84" i="55"/>
  <c r="M85" i="55"/>
  <c r="M86" i="55"/>
  <c r="M87" i="55"/>
  <c r="M90" i="55"/>
  <c r="M91" i="55"/>
  <c r="M94" i="55"/>
  <c r="M95" i="55"/>
  <c r="M97" i="55"/>
  <c r="M101" i="55"/>
  <c r="M102" i="55"/>
  <c r="M104" i="55"/>
  <c r="M105" i="55"/>
  <c r="M108" i="55"/>
  <c r="M110" i="55"/>
  <c r="M111" i="55"/>
  <c r="M114" i="55"/>
  <c r="M117" i="55"/>
  <c r="M118" i="55"/>
  <c r="M122" i="55"/>
  <c r="M123" i="55"/>
  <c r="M126" i="55"/>
  <c r="M129" i="55"/>
  <c r="M132" i="55"/>
  <c r="M139" i="55"/>
  <c r="M140" i="55"/>
  <c r="M143" i="55"/>
  <c r="M147" i="55"/>
  <c r="M149" i="55"/>
  <c r="M150" i="55"/>
  <c r="M153" i="55"/>
  <c r="M163" i="55"/>
  <c r="M166" i="55"/>
  <c r="M170" i="55"/>
  <c r="M171" i="55"/>
  <c r="M172" i="55"/>
  <c r="M175" i="55"/>
  <c r="M178" i="55"/>
  <c r="M181" i="55"/>
  <c r="M184" i="55"/>
  <c r="M188" i="55"/>
  <c r="M191" i="55"/>
  <c r="M195" i="55"/>
  <c r="M196" i="55"/>
  <c r="M199" i="55"/>
  <c r="M203" i="55"/>
  <c r="M204" i="55"/>
  <c r="M205" i="55"/>
  <c r="M206" i="55"/>
  <c r="M208" i="55"/>
  <c r="M210" i="55"/>
  <c r="M214" i="55"/>
  <c r="M218" i="55"/>
  <c r="M221" i="55"/>
  <c r="M227" i="55"/>
  <c r="M232" i="55"/>
  <c r="M233" i="55"/>
  <c r="M234" i="55"/>
  <c r="M236" i="55"/>
  <c r="M238" i="55"/>
  <c r="M239" i="55"/>
  <c r="M242" i="55"/>
  <c r="M243" i="55"/>
  <c r="M244" i="55"/>
  <c r="M246" i="55"/>
  <c r="M247" i="55"/>
  <c r="M248" i="55"/>
  <c r="M249" i="55"/>
  <c r="M250" i="55"/>
  <c r="M252" i="55"/>
  <c r="M253" i="55"/>
  <c r="M254" i="55"/>
  <c r="M255" i="55"/>
  <c r="M256" i="55"/>
  <c r="M257" i="55"/>
  <c r="M258" i="55"/>
  <c r="M259" i="55"/>
  <c r="M260" i="55"/>
  <c r="M262" i="55"/>
  <c r="M264" i="55"/>
  <c r="M265" i="55"/>
  <c r="M266" i="55"/>
  <c r="M267" i="55"/>
  <c r="M268" i="55"/>
  <c r="M271" i="55"/>
  <c r="M272" i="55"/>
  <c r="M273" i="55"/>
  <c r="M276" i="55"/>
  <c r="M277" i="55"/>
  <c r="M280" i="55"/>
  <c r="M281" i="55"/>
  <c r="M284" i="55"/>
  <c r="M285" i="55"/>
  <c r="M286" i="55"/>
  <c r="M287" i="55"/>
  <c r="M289" i="55"/>
  <c r="M291" i="55"/>
  <c r="M294" i="55"/>
  <c r="M296" i="55"/>
  <c r="M346" i="55"/>
  <c r="M350" i="55"/>
  <c r="M352" i="55"/>
  <c r="M354" i="55"/>
  <c r="M355" i="55"/>
  <c r="M356" i="55"/>
  <c r="M361" i="55"/>
  <c r="M365" i="55"/>
  <c r="M369" i="55"/>
  <c r="M373" i="55"/>
  <c r="M377" i="55"/>
  <c r="M381" i="55"/>
  <c r="M392" i="55"/>
  <c r="M394" i="55"/>
  <c r="M396" i="55"/>
  <c r="M399" i="55"/>
  <c r="M401" i="55"/>
  <c r="M404" i="55"/>
  <c r="M406" i="55"/>
  <c r="M408" i="55"/>
  <c r="M424" i="55"/>
  <c r="M425" i="55"/>
  <c r="M427" i="55"/>
  <c r="M429" i="55"/>
  <c r="M430" i="55"/>
  <c r="M431" i="55"/>
  <c r="M433" i="55"/>
  <c r="M436" i="55"/>
  <c r="M439" i="55"/>
  <c r="M441" i="55"/>
  <c r="M444" i="55"/>
  <c r="M446" i="55"/>
  <c r="M448" i="55"/>
  <c r="M451" i="55"/>
  <c r="M452" i="55"/>
  <c r="M454" i="55"/>
  <c r="M456" i="55"/>
  <c r="M457" i="55"/>
  <c r="M458" i="55"/>
  <c r="M460" i="55"/>
  <c r="M463" i="55"/>
  <c r="M466" i="55"/>
  <c r="M467" i="55"/>
  <c r="M469" i="55"/>
  <c r="M529" i="55"/>
  <c r="M530" i="55"/>
  <c r="M532" i="55"/>
  <c r="M534" i="55"/>
  <c r="M535" i="55"/>
  <c r="M536" i="55"/>
  <c r="M538" i="55"/>
  <c r="M541" i="55"/>
  <c r="M543" i="55"/>
  <c r="M545" i="55"/>
  <c r="M548" i="55"/>
  <c r="M549" i="55"/>
  <c r="M551" i="55"/>
  <c r="M553" i="55"/>
  <c r="M554" i="55"/>
  <c r="M555" i="55"/>
  <c r="M557" i="55"/>
  <c r="M601" i="55"/>
  <c r="M603" i="55"/>
  <c r="M605" i="55"/>
  <c r="M608" i="55"/>
  <c r="M610" i="55"/>
  <c r="M611" i="55"/>
  <c r="M612" i="55"/>
  <c r="M614" i="55"/>
  <c r="M635" i="55"/>
  <c r="M636" i="55"/>
  <c r="M640" i="55"/>
  <c r="M643" i="55"/>
  <c r="M647" i="55"/>
  <c r="M651" i="55"/>
  <c r="M653" i="55"/>
  <c r="M657" i="55"/>
  <c r="M658" i="55"/>
  <c r="M661" i="55"/>
  <c r="M664" i="55"/>
  <c r="M668" i="55"/>
  <c r="M672" i="55"/>
  <c r="M673" i="55"/>
  <c r="M674" i="55"/>
  <c r="M676" i="55"/>
  <c r="M677" i="55"/>
  <c r="M678" i="55"/>
  <c r="M679" i="55"/>
  <c r="M680" i="55"/>
  <c r="M681" i="55"/>
  <c r="M683" i="55"/>
  <c r="M686" i="55"/>
  <c r="M687" i="55"/>
  <c r="M690" i="55"/>
  <c r="M692" i="55"/>
  <c r="M693" i="55"/>
  <c r="M695" i="55"/>
  <c r="M699" i="55"/>
  <c r="M702" i="55"/>
  <c r="M706" i="55"/>
  <c r="M708" i="55"/>
  <c r="M711" i="55"/>
  <c r="M713" i="55"/>
  <c r="M714" i="55"/>
  <c r="M715" i="55"/>
  <c r="M717" i="55"/>
  <c r="M720" i="55"/>
  <c r="M758" i="55"/>
  <c r="M777" i="55"/>
  <c r="M779" i="55"/>
  <c r="M782" i="55"/>
  <c r="M783" i="55"/>
  <c r="M785" i="55"/>
  <c r="M786" i="55"/>
  <c r="M787" i="55"/>
  <c r="M788" i="55"/>
  <c r="M789" i="55"/>
  <c r="M790" i="55"/>
  <c r="M791" i="55"/>
  <c r="M793" i="55"/>
  <c r="M794" i="55"/>
  <c r="M797" i="55"/>
  <c r="M798" i="55"/>
  <c r="M800" i="55"/>
  <c r="M858" i="55"/>
  <c r="M862" i="55"/>
  <c r="M866" i="55"/>
  <c r="M870" i="55"/>
  <c r="M873" i="55"/>
  <c r="M880" i="55"/>
  <c r="M884" i="55"/>
  <c r="M888" i="55"/>
  <c r="M892" i="55"/>
  <c r="M893" i="55"/>
  <c r="M895" i="55"/>
  <c r="M898" i="55"/>
  <c r="M900" i="55"/>
  <c r="M903" i="55"/>
  <c r="M904" i="55"/>
  <c r="M906" i="55"/>
  <c r="M921" i="55"/>
  <c r="M924" i="55"/>
  <c r="M926" i="55"/>
  <c r="M929" i="55"/>
  <c r="M957" i="55"/>
  <c r="M958" i="55"/>
  <c r="M961" i="55"/>
  <c r="M964" i="55"/>
  <c r="M968" i="55"/>
  <c r="M972" i="55"/>
  <c r="M975" i="55"/>
  <c r="M976" i="55"/>
  <c r="M980" i="55"/>
  <c r="M982" i="55"/>
  <c r="M983" i="55"/>
  <c r="M987" i="55"/>
  <c r="M991" i="55"/>
  <c r="M992" i="55"/>
  <c r="M994" i="55"/>
  <c r="M995" i="55"/>
  <c r="M996" i="55"/>
  <c r="M997" i="55"/>
  <c r="M1000" i="55"/>
  <c r="M1003" i="55"/>
  <c r="M1004" i="55"/>
  <c r="M1005" i="55"/>
  <c r="M1006" i="55"/>
  <c r="M1031" i="55"/>
  <c r="M1035" i="55"/>
  <c r="M1036" i="55"/>
  <c r="M1038" i="55"/>
  <c r="M1041" i="55"/>
  <c r="M1043" i="55"/>
  <c r="M1046" i="55"/>
  <c r="M1047" i="55"/>
  <c r="M1049" i="55"/>
  <c r="M1064" i="55"/>
  <c r="M1065" i="55"/>
  <c r="M1067" i="55"/>
  <c r="M1070" i="55"/>
  <c r="M1072" i="55"/>
  <c r="M1075" i="55"/>
  <c r="M1076" i="55"/>
  <c r="M1078" i="55"/>
  <c r="M1103" i="55"/>
  <c r="M1104" i="55"/>
  <c r="M1108" i="55"/>
  <c r="M1112" i="55"/>
  <c r="M1116" i="55"/>
  <c r="M1117" i="55"/>
  <c r="M1120" i="55"/>
  <c r="M1121" i="55"/>
  <c r="M1125" i="55"/>
  <c r="M1126" i="55"/>
  <c r="M1130" i="55"/>
  <c r="M1134" i="55"/>
  <c r="M1137" i="55"/>
  <c r="M1141" i="55"/>
  <c r="M1142" i="55"/>
  <c r="M1146" i="55"/>
  <c r="M1149" i="55"/>
  <c r="M1153" i="55"/>
  <c r="M1157" i="55"/>
  <c r="M1158" i="55"/>
  <c r="M1160" i="55"/>
  <c r="M1161" i="55"/>
  <c r="M1162" i="55"/>
  <c r="M1164" i="55"/>
  <c r="M1165" i="55"/>
  <c r="M1168" i="55"/>
  <c r="M1169" i="55"/>
  <c r="M1172" i="55"/>
  <c r="M1176" i="55"/>
  <c r="M1180" i="55"/>
  <c r="M1182" i="55"/>
  <c r="M1094" i="55"/>
  <c r="M1186" i="55"/>
  <c r="M1188" i="55"/>
  <c r="M1191" i="55"/>
  <c r="M1193" i="55"/>
  <c r="M1195" i="55"/>
  <c r="M1196" i="55"/>
  <c r="M1198" i="55"/>
  <c r="M1201" i="55"/>
  <c r="M1204" i="55"/>
  <c r="M1230" i="55"/>
  <c r="M1231" i="55"/>
  <c r="M1233" i="55"/>
  <c r="M1234" i="55"/>
  <c r="M1243" i="55"/>
  <c r="M1245" i="55"/>
  <c r="M1249" i="55"/>
  <c r="M1252" i="55"/>
  <c r="M1259" i="55"/>
  <c r="M1261" i="55"/>
  <c r="M1265" i="55"/>
  <c r="M1269" i="55"/>
  <c r="M1273" i="55"/>
  <c r="M1275" i="55"/>
  <c r="M1278" i="55"/>
  <c r="M1282" i="55"/>
  <c r="M1283" i="55"/>
  <c r="M1285" i="55"/>
  <c r="M1289" i="55"/>
  <c r="M1295" i="55"/>
  <c r="M1298" i="55"/>
  <c r="M1299" i="55"/>
  <c r="M1300" i="55"/>
  <c r="M1301" i="55"/>
  <c r="M1304" i="55"/>
  <c r="M1306" i="55"/>
  <c r="M1308" i="55"/>
  <c r="M1334" i="55"/>
  <c r="M1351" i="55"/>
  <c r="M1352" i="55"/>
  <c r="M1354" i="55"/>
  <c r="M1356" i="55"/>
  <c r="M1359" i="55"/>
  <c r="M1360" i="55"/>
  <c r="M1361" i="55"/>
  <c r="M1363" i="55"/>
  <c r="M1365" i="55"/>
  <c r="M1366" i="55"/>
  <c r="M1367" i="55"/>
  <c r="M1368" i="55"/>
  <c r="M1369" i="55"/>
  <c r="M1370" i="55"/>
  <c r="M1371" i="55"/>
  <c r="M1373" i="55"/>
  <c r="M1375" i="55"/>
  <c r="M1378" i="55"/>
  <c r="M1379" i="55"/>
  <c r="M1435" i="55"/>
  <c r="M1437" i="55"/>
  <c r="M1440" i="55"/>
  <c r="M1466" i="55"/>
  <c r="M1470" i="55"/>
  <c r="M1472" i="55"/>
  <c r="M1475" i="55"/>
  <c r="M1477" i="55"/>
  <c r="M1480" i="55"/>
  <c r="M1481" i="55"/>
  <c r="M1484" i="55"/>
  <c r="M1488" i="55"/>
  <c r="M1489" i="55"/>
  <c r="M1491" i="55"/>
  <c r="M1492" i="55"/>
  <c r="M1494" i="55"/>
  <c r="M1495" i="55"/>
  <c r="M1496" i="55"/>
  <c r="M1497" i="55"/>
  <c r="M1498" i="55"/>
  <c r="M1499" i="55"/>
  <c r="M1500" i="55"/>
  <c r="M1501" i="55"/>
  <c r="M1503" i="55"/>
  <c r="M1506" i="55"/>
  <c r="M1507" i="55"/>
  <c r="M1509" i="55"/>
  <c r="M1511" i="55"/>
  <c r="M1514" i="55"/>
  <c r="M1515" i="55"/>
  <c r="M1516" i="55"/>
  <c r="M1518" i="55"/>
  <c r="M1519" i="55"/>
  <c r="M1521" i="55"/>
  <c r="M1522" i="55"/>
  <c r="M1523" i="55"/>
  <c r="M1524" i="55"/>
  <c r="M1525" i="55"/>
  <c r="M1526" i="55"/>
  <c r="M1527" i="55"/>
  <c r="M1528" i="55"/>
  <c r="M1530" i="55"/>
  <c r="M1533" i="55"/>
  <c r="M1534" i="55"/>
  <c r="M1535" i="55"/>
  <c r="M1538" i="55"/>
  <c r="M1539" i="55"/>
  <c r="M1540" i="55"/>
  <c r="M1541" i="55"/>
  <c r="M1544" i="55"/>
  <c r="M1547" i="55"/>
  <c r="M1549" i="55"/>
  <c r="M1551" i="55"/>
  <c r="M1552" i="55"/>
  <c r="M1553" i="55"/>
  <c r="M1556" i="55"/>
  <c r="M1557" i="55"/>
  <c r="M1560" i="55"/>
  <c r="M1561" i="55"/>
  <c r="M1562" i="55"/>
  <c r="M1563" i="55"/>
  <c r="M1565" i="55"/>
  <c r="M1568" i="55"/>
  <c r="M1570" i="55"/>
  <c r="M1654" i="55"/>
  <c r="M1656" i="55"/>
  <c r="M1658" i="55"/>
  <c r="M1661" i="55"/>
  <c r="M1662" i="55"/>
  <c r="M1663" i="55"/>
  <c r="M1666" i="55"/>
  <c r="M1667" i="55"/>
  <c r="M1668" i="55"/>
  <c r="M1669" i="55"/>
  <c r="M1671" i="55"/>
  <c r="M1672" i="55"/>
  <c r="M1673" i="55"/>
  <c r="M1674" i="55"/>
  <c r="M1675" i="55"/>
  <c r="M1676" i="55"/>
  <c r="M1677" i="55"/>
  <c r="M1678" i="55"/>
  <c r="M1680" i="55"/>
  <c r="M1682" i="55"/>
  <c r="M1683" i="55"/>
  <c r="M1684" i="55"/>
  <c r="M1685" i="55"/>
  <c r="M1686" i="55"/>
  <c r="M1687" i="55"/>
  <c r="M1688" i="55"/>
  <c r="M1691" i="55"/>
  <c r="M1692" i="55"/>
  <c r="M1695" i="55"/>
  <c r="M1697" i="55"/>
  <c r="M1701" i="55"/>
  <c r="M1703" i="55"/>
  <c r="M1707" i="55"/>
  <c r="M1709" i="55"/>
  <c r="M1710" i="55"/>
  <c r="M1711" i="55"/>
  <c r="M1713" i="55"/>
  <c r="M1714" i="55"/>
  <c r="M1715" i="55"/>
  <c r="M1719" i="55"/>
  <c r="M1720" i="55"/>
  <c r="M1723" i="55"/>
  <c r="M1729" i="55"/>
  <c r="M1730" i="55"/>
  <c r="M1732" i="55"/>
  <c r="M1734" i="55"/>
  <c r="M1737" i="55"/>
  <c r="M1738" i="55"/>
  <c r="M1739" i="55"/>
  <c r="M1740" i="55"/>
  <c r="M1742" i="55"/>
  <c r="M1743" i="55"/>
  <c r="M1744" i="55"/>
  <c r="M1745" i="55"/>
  <c r="M1746" i="55"/>
  <c r="M1748" i="55"/>
  <c r="M1749" i="55"/>
  <c r="M1750" i="55"/>
  <c r="M1751" i="55"/>
  <c r="M1752" i="55"/>
  <c r="M1753" i="55"/>
  <c r="M1754" i="55"/>
  <c r="M1755" i="55"/>
  <c r="M1757" i="55"/>
  <c r="M1759" i="55"/>
  <c r="M1760" i="55"/>
  <c r="M1761" i="55"/>
  <c r="M1762" i="55"/>
  <c r="M1763" i="55"/>
  <c r="M1764" i="55"/>
  <c r="M1765" i="55"/>
  <c r="M1768" i="55"/>
  <c r="M1769" i="55"/>
  <c r="M1772" i="55"/>
  <c r="M1775" i="55"/>
  <c r="M1776" i="55"/>
  <c r="M1779" i="55"/>
  <c r="M1780" i="55"/>
  <c r="M1781" i="55"/>
  <c r="M1782" i="55"/>
  <c r="M1785" i="55"/>
  <c r="M1801" i="55"/>
  <c r="M1802" i="55"/>
  <c r="M1803" i="55"/>
  <c r="M1806" i="55"/>
  <c r="M1809" i="55"/>
  <c r="M1810" i="55"/>
  <c r="M1812" i="55"/>
  <c r="M1816" i="55"/>
  <c r="M1818" i="55"/>
  <c r="M1819" i="55"/>
  <c r="M1822" i="55"/>
  <c r="M1824" i="55"/>
  <c r="M1825" i="55"/>
  <c r="M1826" i="55"/>
  <c r="M1829" i="55"/>
  <c r="M1834" i="55"/>
  <c r="M1835" i="55"/>
  <c r="M1837" i="55"/>
  <c r="M1839" i="55"/>
  <c r="M1842" i="55"/>
  <c r="M1843" i="55"/>
  <c r="M1844" i="55"/>
  <c r="M1846" i="55"/>
  <c r="M1847" i="55"/>
  <c r="M1848" i="55"/>
  <c r="M1849" i="55"/>
  <c r="M1850" i="55"/>
  <c r="M1852" i="55"/>
  <c r="M1853" i="55"/>
  <c r="M1854" i="55"/>
  <c r="M1855" i="55"/>
  <c r="M1856" i="55"/>
  <c r="M1857" i="55"/>
  <c r="M1858" i="55"/>
  <c r="M1859" i="55"/>
  <c r="M1860" i="55"/>
  <c r="M1862" i="55"/>
  <c r="M1863" i="55"/>
  <c r="M1864" i="55"/>
  <c r="M1865" i="55"/>
  <c r="M1866" i="55"/>
  <c r="M1869" i="55"/>
  <c r="M1870" i="55"/>
  <c r="M1873" i="55"/>
  <c r="M1876" i="55"/>
  <c r="M1879" i="55"/>
  <c r="M1880" i="55"/>
  <c r="M1881" i="55"/>
  <c r="M1882" i="55"/>
  <c r="M1884" i="55"/>
  <c r="M1887" i="55"/>
  <c r="M1894" i="55"/>
  <c r="M1895" i="55"/>
  <c r="M1896" i="55"/>
  <c r="M1898" i="55"/>
  <c r="M1908" i="55"/>
  <c r="M1909" i="55"/>
  <c r="M1913" i="55"/>
  <c r="M1916" i="55"/>
  <c r="M1917" i="55"/>
  <c r="M1919" i="55"/>
  <c r="M1921" i="55"/>
  <c r="M1924" i="55"/>
  <c r="M1927" i="55"/>
  <c r="M1928" i="55"/>
  <c r="M2042" i="55"/>
  <c r="M2043" i="55"/>
  <c r="M2045" i="55"/>
  <c r="M2047" i="55"/>
  <c r="M2048" i="55"/>
  <c r="M2051" i="55"/>
  <c r="M2053" i="55"/>
  <c r="M2055" i="55"/>
  <c r="M2056" i="55"/>
  <c r="M2058" i="55"/>
  <c r="M2109" i="55"/>
  <c r="M2123" i="55"/>
  <c r="M2131" i="55"/>
  <c r="M2132" i="55"/>
  <c r="M2134" i="55"/>
  <c r="M2135" i="55"/>
  <c r="M2138" i="55"/>
  <c r="M2141" i="55"/>
  <c r="M2142" i="55"/>
  <c r="M2335" i="55"/>
  <c r="M2370" i="55"/>
  <c r="M2637" i="55"/>
  <c r="M2647" i="55"/>
  <c r="M2830" i="55"/>
  <c r="M2902" i="55"/>
  <c r="M2910" i="55"/>
  <c r="M2913" i="55"/>
  <c r="M3051" i="55"/>
  <c r="M3099" i="55"/>
  <c r="M3101" i="55"/>
  <c r="M3108" i="55"/>
  <c r="M3110" i="55"/>
  <c r="M3112" i="55"/>
  <c r="M3115" i="55"/>
  <c r="M3116" i="55"/>
  <c r="M3119" i="55"/>
  <c r="M3379" i="55"/>
  <c r="M3720" i="55"/>
  <c r="M3896" i="55"/>
  <c r="M3897" i="55"/>
  <c r="M3899" i="55"/>
  <c r="M3901" i="55"/>
  <c r="M3904" i="55"/>
  <c r="M3905" i="55"/>
  <c r="M3907" i="55"/>
  <c r="M3908" i="55"/>
  <c r="M3909" i="55"/>
  <c r="M3911" i="55"/>
  <c r="M3912" i="55"/>
  <c r="M3913" i="55"/>
  <c r="M3914" i="55"/>
  <c r="M3915" i="55"/>
  <c r="M3916" i="55"/>
  <c r="M3918" i="55"/>
  <c r="M3919" i="55"/>
  <c r="M3920" i="55"/>
  <c r="M3923" i="55"/>
  <c r="M3975" i="55"/>
  <c r="M3976" i="55"/>
  <c r="M3979" i="55"/>
  <c r="M3982" i="55"/>
  <c r="M3992" i="55"/>
  <c r="M3995" i="55"/>
  <c r="M3998" i="55"/>
  <c r="M4000" i="55"/>
  <c r="M4003" i="55"/>
  <c r="M4005" i="55"/>
  <c r="M4006" i="55"/>
  <c r="M4009" i="55"/>
  <c r="M4027" i="55"/>
  <c r="M4034" i="55"/>
  <c r="M4035" i="55"/>
  <c r="M4038" i="55"/>
  <c r="M4040" i="55"/>
  <c r="M4043" i="55"/>
  <c r="M4045" i="55"/>
  <c r="M4048" i="55"/>
  <c r="M4049" i="55"/>
  <c r="M4052" i="55"/>
  <c r="M4054" i="55"/>
  <c r="M4094" i="55"/>
  <c r="M4095" i="55"/>
  <c r="M4097" i="55"/>
  <c r="M4099" i="55"/>
  <c r="M4180" i="55"/>
  <c r="M4181" i="55"/>
  <c r="M4184" i="55"/>
  <c r="M4187" i="55"/>
  <c r="M4188" i="55"/>
  <c r="M4190" i="55"/>
  <c r="M4191" i="55"/>
  <c r="M4192" i="55"/>
  <c r="M4195" i="55"/>
  <c r="M4197" i="55"/>
  <c r="M4199" i="55"/>
  <c r="M4203" i="55"/>
  <c r="M4205" i="55"/>
  <c r="M4208" i="55"/>
  <c r="M4210" i="55"/>
  <c r="M4211" i="55"/>
  <c r="M4236" i="55"/>
  <c r="M4238" i="55"/>
  <c r="M4241" i="55"/>
  <c r="M4244" i="55"/>
  <c r="M4270" i="55"/>
  <c r="M4277" i="55"/>
  <c r="M4280" i="55"/>
  <c r="M4283" i="55"/>
  <c r="M4285" i="55"/>
  <c r="M4288" i="55"/>
  <c r="M4290" i="55"/>
  <c r="M4293" i="55"/>
  <c r="M4376" i="55"/>
  <c r="M4377" i="55"/>
  <c r="M4379" i="55"/>
  <c r="M4381" i="55"/>
  <c r="M4384" i="55"/>
  <c r="M4385" i="55"/>
  <c r="M4445" i="55"/>
  <c r="M4446" i="55"/>
  <c r="M4449" i="55"/>
  <c r="M4452" i="55"/>
  <c r="M4454" i="55"/>
  <c r="M4455" i="55"/>
  <c r="M4456" i="55"/>
  <c r="M4458" i="55"/>
  <c r="M4461" i="55"/>
  <c r="M4475" i="55"/>
  <c r="M4476" i="55"/>
  <c r="M4478" i="55"/>
  <c r="M4491" i="55"/>
  <c r="M4492" i="55"/>
  <c r="M4495" i="55"/>
  <c r="M4498" i="55"/>
  <c r="M4500" i="55"/>
  <c r="M4503" i="55"/>
  <c r="M4504" i="55"/>
  <c r="M4507" i="55"/>
  <c r="M4530" i="55"/>
  <c r="M4537" i="55"/>
  <c r="M4538" i="55"/>
  <c r="M4541" i="55"/>
  <c r="M4544" i="55"/>
  <c r="M4559" i="55"/>
  <c r="M4560" i="55"/>
  <c r="M4561" i="55"/>
  <c r="M4563" i="55"/>
  <c r="M4565" i="55"/>
  <c r="M4568" i="55"/>
  <c r="M4570" i="55"/>
  <c r="M4571" i="55"/>
  <c r="M4572" i="55"/>
  <c r="M4574" i="55"/>
  <c r="M4575" i="55"/>
  <c r="M4629" i="55"/>
  <c r="M4630" i="55"/>
  <c r="M4633" i="55"/>
  <c r="M4636" i="55"/>
  <c r="M4638" i="55"/>
  <c r="M4640" i="55"/>
  <c r="M9" i="55"/>
  <c r="L4639" i="55"/>
  <c r="L4637" i="55"/>
  <c r="L4635" i="55"/>
  <c r="L4632" i="55"/>
  <c r="L4631" i="55" s="1"/>
  <c r="L4628" i="55"/>
  <c r="L4627" i="55" s="1"/>
  <c r="L4573" i="55"/>
  <c r="L4569" i="55"/>
  <c r="L4567" i="55"/>
  <c r="L4564" i="55"/>
  <c r="L4562" i="55"/>
  <c r="L4558" i="55"/>
  <c r="L4543" i="55"/>
  <c r="L4542" i="55" s="1"/>
  <c r="L4540" i="55"/>
  <c r="L4539" i="55" s="1"/>
  <c r="L4536" i="55"/>
  <c r="L4535" i="55" s="1"/>
  <c r="L4529" i="55"/>
  <c r="L4528" i="55" s="1"/>
  <c r="L4527" i="55" s="1"/>
  <c r="L4506" i="55"/>
  <c r="L4505" i="55" s="1"/>
  <c r="L4502" i="55"/>
  <c r="L4501" i="55" s="1"/>
  <c r="L4499" i="55"/>
  <c r="L4497" i="55"/>
  <c r="L4494" i="55"/>
  <c r="L4493" i="55" s="1"/>
  <c r="L4490" i="55"/>
  <c r="L4489" i="55" s="1"/>
  <c r="L4477" i="55"/>
  <c r="L4474" i="55"/>
  <c r="L4460" i="55"/>
  <c r="L4459" i="55" s="1"/>
  <c r="L4457" i="55"/>
  <c r="L4453" i="55"/>
  <c r="L4451" i="55"/>
  <c r="L4448" i="55"/>
  <c r="L4447" i="55" s="1"/>
  <c r="L4444" i="55"/>
  <c r="L4443" i="55" s="1"/>
  <c r="L4383" i="55"/>
  <c r="L4382" i="55" s="1"/>
  <c r="L4380" i="55"/>
  <c r="L4378" i="55"/>
  <c r="L4375" i="55"/>
  <c r="L4292" i="55"/>
  <c r="L4291" i="55" s="1"/>
  <c r="L4289" i="55"/>
  <c r="L4287" i="55"/>
  <c r="L4284" i="55"/>
  <c r="L4282" i="55"/>
  <c r="L4279" i="55"/>
  <c r="L4278" i="55" s="1"/>
  <c r="L4276" i="55"/>
  <c r="L4275" i="55" s="1"/>
  <c r="L4269" i="55"/>
  <c r="L4268" i="55" s="1"/>
  <c r="L4267" i="55" s="1"/>
  <c r="L4243" i="55"/>
  <c r="L4242" i="55" s="1"/>
  <c r="L4240" i="55"/>
  <c r="L4239" i="55" s="1"/>
  <c r="L4237" i="55"/>
  <c r="L4235" i="55"/>
  <c r="L4209" i="55"/>
  <c r="L4207" i="55"/>
  <c r="L4204" i="55"/>
  <c r="L4202" i="55"/>
  <c r="L4198" i="55"/>
  <c r="L4196" i="55"/>
  <c r="L4194" i="55"/>
  <c r="L4189" i="55"/>
  <c r="L4186" i="55"/>
  <c r="L4183" i="55"/>
  <c r="L4182" i="55" s="1"/>
  <c r="L4179" i="55"/>
  <c r="L4178" i="55" s="1"/>
  <c r="L4098" i="55"/>
  <c r="L4096" i="55"/>
  <c r="L4093" i="55"/>
  <c r="L4053" i="55"/>
  <c r="L4051" i="55"/>
  <c r="L4047" i="55"/>
  <c r="L4046" i="55" s="1"/>
  <c r="L4044" i="55"/>
  <c r="L4042" i="55"/>
  <c r="L4039" i="55"/>
  <c r="L4037" i="55"/>
  <c r="L4033" i="55"/>
  <c r="L4032" i="55" s="1"/>
  <c r="L4026" i="55"/>
  <c r="L4025" i="55" s="1"/>
  <c r="L4024" i="55" s="1"/>
  <c r="L4008" i="55"/>
  <c r="L4007" i="55" s="1"/>
  <c r="L4004" i="55"/>
  <c r="L4002" i="55"/>
  <c r="L3999" i="55"/>
  <c r="L3997" i="55"/>
  <c r="L3994" i="55"/>
  <c r="L3993" i="55" s="1"/>
  <c r="L3991" i="55"/>
  <c r="L3990" i="55" s="1"/>
  <c r="L3981" i="55"/>
  <c r="L3980" i="55" s="1"/>
  <c r="L3978" i="55"/>
  <c r="L3977" i="55" s="1"/>
  <c r="L3974" i="55"/>
  <c r="L3973" i="55" s="1"/>
  <c r="L3922" i="55"/>
  <c r="L3921" i="55" s="1"/>
  <c r="L3917" i="55"/>
  <c r="L3910" i="55"/>
  <c r="L3906" i="55"/>
  <c r="L3903" i="55"/>
  <c r="L3900" i="55"/>
  <c r="L3898" i="55"/>
  <c r="L3895" i="55"/>
  <c r="L3719" i="55"/>
  <c r="L3718" i="55" s="1"/>
  <c r="L3717" i="55" s="1"/>
  <c r="L3668" i="55" s="1"/>
  <c r="L3378" i="55"/>
  <c r="L3377" i="55" s="1"/>
  <c r="L3376" i="55" s="1"/>
  <c r="L3279" i="55" s="1"/>
  <c r="L3118" i="55"/>
  <c r="L3117" i="55" s="1"/>
  <c r="L3114" i="55"/>
  <c r="L3113" i="55" s="1"/>
  <c r="L3111" i="55"/>
  <c r="L3109" i="55"/>
  <c r="L3107" i="55"/>
  <c r="L3100" i="55"/>
  <c r="L3098" i="55"/>
  <c r="L3050" i="55"/>
  <c r="L3049" i="55" s="1"/>
  <c r="L3048" i="55" s="1"/>
  <c r="L2912" i="55"/>
  <c r="L2911" i="55" s="1"/>
  <c r="L2906" i="55" s="1"/>
  <c r="L2901" i="55"/>
  <c r="L2900" i="55" s="1"/>
  <c r="L2899" i="55" s="1"/>
  <c r="L2829" i="55"/>
  <c r="L2828" i="55" s="1"/>
  <c r="L2827" i="55" s="1"/>
  <c r="L2646" i="55"/>
  <c r="L2645" i="55" s="1"/>
  <c r="L2644" i="55" s="1"/>
  <c r="L2636" i="55"/>
  <c r="L2635" i="55" s="1"/>
  <c r="L2634" i="55" s="1"/>
  <c r="L2369" i="55"/>
  <c r="L2368" i="55" s="1"/>
  <c r="L2349" i="55" s="1"/>
  <c r="L2334" i="55"/>
  <c r="L2333" i="55" s="1"/>
  <c r="L2140" i="55"/>
  <c r="L2139" i="55" s="1"/>
  <c r="L2137" i="55"/>
  <c r="L2136" i="55" s="1"/>
  <c r="L2133" i="55"/>
  <c r="L2130" i="55"/>
  <c r="L2122" i="55"/>
  <c r="L2121" i="55" s="1"/>
  <c r="L2120" i="55" s="1"/>
  <c r="L2108" i="55"/>
  <c r="L2107" i="55" s="1"/>
  <c r="L2106" i="55" s="1"/>
  <c r="L2057" i="55"/>
  <c r="L2054" i="55"/>
  <c r="L2052" i="55"/>
  <c r="L2050" i="55"/>
  <c r="L2046" i="55"/>
  <c r="L2044" i="55"/>
  <c r="L2041" i="55"/>
  <c r="L1926" i="55"/>
  <c r="L1925" i="55" s="1"/>
  <c r="L1923" i="55"/>
  <c r="L1922" i="55" s="1"/>
  <c r="L1920" i="55"/>
  <c r="L1918" i="55"/>
  <c r="L1915" i="55"/>
  <c r="L1912" i="55"/>
  <c r="L1907" i="55"/>
  <c r="L1897" i="55"/>
  <c r="L1893" i="55"/>
  <c r="L1886" i="55"/>
  <c r="L1885" i="55" s="1"/>
  <c r="L1883" i="55"/>
  <c r="L1878" i="55"/>
  <c r="L1875" i="55"/>
  <c r="L1874" i="55" s="1"/>
  <c r="L1872" i="55"/>
  <c r="L1871" i="55" s="1"/>
  <c r="L1868" i="55"/>
  <c r="L1867" i="55" s="1"/>
  <c r="L1861" i="55"/>
  <c r="L1851" i="55"/>
  <c r="L1845" i="55"/>
  <c r="L1841" i="55"/>
  <c r="L1838" i="55"/>
  <c r="L1836" i="55"/>
  <c r="L1833" i="55"/>
  <c r="L1828" i="55"/>
  <c r="L1827" i="55" s="1"/>
  <c r="L1823" i="55"/>
  <c r="L1821" i="55"/>
  <c r="L1817" i="55"/>
  <c r="L1815" i="55"/>
  <c r="L1811" i="55"/>
  <c r="L1808" i="55"/>
  <c r="L1805" i="55"/>
  <c r="L1804" i="55" s="1"/>
  <c r="L1800" i="55"/>
  <c r="L1799" i="55" s="1"/>
  <c r="L1784" i="55"/>
  <c r="L1783" i="55" s="1"/>
  <c r="L1778" i="55"/>
  <c r="L1777" i="55" s="1"/>
  <c r="L1774" i="55"/>
  <c r="L1773" i="55" s="1"/>
  <c r="L1771" i="55"/>
  <c r="L1770" i="55" s="1"/>
  <c r="L1767" i="55"/>
  <c r="L1766" i="55" s="1"/>
  <c r="L1758" i="55"/>
  <c r="L1756" i="55"/>
  <c r="L1747" i="55"/>
  <c r="L1741" i="55"/>
  <c r="L1736" i="55"/>
  <c r="L1733" i="55"/>
  <c r="L1731" i="55"/>
  <c r="L1728" i="55"/>
  <c r="L1722" i="55"/>
  <c r="L1721" i="55" s="1"/>
  <c r="L1718" i="55"/>
  <c r="L1717" i="55" s="1"/>
  <c r="L1712" i="55"/>
  <c r="L1708" i="55"/>
  <c r="L1706" i="55"/>
  <c r="L1702" i="55"/>
  <c r="L1700" i="55"/>
  <c r="L1696" i="55"/>
  <c r="L1694" i="55"/>
  <c r="L1690" i="55"/>
  <c r="L1689" i="55" s="1"/>
  <c r="L1681" i="55"/>
  <c r="L1679" i="55"/>
  <c r="L1670" i="55"/>
  <c r="L1665" i="55"/>
  <c r="L1660" i="55"/>
  <c r="L1657" i="55"/>
  <c r="L1655" i="55"/>
  <c r="L1653" i="55"/>
  <c r="L1569" i="55"/>
  <c r="L1567" i="55"/>
  <c r="L1564" i="55"/>
  <c r="L1559" i="55"/>
  <c r="L1555" i="55"/>
  <c r="L1554" i="55" s="1"/>
  <c r="L1550" i="55"/>
  <c r="L1548" i="55"/>
  <c r="L1546" i="55"/>
  <c r="L1543" i="55"/>
  <c r="L1542" i="55" s="1"/>
  <c r="L1537" i="55"/>
  <c r="L1536" i="55" s="1"/>
  <c r="L1532" i="55"/>
  <c r="L1531" i="55" s="1"/>
  <c r="L1529" i="55"/>
  <c r="L1520" i="55"/>
  <c r="L1517" i="55"/>
  <c r="L1513" i="55"/>
  <c r="L1510" i="55"/>
  <c r="L1508" i="55"/>
  <c r="L1505" i="55"/>
  <c r="L1502" i="55"/>
  <c r="L1493" i="55"/>
  <c r="L1490" i="55"/>
  <c r="L1487" i="55"/>
  <c r="L1483" i="55"/>
  <c r="L1482" i="55" s="1"/>
  <c r="L1479" i="55"/>
  <c r="L1478" i="55" s="1"/>
  <c r="L1476" i="55"/>
  <c r="L1474" i="55"/>
  <c r="L1471" i="55"/>
  <c r="L1469" i="55"/>
  <c r="L1465" i="55"/>
  <c r="L1464" i="55" s="1"/>
  <c r="L1439" i="55"/>
  <c r="L1438" i="55" s="1"/>
  <c r="L1436" i="55"/>
  <c r="L1434" i="55"/>
  <c r="L1377" i="55"/>
  <c r="L1376" i="55" s="1"/>
  <c r="L1374" i="55"/>
  <c r="L1372" i="55"/>
  <c r="L1364" i="55"/>
  <c r="L1362" i="55"/>
  <c r="L1358" i="55"/>
  <c r="L1355" i="55"/>
  <c r="L1353" i="55"/>
  <c r="L1350" i="55"/>
  <c r="L1336" i="55"/>
  <c r="L1335" i="55" s="1"/>
  <c r="L1333" i="55"/>
  <c r="L1332" i="55" s="1"/>
  <c r="L1307" i="55"/>
  <c r="L1305" i="55"/>
  <c r="L1303" i="55"/>
  <c r="L1297" i="55"/>
  <c r="L1296" i="55" s="1"/>
  <c r="L1294" i="55"/>
  <c r="L1293" i="55" s="1"/>
  <c r="L1288" i="55"/>
  <c r="L1287" i="55" s="1"/>
  <c r="L1286" i="55" s="1"/>
  <c r="L1284" i="55"/>
  <c r="L1281" i="55"/>
  <c r="L1277" i="55"/>
  <c r="L1276" i="55" s="1"/>
  <c r="L1274" i="55"/>
  <c r="L1272" i="55"/>
  <c r="L1268" i="55"/>
  <c r="L1267" i="55" s="1"/>
  <c r="L1266" i="55" s="1"/>
  <c r="L1264" i="55"/>
  <c r="L1263" i="55" s="1"/>
  <c r="L1262" i="55" s="1"/>
  <c r="L1260" i="55"/>
  <c r="L1258" i="55"/>
  <c r="L1251" i="55"/>
  <c r="L1250" i="55" s="1"/>
  <c r="L1248" i="55"/>
  <c r="L1247" i="55" s="1"/>
  <c r="L1244" i="55"/>
  <c r="L1242" i="55"/>
  <c r="L1232" i="55"/>
  <c r="L1229" i="55"/>
  <c r="L1203" i="55"/>
  <c r="L1202" i="55" s="1"/>
  <c r="L1200" i="55"/>
  <c r="L1199" i="55" s="1"/>
  <c r="L1197" i="55"/>
  <c r="L1194" i="55"/>
  <c r="L1192" i="55"/>
  <c r="L1190" i="55"/>
  <c r="L1187" i="55"/>
  <c r="L1185" i="55"/>
  <c r="L1181" i="55"/>
  <c r="L1179" i="55"/>
  <c r="L1175" i="55"/>
  <c r="L1174" i="55" s="1"/>
  <c r="L1173" i="55" s="1"/>
  <c r="L1171" i="55"/>
  <c r="L1170" i="55" s="1"/>
  <c r="L1167" i="55"/>
  <c r="L1166" i="55" s="1"/>
  <c r="L1163" i="55"/>
  <c r="L1159" i="55"/>
  <c r="L1156" i="55"/>
  <c r="L1152" i="55"/>
  <c r="L1151" i="55" s="1"/>
  <c r="L1150" i="55" s="1"/>
  <c r="L1148" i="55"/>
  <c r="L1147" i="55" s="1"/>
  <c r="L1145" i="55"/>
  <c r="L1144" i="55" s="1"/>
  <c r="L1140" i="55"/>
  <c r="L1139" i="55" s="1"/>
  <c r="L1138" i="55" s="1"/>
  <c r="L1136" i="55"/>
  <c r="L1135" i="55" s="1"/>
  <c r="L1133" i="55"/>
  <c r="L1132" i="55" s="1"/>
  <c r="L1129" i="55"/>
  <c r="L1128" i="55" s="1"/>
  <c r="L1127" i="55" s="1"/>
  <c r="L1124" i="55"/>
  <c r="L1123" i="55" s="1"/>
  <c r="L1122" i="55" s="1"/>
  <c r="L1119" i="55"/>
  <c r="L1118" i="55" s="1"/>
  <c r="L1115" i="55"/>
  <c r="L1114" i="55" s="1"/>
  <c r="L1111" i="55"/>
  <c r="L1110" i="55" s="1"/>
  <c r="L1109" i="55" s="1"/>
  <c r="L1107" i="55"/>
  <c r="L1106" i="55" s="1"/>
  <c r="L1105" i="55" s="1"/>
  <c r="L1102" i="55"/>
  <c r="L1101" i="55" s="1"/>
  <c r="L1100" i="55" s="1"/>
  <c r="L1077" i="55"/>
  <c r="L1074" i="55"/>
  <c r="L1071" i="55"/>
  <c r="L1069" i="55"/>
  <c r="L1066" i="55"/>
  <c r="L1063" i="55"/>
  <c r="L1048" i="55"/>
  <c r="L1045" i="55"/>
  <c r="L1042" i="55"/>
  <c r="L1040" i="55"/>
  <c r="L1037" i="55"/>
  <c r="L1034" i="55"/>
  <c r="L1030" i="55"/>
  <c r="L1029" i="55" s="1"/>
  <c r="L1028" i="55" s="1"/>
  <c r="L1002" i="55"/>
  <c r="L1001" i="55" s="1"/>
  <c r="L999" i="55"/>
  <c r="L998" i="55" s="1"/>
  <c r="L993" i="55"/>
  <c r="L990" i="55"/>
  <c r="L986" i="55"/>
  <c r="L985" i="55" s="1"/>
  <c r="L984" i="55" s="1"/>
  <c r="L981" i="55"/>
  <c r="L979" i="55"/>
  <c r="L974" i="55"/>
  <c r="L973" i="55" s="1"/>
  <c r="L971" i="55"/>
  <c r="L970" i="55" s="1"/>
  <c r="L967" i="55"/>
  <c r="L966" i="55" s="1"/>
  <c r="L965" i="55" s="1"/>
  <c r="L963" i="55"/>
  <c r="L962" i="55" s="1"/>
  <c r="L960" i="55"/>
  <c r="L928" i="55"/>
  <c r="L927" i="55" s="1"/>
  <c r="L925" i="55"/>
  <c r="L923" i="55"/>
  <c r="L920" i="55"/>
  <c r="L919" i="55" s="1"/>
  <c r="L905" i="55"/>
  <c r="L902" i="55"/>
  <c r="L899" i="55"/>
  <c r="L897" i="55"/>
  <c r="L894" i="55"/>
  <c r="L891" i="55"/>
  <c r="L887" i="55"/>
  <c r="L886" i="55" s="1"/>
  <c r="L885" i="55" s="1"/>
  <c r="L883" i="55"/>
  <c r="L882" i="55" s="1"/>
  <c r="L881" i="55" s="1"/>
  <c r="L879" i="55"/>
  <c r="L878" i="55" s="1"/>
  <c r="L877" i="55" s="1"/>
  <c r="L872" i="55"/>
  <c r="L871" i="55" s="1"/>
  <c r="L869" i="55"/>
  <c r="L868" i="55" s="1"/>
  <c r="L865" i="55"/>
  <c r="L864" i="55" s="1"/>
  <c r="L863" i="55" s="1"/>
  <c r="L861" i="55"/>
  <c r="L860" i="55" s="1"/>
  <c r="L859" i="55" s="1"/>
  <c r="L857" i="55"/>
  <c r="L856" i="55" s="1"/>
  <c r="L855" i="55" s="1"/>
  <c r="L799" i="55"/>
  <c r="L796" i="55"/>
  <c r="L792" i="55"/>
  <c r="L784" i="55"/>
  <c r="L781" i="55"/>
  <c r="L778" i="55"/>
  <c r="L776" i="55"/>
  <c r="L757" i="55"/>
  <c r="L756" i="55" s="1"/>
  <c r="L755" i="55" s="1"/>
  <c r="L719" i="55"/>
  <c r="L718" i="55" s="1"/>
  <c r="L716" i="55"/>
  <c r="L712" i="55"/>
  <c r="L710" i="55"/>
  <c r="L707" i="55"/>
  <c r="L705" i="55"/>
  <c r="L701" i="55"/>
  <c r="L700" i="55" s="1"/>
  <c r="L698" i="55"/>
  <c r="L697" i="55" s="1"/>
  <c r="L694" i="55"/>
  <c r="L691" i="55"/>
  <c r="L689" i="55"/>
  <c r="L685" i="55"/>
  <c r="L684" i="55" s="1"/>
  <c r="L682" i="55"/>
  <c r="L675" i="55"/>
  <c r="L671" i="55"/>
  <c r="L667" i="55"/>
  <c r="L666" i="55" s="1"/>
  <c r="L665" i="55" s="1"/>
  <c r="L663" i="55"/>
  <c r="L662" i="55" s="1"/>
  <c r="L660" i="55"/>
  <c r="L659" i="55" s="1"/>
  <c r="L656" i="55"/>
  <c r="L655" i="55" s="1"/>
  <c r="L652" i="55"/>
  <c r="L650" i="55"/>
  <c r="L646" i="55"/>
  <c r="L645" i="55" s="1"/>
  <c r="L644" i="55" s="1"/>
  <c r="L642" i="55"/>
  <c r="L641" i="55" s="1"/>
  <c r="L639" i="55"/>
  <c r="L638" i="55" s="1"/>
  <c r="L634" i="55"/>
  <c r="L633" i="55" s="1"/>
  <c r="L632" i="55" s="1"/>
  <c r="L613" i="55"/>
  <c r="L609" i="55"/>
  <c r="L607" i="55"/>
  <c r="L604" i="55"/>
  <c r="L602" i="55"/>
  <c r="L600" i="55"/>
  <c r="L556" i="55"/>
  <c r="L552" i="55"/>
  <c r="L550" i="55"/>
  <c r="L547" i="55"/>
  <c r="L544" i="55"/>
  <c r="L542" i="55"/>
  <c r="L540" i="55"/>
  <c r="L537" i="55"/>
  <c r="L533" i="55"/>
  <c r="L531" i="55"/>
  <c r="L528" i="55"/>
  <c r="L468" i="55"/>
  <c r="L465" i="55"/>
  <c r="L462" i="55"/>
  <c r="L461" i="55" s="1"/>
  <c r="L459" i="55"/>
  <c r="L455" i="55"/>
  <c r="L453" i="55"/>
  <c r="L450" i="55"/>
  <c r="L447" i="55"/>
  <c r="L445" i="55"/>
  <c r="L443" i="55"/>
  <c r="L440" i="55"/>
  <c r="L438" i="55"/>
  <c r="L435" i="55"/>
  <c r="L434" i="55" s="1"/>
  <c r="L432" i="55"/>
  <c r="L428" i="55"/>
  <c r="L426" i="55"/>
  <c r="L423" i="55"/>
  <c r="L407" i="55"/>
  <c r="L405" i="55"/>
  <c r="L403" i="55"/>
  <c r="L400" i="55"/>
  <c r="L398" i="55"/>
  <c r="L395" i="55"/>
  <c r="L393" i="55"/>
  <c r="L391" i="55"/>
  <c r="L380" i="55"/>
  <c r="L379" i="55" s="1"/>
  <c r="L378" i="55" s="1"/>
  <c r="L376" i="55"/>
  <c r="L375" i="55" s="1"/>
  <c r="L374" i="55" s="1"/>
  <c r="L372" i="55"/>
  <c r="L371" i="55" s="1"/>
  <c r="L370" i="55" s="1"/>
  <c r="L368" i="55"/>
  <c r="L367" i="55" s="1"/>
  <c r="L366" i="55" s="1"/>
  <c r="L364" i="55"/>
  <c r="L363" i="55" s="1"/>
  <c r="L362" i="55" s="1"/>
  <c r="L360" i="55"/>
  <c r="L359" i="55" s="1"/>
  <c r="L353" i="55"/>
  <c r="L351" i="55"/>
  <c r="L349" i="55"/>
  <c r="L345" i="55"/>
  <c r="L344" i="55" s="1"/>
  <c r="L343" i="55" s="1"/>
  <c r="L295" i="55"/>
  <c r="L293" i="55"/>
  <c r="L290" i="55"/>
  <c r="L288" i="55"/>
  <c r="L283" i="55"/>
  <c r="L279" i="55"/>
  <c r="L278" i="55" s="1"/>
  <c r="L275" i="55"/>
  <c r="L274" i="55" s="1"/>
  <c r="L270" i="55"/>
  <c r="L269" i="55" s="1"/>
  <c r="L263" i="55"/>
  <c r="L261" i="55"/>
  <c r="L251" i="55"/>
  <c r="L245" i="55"/>
  <c r="L241" i="55"/>
  <c r="L237" i="55"/>
  <c r="L235" i="55"/>
  <c r="L231" i="55"/>
  <c r="L226" i="55"/>
  <c r="L220" i="55"/>
  <c r="L219" i="55" s="1"/>
  <c r="L217" i="55"/>
  <c r="L216" i="55" s="1"/>
  <c r="L213" i="55"/>
  <c r="L212" i="55" s="1"/>
  <c r="L211" i="55" s="1"/>
  <c r="L209" i="55"/>
  <c r="L207" i="55"/>
  <c r="L202" i="55"/>
  <c r="L198" i="55"/>
  <c r="L197" i="55" s="1"/>
  <c r="L194" i="55"/>
  <c r="L193" i="55" s="1"/>
  <c r="L190" i="55"/>
  <c r="L189" i="55" s="1"/>
  <c r="L187" i="55"/>
  <c r="L186" i="55" s="1"/>
  <c r="L183" i="55"/>
  <c r="L182" i="55" s="1"/>
  <c r="L180" i="55"/>
  <c r="L179" i="55" s="1"/>
  <c r="L177" i="55"/>
  <c r="L176" i="55" s="1"/>
  <c r="L174" i="55"/>
  <c r="L173" i="55" s="1"/>
  <c r="L169" i="55"/>
  <c r="L168" i="55" s="1"/>
  <c r="L165" i="55"/>
  <c r="L164" i="55" s="1"/>
  <c r="L162" i="55"/>
  <c r="L161" i="55" s="1"/>
  <c r="L152" i="55"/>
  <c r="L151" i="55" s="1"/>
  <c r="L148" i="55"/>
  <c r="L146" i="55"/>
  <c r="L142" i="55"/>
  <c r="L141" i="55" s="1"/>
  <c r="L138" i="55"/>
  <c r="L137" i="55" s="1"/>
  <c r="L131" i="55"/>
  <c r="L130" i="55" s="1"/>
  <c r="L128" i="55"/>
  <c r="L127" i="55" s="1"/>
  <c r="L125" i="55"/>
  <c r="L124" i="55" s="1"/>
  <c r="L121" i="55"/>
  <c r="L120" i="55" s="1"/>
  <c r="L116" i="55"/>
  <c r="L115" i="55" s="1"/>
  <c r="L113" i="55"/>
  <c r="L112" i="55" s="1"/>
  <c r="L109" i="55"/>
  <c r="L107" i="55"/>
  <c r="L103" i="55"/>
  <c r="L100" i="55"/>
  <c r="L96" i="55"/>
  <c r="L93" i="55"/>
  <c r="L89" i="55"/>
  <c r="L88" i="55" s="1"/>
  <c r="L83" i="55"/>
  <c r="L81" i="55"/>
  <c r="L77" i="55"/>
  <c r="L76" i="55" s="1"/>
  <c r="L74" i="55"/>
  <c r="L70" i="55"/>
  <c r="L68" i="55"/>
  <c r="L57" i="55"/>
  <c r="L56" i="55" s="1"/>
  <c r="L53" i="55"/>
  <c r="L52" i="55" s="1"/>
  <c r="L48" i="55"/>
  <c r="L47" i="55" s="1"/>
  <c r="L40" i="55"/>
  <c r="L38" i="55"/>
  <c r="L29" i="55"/>
  <c r="L23" i="55"/>
  <c r="L18" i="55"/>
  <c r="L14" i="55"/>
  <c r="L12" i="55"/>
  <c r="L8" i="55"/>
  <c r="K4639" i="55"/>
  <c r="K4637" i="55"/>
  <c r="K4635" i="55"/>
  <c r="K4632" i="55"/>
  <c r="K4631" i="55" s="1"/>
  <c r="K4628" i="55"/>
  <c r="K4627" i="55" s="1"/>
  <c r="K4573" i="55"/>
  <c r="K4569" i="55"/>
  <c r="K4567" i="55"/>
  <c r="K4564" i="55"/>
  <c r="K4562" i="55"/>
  <c r="K4558" i="55"/>
  <c r="K4543" i="55"/>
  <c r="K4542" i="55" s="1"/>
  <c r="K4540" i="55"/>
  <c r="K4539" i="55" s="1"/>
  <c r="K4536" i="55"/>
  <c r="K4535" i="55" s="1"/>
  <c r="K4529" i="55"/>
  <c r="K4528" i="55" s="1"/>
  <c r="K4527" i="55" s="1"/>
  <c r="K4506" i="55"/>
  <c r="K4505" i="55" s="1"/>
  <c r="K4502" i="55"/>
  <c r="K4501" i="55" s="1"/>
  <c r="K4499" i="55"/>
  <c r="K4497" i="55"/>
  <c r="K4494" i="55"/>
  <c r="K4493" i="55" s="1"/>
  <c r="K4490" i="55"/>
  <c r="K4489" i="55" s="1"/>
  <c r="K4477" i="55"/>
  <c r="K4474" i="55"/>
  <c r="K4460" i="55"/>
  <c r="K4459" i="55" s="1"/>
  <c r="K4457" i="55"/>
  <c r="K4453" i="55"/>
  <c r="K4451" i="55"/>
  <c r="K4448" i="55"/>
  <c r="K4447" i="55" s="1"/>
  <c r="K4444" i="55"/>
  <c r="K4443" i="55" s="1"/>
  <c r="K4383" i="55"/>
  <c r="K4382" i="55" s="1"/>
  <c r="K4380" i="55"/>
  <c r="K4378" i="55"/>
  <c r="K4375" i="55"/>
  <c r="K4292" i="55"/>
  <c r="K4291" i="55" s="1"/>
  <c r="K4289" i="55"/>
  <c r="K4287" i="55"/>
  <c r="K4284" i="55"/>
  <c r="K4282" i="55"/>
  <c r="K4279" i="55"/>
  <c r="K4278" i="55" s="1"/>
  <c r="K4276" i="55"/>
  <c r="K4275" i="55" s="1"/>
  <c r="K4269" i="55"/>
  <c r="K4268" i="55" s="1"/>
  <c r="K4267" i="55" s="1"/>
  <c r="K4243" i="55"/>
  <c r="K4242" i="55" s="1"/>
  <c r="K4240" i="55"/>
  <c r="K4239" i="55" s="1"/>
  <c r="K4237" i="55"/>
  <c r="K4235" i="55"/>
  <c r="K4209" i="55"/>
  <c r="K4207" i="55"/>
  <c r="K4204" i="55"/>
  <c r="K4202" i="55"/>
  <c r="K4198" i="55"/>
  <c r="K4196" i="55"/>
  <c r="K4194" i="55"/>
  <c r="K4189" i="55"/>
  <c r="K4186" i="55"/>
  <c r="K4183" i="55"/>
  <c r="K4182" i="55" s="1"/>
  <c r="K4179" i="55"/>
  <c r="K4178" i="55" s="1"/>
  <c r="K4098" i="55"/>
  <c r="K4096" i="55"/>
  <c r="K4093" i="55"/>
  <c r="K4053" i="55"/>
  <c r="K4051" i="55"/>
  <c r="K4047" i="55"/>
  <c r="K4046" i="55" s="1"/>
  <c r="K4044" i="55"/>
  <c r="K4042" i="55"/>
  <c r="K4039" i="55"/>
  <c r="K4037" i="55"/>
  <c r="K4033" i="55"/>
  <c r="K4032" i="55" s="1"/>
  <c r="K4026" i="55"/>
  <c r="K4025" i="55" s="1"/>
  <c r="K4024" i="55" s="1"/>
  <c r="K4008" i="55"/>
  <c r="K4007" i="55" s="1"/>
  <c r="K4004" i="55"/>
  <c r="K4002" i="55"/>
  <c r="K3999" i="55"/>
  <c r="K3997" i="55"/>
  <c r="K3994" i="55"/>
  <c r="K3993" i="55" s="1"/>
  <c r="K3991" i="55"/>
  <c r="K3990" i="55" s="1"/>
  <c r="K3981" i="55"/>
  <c r="K3980" i="55" s="1"/>
  <c r="K3978" i="55"/>
  <c r="K3977" i="55" s="1"/>
  <c r="K3974" i="55"/>
  <c r="K3973" i="55" s="1"/>
  <c r="K3922" i="55"/>
  <c r="K3921" i="55" s="1"/>
  <c r="K3917" i="55"/>
  <c r="K3910" i="55"/>
  <c r="K3906" i="55"/>
  <c r="K3903" i="55"/>
  <c r="K3900" i="55"/>
  <c r="K3898" i="55"/>
  <c r="K3895" i="55"/>
  <c r="K3719" i="55"/>
  <c r="K3718" i="55" s="1"/>
  <c r="K3717" i="55" s="1"/>
  <c r="K3668" i="55" s="1"/>
  <c r="K3378" i="55"/>
  <c r="K3377" i="55" s="1"/>
  <c r="K3376" i="55" s="1"/>
  <c r="K3279" i="55" s="1"/>
  <c r="K3118" i="55"/>
  <c r="K3117" i="55" s="1"/>
  <c r="K3114" i="55"/>
  <c r="K3113" i="55" s="1"/>
  <c r="K3111" i="55"/>
  <c r="K3109" i="55"/>
  <c r="K3107" i="55"/>
  <c r="K3100" i="55"/>
  <c r="K3098" i="55"/>
  <c r="K3050" i="55"/>
  <c r="K3049" i="55" s="1"/>
  <c r="K3048" i="55" s="1"/>
  <c r="K2912" i="55"/>
  <c r="K2911" i="55" s="1"/>
  <c r="K2906" i="55" s="1"/>
  <c r="K2901" i="55"/>
  <c r="K2900" i="55" s="1"/>
  <c r="K2899" i="55" s="1"/>
  <c r="K2829" i="55"/>
  <c r="K2828" i="55" s="1"/>
  <c r="K2827" i="55" s="1"/>
  <c r="K2646" i="55"/>
  <c r="K2645" i="55" s="1"/>
  <c r="K2644" i="55" s="1"/>
  <c r="K2636" i="55"/>
  <c r="K2635" i="55" s="1"/>
  <c r="K2634" i="55" s="1"/>
  <c r="K2369" i="55"/>
  <c r="K2368" i="55" s="1"/>
  <c r="K2349" i="55" s="1"/>
  <c r="K2334" i="55"/>
  <c r="K2333" i="55" s="1"/>
  <c r="K2140" i="55"/>
  <c r="K2139" i="55" s="1"/>
  <c r="K2137" i="55"/>
  <c r="K2136" i="55" s="1"/>
  <c r="K2133" i="55"/>
  <c r="K2130" i="55"/>
  <c r="K2122" i="55"/>
  <c r="K2121" i="55" s="1"/>
  <c r="K2120" i="55" s="1"/>
  <c r="K2108" i="55"/>
  <c r="K2107" i="55" s="1"/>
  <c r="K2106" i="55" s="1"/>
  <c r="K2057" i="55"/>
  <c r="K2054" i="55"/>
  <c r="K2052" i="55"/>
  <c r="K2050" i="55"/>
  <c r="K2046" i="55"/>
  <c r="K2044" i="55"/>
  <c r="K2041" i="55"/>
  <c r="K1926" i="55"/>
  <c r="K1925" i="55" s="1"/>
  <c r="K1923" i="55"/>
  <c r="K1922" i="55" s="1"/>
  <c r="K1920" i="55"/>
  <c r="K1918" i="55"/>
  <c r="K1915" i="55"/>
  <c r="K1912" i="55"/>
  <c r="K1907" i="55"/>
  <c r="K1897" i="55"/>
  <c r="K1893" i="55"/>
  <c r="K1886" i="55"/>
  <c r="K1885" i="55" s="1"/>
  <c r="K1883" i="55"/>
  <c r="K1878" i="55"/>
  <c r="K1875" i="55"/>
  <c r="K1874" i="55" s="1"/>
  <c r="K1872" i="55"/>
  <c r="K1871" i="55" s="1"/>
  <c r="K1868" i="55"/>
  <c r="K1867" i="55" s="1"/>
  <c r="K1861" i="55"/>
  <c r="K1851" i="55"/>
  <c r="K1845" i="55"/>
  <c r="K1841" i="55"/>
  <c r="K1838" i="55"/>
  <c r="K1836" i="55"/>
  <c r="K1833" i="55"/>
  <c r="K1828" i="55"/>
  <c r="K1827" i="55" s="1"/>
  <c r="K1823" i="55"/>
  <c r="K1821" i="55"/>
  <c r="K1817" i="55"/>
  <c r="K1815" i="55"/>
  <c r="K1811" i="55"/>
  <c r="K1808" i="55"/>
  <c r="K1805" i="55"/>
  <c r="K1804" i="55" s="1"/>
  <c r="K1800" i="55"/>
  <c r="K1799" i="55" s="1"/>
  <c r="K1784" i="55"/>
  <c r="K1783" i="55" s="1"/>
  <c r="K1778" i="55"/>
  <c r="K1777" i="55" s="1"/>
  <c r="K1774" i="55"/>
  <c r="K1773" i="55" s="1"/>
  <c r="K1771" i="55"/>
  <c r="K1770" i="55" s="1"/>
  <c r="K1767" i="55"/>
  <c r="K1766" i="55" s="1"/>
  <c r="K1758" i="55"/>
  <c r="K1756" i="55"/>
  <c r="K1747" i="55"/>
  <c r="K1741" i="55"/>
  <c r="K1736" i="55"/>
  <c r="K1733" i="55"/>
  <c r="K1731" i="55"/>
  <c r="K1728" i="55"/>
  <c r="K1722" i="55"/>
  <c r="K1721" i="55" s="1"/>
  <c r="K1718" i="55"/>
  <c r="K1717" i="55" s="1"/>
  <c r="K1712" i="55"/>
  <c r="K1708" i="55"/>
  <c r="K1706" i="55"/>
  <c r="K1702" i="55"/>
  <c r="K1700" i="55"/>
  <c r="K1696" i="55"/>
  <c r="K1694" i="55"/>
  <c r="K1690" i="55"/>
  <c r="K1689" i="55" s="1"/>
  <c r="K1681" i="55"/>
  <c r="K1679" i="55"/>
  <c r="K1670" i="55"/>
  <c r="K1665" i="55"/>
  <c r="K1660" i="55"/>
  <c r="K1657" i="55"/>
  <c r="K1655" i="55"/>
  <c r="K1653" i="55"/>
  <c r="K1569" i="55"/>
  <c r="K1567" i="55"/>
  <c r="K1564" i="55"/>
  <c r="K1559" i="55"/>
  <c r="K1555" i="55"/>
  <c r="K1554" i="55" s="1"/>
  <c r="K1550" i="55"/>
  <c r="K1548" i="55"/>
  <c r="K1546" i="55"/>
  <c r="K1543" i="55"/>
  <c r="K1542" i="55" s="1"/>
  <c r="K1537" i="55"/>
  <c r="K1536" i="55" s="1"/>
  <c r="K1532" i="55"/>
  <c r="K1531" i="55" s="1"/>
  <c r="K1529" i="55"/>
  <c r="K1520" i="55"/>
  <c r="K1517" i="55"/>
  <c r="K1513" i="55"/>
  <c r="K1510" i="55"/>
  <c r="K1508" i="55"/>
  <c r="K1505" i="55"/>
  <c r="K1502" i="55"/>
  <c r="K1493" i="55"/>
  <c r="K1490" i="55"/>
  <c r="K1487" i="55"/>
  <c r="K1483" i="55"/>
  <c r="K1482" i="55" s="1"/>
  <c r="K1479" i="55"/>
  <c r="K1478" i="55" s="1"/>
  <c r="K1476" i="55"/>
  <c r="K1474" i="55"/>
  <c r="K1471" i="55"/>
  <c r="K1469" i="55"/>
  <c r="K1465" i="55"/>
  <c r="K1464" i="55" s="1"/>
  <c r="K1439" i="55"/>
  <c r="K1438" i="55" s="1"/>
  <c r="K1436" i="55"/>
  <c r="K1434" i="55"/>
  <c r="K1377" i="55"/>
  <c r="K1376" i="55" s="1"/>
  <c r="K1374" i="55"/>
  <c r="K1372" i="55"/>
  <c r="K1364" i="55"/>
  <c r="K1362" i="55"/>
  <c r="K1358" i="55"/>
  <c r="K1355" i="55"/>
  <c r="K1353" i="55"/>
  <c r="K1350" i="55"/>
  <c r="K1336" i="55"/>
  <c r="K1335" i="55" s="1"/>
  <c r="K1333" i="55"/>
  <c r="K1332" i="55" s="1"/>
  <c r="K1307" i="55"/>
  <c r="K1305" i="55"/>
  <c r="K1303" i="55"/>
  <c r="K1297" i="55"/>
  <c r="K1296" i="55" s="1"/>
  <c r="K1294" i="55"/>
  <c r="K1293" i="55" s="1"/>
  <c r="K1288" i="55"/>
  <c r="K1287" i="55" s="1"/>
  <c r="K1286" i="55" s="1"/>
  <c r="K1284" i="55"/>
  <c r="K1281" i="55"/>
  <c r="K1277" i="55"/>
  <c r="K1276" i="55" s="1"/>
  <c r="K1274" i="55"/>
  <c r="K1272" i="55"/>
  <c r="K1268" i="55"/>
  <c r="K1267" i="55" s="1"/>
  <c r="K1266" i="55" s="1"/>
  <c r="K1264" i="55"/>
  <c r="K1263" i="55" s="1"/>
  <c r="K1262" i="55" s="1"/>
  <c r="K1260" i="55"/>
  <c r="K1258" i="55"/>
  <c r="K1251" i="55"/>
  <c r="K1250" i="55" s="1"/>
  <c r="K1248" i="55"/>
  <c r="K1247" i="55" s="1"/>
  <c r="K1244" i="55"/>
  <c r="K1242" i="55"/>
  <c r="K1232" i="55"/>
  <c r="K1229" i="55"/>
  <c r="K1203" i="55"/>
  <c r="K1202" i="55" s="1"/>
  <c r="K1200" i="55"/>
  <c r="K1199" i="55" s="1"/>
  <c r="K1197" i="55"/>
  <c r="K1194" i="55"/>
  <c r="K1192" i="55"/>
  <c r="K1190" i="55"/>
  <c r="K1187" i="55"/>
  <c r="K1185" i="55"/>
  <c r="K1181" i="55"/>
  <c r="K1179" i="55"/>
  <c r="K1175" i="55"/>
  <c r="K1174" i="55" s="1"/>
  <c r="K1173" i="55" s="1"/>
  <c r="K1171" i="55"/>
  <c r="K1170" i="55" s="1"/>
  <c r="K1167" i="55"/>
  <c r="K1166" i="55" s="1"/>
  <c r="K1163" i="55"/>
  <c r="K1159" i="55"/>
  <c r="K1156" i="55"/>
  <c r="K1152" i="55"/>
  <c r="K1151" i="55" s="1"/>
  <c r="K1150" i="55" s="1"/>
  <c r="K1148" i="55"/>
  <c r="K1147" i="55" s="1"/>
  <c r="K1145" i="55"/>
  <c r="K1144" i="55" s="1"/>
  <c r="K1140" i="55"/>
  <c r="K1139" i="55" s="1"/>
  <c r="K1138" i="55" s="1"/>
  <c r="K1136" i="55"/>
  <c r="K1135" i="55" s="1"/>
  <c r="K1133" i="55"/>
  <c r="K1132" i="55" s="1"/>
  <c r="K1129" i="55"/>
  <c r="K1128" i="55" s="1"/>
  <c r="K1127" i="55" s="1"/>
  <c r="K1124" i="55"/>
  <c r="K1123" i="55" s="1"/>
  <c r="K1122" i="55" s="1"/>
  <c r="K1119" i="55"/>
  <c r="K1118" i="55" s="1"/>
  <c r="K1115" i="55"/>
  <c r="K1114" i="55" s="1"/>
  <c r="K1111" i="55"/>
  <c r="K1110" i="55" s="1"/>
  <c r="K1109" i="55" s="1"/>
  <c r="K1107" i="55"/>
  <c r="K1106" i="55" s="1"/>
  <c r="K1105" i="55" s="1"/>
  <c r="K1102" i="55"/>
  <c r="K1101" i="55" s="1"/>
  <c r="K1100" i="55" s="1"/>
  <c r="K1077" i="55"/>
  <c r="K1074" i="55"/>
  <c r="K1071" i="55"/>
  <c r="K1069" i="55"/>
  <c r="K1066" i="55"/>
  <c r="K1063" i="55"/>
  <c r="K1048" i="55"/>
  <c r="K1045" i="55"/>
  <c r="K1042" i="55"/>
  <c r="K1040" i="55"/>
  <c r="K1037" i="55"/>
  <c r="K1034" i="55"/>
  <c r="K1030" i="55"/>
  <c r="K1029" i="55" s="1"/>
  <c r="K1028" i="55" s="1"/>
  <c r="K1002" i="55"/>
  <c r="K1001" i="55" s="1"/>
  <c r="K999" i="55"/>
  <c r="K998" i="55" s="1"/>
  <c r="K993" i="55"/>
  <c r="K990" i="55"/>
  <c r="K986" i="55"/>
  <c r="K985" i="55" s="1"/>
  <c r="K984" i="55" s="1"/>
  <c r="K981" i="55"/>
  <c r="K979" i="55"/>
  <c r="K974" i="55"/>
  <c r="K973" i="55" s="1"/>
  <c r="K971" i="55"/>
  <c r="K970" i="55" s="1"/>
  <c r="K966" i="55"/>
  <c r="K965" i="55" s="1"/>
  <c r="K963" i="55"/>
  <c r="K962" i="55" s="1"/>
  <c r="K960" i="55"/>
  <c r="K928" i="55"/>
  <c r="K927" i="55" s="1"/>
  <c r="K925" i="55"/>
  <c r="K923" i="55"/>
  <c r="K920" i="55"/>
  <c r="K919" i="55" s="1"/>
  <c r="K905" i="55"/>
  <c r="K902" i="55"/>
  <c r="K899" i="55"/>
  <c r="K897" i="55"/>
  <c r="K894" i="55"/>
  <c r="K891" i="55"/>
  <c r="K887" i="55"/>
  <c r="K886" i="55" s="1"/>
  <c r="K885" i="55" s="1"/>
  <c r="K883" i="55"/>
  <c r="K882" i="55" s="1"/>
  <c r="K881" i="55" s="1"/>
  <c r="K879" i="55"/>
  <c r="K878" i="55" s="1"/>
  <c r="K877" i="55" s="1"/>
  <c r="K872" i="55"/>
  <c r="K871" i="55" s="1"/>
  <c r="K869" i="55"/>
  <c r="K868" i="55" s="1"/>
  <c r="K865" i="55"/>
  <c r="K864" i="55" s="1"/>
  <c r="K863" i="55" s="1"/>
  <c r="K861" i="55"/>
  <c r="K860" i="55" s="1"/>
  <c r="K859" i="55" s="1"/>
  <c r="K857" i="55"/>
  <c r="K856" i="55" s="1"/>
  <c r="K855" i="55" s="1"/>
  <c r="K799" i="55"/>
  <c r="K796" i="55"/>
  <c r="K792" i="55"/>
  <c r="K784" i="55"/>
  <c r="K781" i="55"/>
  <c r="K778" i="55"/>
  <c r="K776" i="55"/>
  <c r="K757" i="55"/>
  <c r="K756" i="55" s="1"/>
  <c r="K755" i="55" s="1"/>
  <c r="K719" i="55"/>
  <c r="K718" i="55" s="1"/>
  <c r="K716" i="55"/>
  <c r="K712" i="55"/>
  <c r="K710" i="55"/>
  <c r="K707" i="55"/>
  <c r="K705" i="55"/>
  <c r="K701" i="55"/>
  <c r="K700" i="55" s="1"/>
  <c r="K698" i="55"/>
  <c r="K697" i="55" s="1"/>
  <c r="K694" i="55"/>
  <c r="K691" i="55"/>
  <c r="K689" i="55"/>
  <c r="K685" i="55"/>
  <c r="K684" i="55" s="1"/>
  <c r="K682" i="55"/>
  <c r="K675" i="55"/>
  <c r="K671" i="55"/>
  <c r="K667" i="55"/>
  <c r="K666" i="55" s="1"/>
  <c r="K665" i="55" s="1"/>
  <c r="K663" i="55"/>
  <c r="K662" i="55" s="1"/>
  <c r="K660" i="55"/>
  <c r="K659" i="55" s="1"/>
  <c r="K656" i="55"/>
  <c r="K655" i="55" s="1"/>
  <c r="K652" i="55"/>
  <c r="K650" i="55"/>
  <c r="K646" i="55"/>
  <c r="K645" i="55" s="1"/>
  <c r="K644" i="55" s="1"/>
  <c r="K642" i="55"/>
  <c r="K641" i="55" s="1"/>
  <c r="K639" i="55"/>
  <c r="K638" i="55" s="1"/>
  <c r="K634" i="55"/>
  <c r="K633" i="55" s="1"/>
  <c r="K632" i="55" s="1"/>
  <c r="K613" i="55"/>
  <c r="K609" i="55"/>
  <c r="K607" i="55"/>
  <c r="K604" i="55"/>
  <c r="K602" i="55"/>
  <c r="K600" i="55"/>
  <c r="K556" i="55"/>
  <c r="K552" i="55"/>
  <c r="K550" i="55"/>
  <c r="K547" i="55"/>
  <c r="K544" i="55"/>
  <c r="K542" i="55"/>
  <c r="K540" i="55"/>
  <c r="K537" i="55"/>
  <c r="K533" i="55"/>
  <c r="K531" i="55"/>
  <c r="K528" i="55"/>
  <c r="K468" i="55"/>
  <c r="K465" i="55"/>
  <c r="K462" i="55"/>
  <c r="K461" i="55" s="1"/>
  <c r="K459" i="55"/>
  <c r="K455" i="55"/>
  <c r="K453" i="55"/>
  <c r="K450" i="55"/>
  <c r="K447" i="55"/>
  <c r="K445" i="55"/>
  <c r="K443" i="55"/>
  <c r="K440" i="55"/>
  <c r="K438" i="55"/>
  <c r="K435" i="55"/>
  <c r="K434" i="55" s="1"/>
  <c r="K432" i="55"/>
  <c r="K428" i="55"/>
  <c r="K426" i="55"/>
  <c r="K423" i="55"/>
  <c r="K407" i="55"/>
  <c r="K405" i="55"/>
  <c r="K403" i="55"/>
  <c r="K400" i="55"/>
  <c r="K398" i="55"/>
  <c r="K395" i="55"/>
  <c r="K393" i="55"/>
  <c r="K391" i="55"/>
  <c r="K380" i="55"/>
  <c r="K379" i="55" s="1"/>
  <c r="K378" i="55" s="1"/>
  <c r="K376" i="55"/>
  <c r="K375" i="55" s="1"/>
  <c r="K374" i="55" s="1"/>
  <c r="K372" i="55"/>
  <c r="K371" i="55" s="1"/>
  <c r="K370" i="55" s="1"/>
  <c r="K368" i="55"/>
  <c r="K367" i="55" s="1"/>
  <c r="K366" i="55" s="1"/>
  <c r="K364" i="55"/>
  <c r="K363" i="55" s="1"/>
  <c r="K362" i="55" s="1"/>
  <c r="K360" i="55"/>
  <c r="K359" i="55" s="1"/>
  <c r="K353" i="55"/>
  <c r="K351" i="55"/>
  <c r="K349" i="55"/>
  <c r="K345" i="55"/>
  <c r="K344" i="55" s="1"/>
  <c r="K343" i="55" s="1"/>
  <c r="K295" i="55"/>
  <c r="K293" i="55"/>
  <c r="K290" i="55"/>
  <c r="K288" i="55"/>
  <c r="K283" i="55"/>
  <c r="K279" i="55"/>
  <c r="K278" i="55" s="1"/>
  <c r="K275" i="55"/>
  <c r="K274" i="55" s="1"/>
  <c r="K270" i="55"/>
  <c r="K269" i="55" s="1"/>
  <c r="K263" i="55"/>
  <c r="K261" i="55"/>
  <c r="K251" i="55"/>
  <c r="K245" i="55"/>
  <c r="K241" i="55"/>
  <c r="K237" i="55"/>
  <c r="K235" i="55"/>
  <c r="K231" i="55"/>
  <c r="K226" i="55"/>
  <c r="K220" i="55"/>
  <c r="K219" i="55" s="1"/>
  <c r="K217" i="55"/>
  <c r="K216" i="55" s="1"/>
  <c r="K213" i="55"/>
  <c r="K212" i="55" s="1"/>
  <c r="K211" i="55" s="1"/>
  <c r="K209" i="55"/>
  <c r="K207" i="55"/>
  <c r="K202" i="55"/>
  <c r="K198" i="55"/>
  <c r="K197" i="55" s="1"/>
  <c r="K194" i="55"/>
  <c r="K193" i="55" s="1"/>
  <c r="K190" i="55"/>
  <c r="K189" i="55" s="1"/>
  <c r="K187" i="55"/>
  <c r="K186" i="55" s="1"/>
  <c r="K183" i="55"/>
  <c r="K182" i="55" s="1"/>
  <c r="K180" i="55"/>
  <c r="K179" i="55" s="1"/>
  <c r="K177" i="55"/>
  <c r="K176" i="55" s="1"/>
  <c r="K174" i="55"/>
  <c r="K173" i="55" s="1"/>
  <c r="K169" i="55"/>
  <c r="K168" i="55" s="1"/>
  <c r="K165" i="55"/>
  <c r="K164" i="55" s="1"/>
  <c r="K162" i="55"/>
  <c r="K161" i="55" s="1"/>
  <c r="K152" i="55"/>
  <c r="K151" i="55" s="1"/>
  <c r="K148" i="55"/>
  <c r="K146" i="55"/>
  <c r="K141" i="55"/>
  <c r="K138" i="55"/>
  <c r="K137" i="55" s="1"/>
  <c r="K131" i="55"/>
  <c r="K130" i="55" s="1"/>
  <c r="K128" i="55"/>
  <c r="K127" i="55" s="1"/>
  <c r="K125" i="55"/>
  <c r="K124" i="55" s="1"/>
  <c r="K121" i="55"/>
  <c r="K120" i="55" s="1"/>
  <c r="K116" i="55"/>
  <c r="K115" i="55" s="1"/>
  <c r="K113" i="55"/>
  <c r="K112" i="55" s="1"/>
  <c r="K109" i="55"/>
  <c r="K107" i="55"/>
  <c r="K103" i="55"/>
  <c r="K100" i="55"/>
  <c r="K96" i="55"/>
  <c r="K93" i="55"/>
  <c r="K89" i="55"/>
  <c r="K88" i="55" s="1"/>
  <c r="K83" i="55"/>
  <c r="K81" i="55"/>
  <c r="K77" i="55"/>
  <c r="K76" i="55" s="1"/>
  <c r="K74" i="55"/>
  <c r="K70" i="55"/>
  <c r="K68" i="55"/>
  <c r="K57" i="55"/>
  <c r="K56" i="55" s="1"/>
  <c r="K53" i="55"/>
  <c r="K52" i="55" s="1"/>
  <c r="K48" i="55"/>
  <c r="K47" i="55" s="1"/>
  <c r="K40" i="55"/>
  <c r="K38" i="55"/>
  <c r="K29" i="55"/>
  <c r="K23" i="55"/>
  <c r="K18" i="55"/>
  <c r="K14" i="55"/>
  <c r="K12" i="55"/>
  <c r="K8" i="55"/>
  <c r="J4639" i="55"/>
  <c r="J4637" i="55"/>
  <c r="J4635" i="55"/>
  <c r="J4632" i="55"/>
  <c r="J4631" i="55" s="1"/>
  <c r="J4628" i="55"/>
  <c r="J4627" i="55" s="1"/>
  <c r="J4573" i="55"/>
  <c r="J4569" i="55"/>
  <c r="J4567" i="55"/>
  <c r="J4564" i="55"/>
  <c r="J4562" i="55"/>
  <c r="J4558" i="55"/>
  <c r="J4543" i="55"/>
  <c r="J4542" i="55" s="1"/>
  <c r="J4540" i="55"/>
  <c r="J4539" i="55" s="1"/>
  <c r="J4536" i="55"/>
  <c r="J4535" i="55" s="1"/>
  <c r="J4529" i="55"/>
  <c r="J4528" i="55" s="1"/>
  <c r="J4527" i="55" s="1"/>
  <c r="J4506" i="55"/>
  <c r="J4505" i="55" s="1"/>
  <c r="J4502" i="55"/>
  <c r="J4501" i="55" s="1"/>
  <c r="J4499" i="55"/>
  <c r="J4497" i="55"/>
  <c r="J4494" i="55"/>
  <c r="J4493" i="55" s="1"/>
  <c r="J4490" i="55"/>
  <c r="J4489" i="55" s="1"/>
  <c r="J4477" i="55"/>
  <c r="J4474" i="55"/>
  <c r="J4460" i="55"/>
  <c r="J4459" i="55" s="1"/>
  <c r="J4457" i="55"/>
  <c r="J4453" i="55"/>
  <c r="J4451" i="55"/>
  <c r="J4448" i="55"/>
  <c r="J4447" i="55" s="1"/>
  <c r="J4444" i="55"/>
  <c r="J4443" i="55" s="1"/>
  <c r="J4383" i="55"/>
  <c r="J4382" i="55" s="1"/>
  <c r="J4380" i="55"/>
  <c r="J4378" i="55"/>
  <c r="J4375" i="55"/>
  <c r="J4292" i="55"/>
  <c r="J4291" i="55" s="1"/>
  <c r="J4289" i="55"/>
  <c r="J4287" i="55"/>
  <c r="J4284" i="55"/>
  <c r="J4282" i="55"/>
  <c r="J4279" i="55"/>
  <c r="J4278" i="55" s="1"/>
  <c r="J4276" i="55"/>
  <c r="J4275" i="55" s="1"/>
  <c r="J4269" i="55"/>
  <c r="J4268" i="55" s="1"/>
  <c r="J4267" i="55" s="1"/>
  <c r="J4243" i="55"/>
  <c r="J4242" i="55" s="1"/>
  <c r="J4240" i="55"/>
  <c r="J4239" i="55" s="1"/>
  <c r="J4237" i="55"/>
  <c r="J4235" i="55"/>
  <c r="J4209" i="55"/>
  <c r="J4207" i="55"/>
  <c r="J4204" i="55"/>
  <c r="J4202" i="55"/>
  <c r="J4198" i="55"/>
  <c r="J4196" i="55"/>
  <c r="J4194" i="55"/>
  <c r="J4189" i="55"/>
  <c r="J4186" i="55"/>
  <c r="J4183" i="55"/>
  <c r="J4182" i="55" s="1"/>
  <c r="J4179" i="55"/>
  <c r="J4178" i="55" s="1"/>
  <c r="J4098" i="55"/>
  <c r="J4096" i="55"/>
  <c r="J4093" i="55"/>
  <c r="J4053" i="55"/>
  <c r="J4051" i="55"/>
  <c r="J4047" i="55"/>
  <c r="J4046" i="55" s="1"/>
  <c r="J4044" i="55"/>
  <c r="J4042" i="55"/>
  <c r="J4039" i="55"/>
  <c r="J4037" i="55"/>
  <c r="J4033" i="55"/>
  <c r="J4032" i="55" s="1"/>
  <c r="J4026" i="55"/>
  <c r="J4025" i="55" s="1"/>
  <c r="J4024" i="55" s="1"/>
  <c r="J4008" i="55"/>
  <c r="J4007" i="55" s="1"/>
  <c r="J4004" i="55"/>
  <c r="J4002" i="55"/>
  <c r="J3999" i="55"/>
  <c r="J3997" i="55"/>
  <c r="J3994" i="55"/>
  <c r="J3993" i="55" s="1"/>
  <c r="J3991" i="55"/>
  <c r="J3990" i="55" s="1"/>
  <c r="J3981" i="55"/>
  <c r="J3980" i="55" s="1"/>
  <c r="J3978" i="55"/>
  <c r="J3977" i="55" s="1"/>
  <c r="J3974" i="55"/>
  <c r="J3973" i="55" s="1"/>
  <c r="J3922" i="55"/>
  <c r="J3921" i="55" s="1"/>
  <c r="J3917" i="55"/>
  <c r="J3910" i="55"/>
  <c r="J3906" i="55"/>
  <c r="J3903" i="55"/>
  <c r="J3900" i="55"/>
  <c r="J3898" i="55"/>
  <c r="J3895" i="55"/>
  <c r="J3719" i="55"/>
  <c r="J3718" i="55" s="1"/>
  <c r="J3717" i="55" s="1"/>
  <c r="J3668" i="55" s="1"/>
  <c r="J3378" i="55"/>
  <c r="J3377" i="55" s="1"/>
  <c r="J3376" i="55" s="1"/>
  <c r="J3279" i="55" s="1"/>
  <c r="J3118" i="55"/>
  <c r="J3117" i="55" s="1"/>
  <c r="J3114" i="55"/>
  <c r="J3113" i="55" s="1"/>
  <c r="J3111" i="55"/>
  <c r="J3109" i="55"/>
  <c r="J3107" i="55"/>
  <c r="J3100" i="55"/>
  <c r="J3098" i="55"/>
  <c r="J3050" i="55"/>
  <c r="J3049" i="55" s="1"/>
  <c r="J3048" i="55" s="1"/>
  <c r="J2912" i="55"/>
  <c r="J2911" i="55" s="1"/>
  <c r="J2906" i="55" s="1"/>
  <c r="J2901" i="55"/>
  <c r="J2900" i="55" s="1"/>
  <c r="J2899" i="55" s="1"/>
  <c r="J2829" i="55"/>
  <c r="J2828" i="55" s="1"/>
  <c r="J2827" i="55" s="1"/>
  <c r="J2646" i="55"/>
  <c r="J2645" i="55" s="1"/>
  <c r="J2644" i="55" s="1"/>
  <c r="J2636" i="55"/>
  <c r="J2635" i="55" s="1"/>
  <c r="J2634" i="55" s="1"/>
  <c r="J2369" i="55"/>
  <c r="J2368" i="55" s="1"/>
  <c r="J2349" i="55" s="1"/>
  <c r="J2334" i="55"/>
  <c r="J2333" i="55" s="1"/>
  <c r="J2140" i="55"/>
  <c r="J2139" i="55" s="1"/>
  <c r="J2137" i="55"/>
  <c r="J2136" i="55" s="1"/>
  <c r="J2133" i="55"/>
  <c r="J2130" i="55"/>
  <c r="J2122" i="55"/>
  <c r="J2121" i="55" s="1"/>
  <c r="J2120" i="55" s="1"/>
  <c r="J2108" i="55"/>
  <c r="J2107" i="55" s="1"/>
  <c r="J2106" i="55" s="1"/>
  <c r="J2057" i="55"/>
  <c r="J2054" i="55"/>
  <c r="J2052" i="55"/>
  <c r="J2050" i="55"/>
  <c r="J2046" i="55"/>
  <c r="J2044" i="55"/>
  <c r="J2041" i="55"/>
  <c r="J1926" i="55"/>
  <c r="J1925" i="55" s="1"/>
  <c r="J1923" i="55"/>
  <c r="J1922" i="55" s="1"/>
  <c r="J1920" i="55"/>
  <c r="J1918" i="55"/>
  <c r="J1915" i="55"/>
  <c r="J1912" i="55"/>
  <c r="J1907" i="55"/>
  <c r="J1897" i="55"/>
  <c r="J1893" i="55"/>
  <c r="J1886" i="55"/>
  <c r="J1885" i="55" s="1"/>
  <c r="J1883" i="55"/>
  <c r="J1878" i="55"/>
  <c r="J1875" i="55"/>
  <c r="J1874" i="55" s="1"/>
  <c r="J1872" i="55"/>
  <c r="J1871" i="55" s="1"/>
  <c r="J1868" i="55"/>
  <c r="J1867" i="55" s="1"/>
  <c r="J1861" i="55"/>
  <c r="J1851" i="55"/>
  <c r="J1845" i="55"/>
  <c r="J1841" i="55"/>
  <c r="J1838" i="55"/>
  <c r="J1836" i="55"/>
  <c r="J1833" i="55"/>
  <c r="J1828" i="55"/>
  <c r="J1827" i="55" s="1"/>
  <c r="J1823" i="55"/>
  <c r="J1821" i="55"/>
  <c r="J1817" i="55"/>
  <c r="J1815" i="55"/>
  <c r="J1811" i="55"/>
  <c r="J1808" i="55"/>
  <c r="J1805" i="55"/>
  <c r="J1804" i="55" s="1"/>
  <c r="J1800" i="55"/>
  <c r="J1799" i="55" s="1"/>
  <c r="J1784" i="55"/>
  <c r="J1783" i="55" s="1"/>
  <c r="J1778" i="55"/>
  <c r="J1777" i="55" s="1"/>
  <c r="J1774" i="55"/>
  <c r="J1773" i="55" s="1"/>
  <c r="J1771" i="55"/>
  <c r="J1770" i="55" s="1"/>
  <c r="J1767" i="55"/>
  <c r="J1766" i="55" s="1"/>
  <c r="J1758" i="55"/>
  <c r="J1756" i="55"/>
  <c r="J1747" i="55"/>
  <c r="J1741" i="55"/>
  <c r="J1736" i="55"/>
  <c r="J1733" i="55"/>
  <c r="J1731" i="55"/>
  <c r="J1728" i="55"/>
  <c r="J1722" i="55"/>
  <c r="J1721" i="55" s="1"/>
  <c r="J1718" i="55"/>
  <c r="J1717" i="55" s="1"/>
  <c r="J1712" i="55"/>
  <c r="J1708" i="55"/>
  <c r="J1706" i="55"/>
  <c r="J1702" i="55"/>
  <c r="J1700" i="55"/>
  <c r="J1696" i="55"/>
  <c r="J1694" i="55"/>
  <c r="J1690" i="55"/>
  <c r="J1689" i="55" s="1"/>
  <c r="J1681" i="55"/>
  <c r="J1679" i="55"/>
  <c r="J1670" i="55"/>
  <c r="J1665" i="55"/>
  <c r="J1660" i="55"/>
  <c r="J1657" i="55"/>
  <c r="J1655" i="55"/>
  <c r="J1653" i="55"/>
  <c r="J1569" i="55"/>
  <c r="J1567" i="55"/>
  <c r="J1564" i="55"/>
  <c r="J1559" i="55"/>
  <c r="J1555" i="55"/>
  <c r="J1554" i="55" s="1"/>
  <c r="J1550" i="55"/>
  <c r="J1548" i="55"/>
  <c r="J1546" i="55"/>
  <c r="J1543" i="55"/>
  <c r="J1542" i="55" s="1"/>
  <c r="J1537" i="55"/>
  <c r="J1536" i="55" s="1"/>
  <c r="J1532" i="55"/>
  <c r="J1531" i="55" s="1"/>
  <c r="J1529" i="55"/>
  <c r="J1520" i="55"/>
  <c r="J1517" i="55"/>
  <c r="J1513" i="55"/>
  <c r="J1510" i="55"/>
  <c r="J1508" i="55"/>
  <c r="J1505" i="55"/>
  <c r="J1502" i="55"/>
  <c r="J1493" i="55"/>
  <c r="J1490" i="55"/>
  <c r="J1487" i="55"/>
  <c r="J1483" i="55"/>
  <c r="J1482" i="55" s="1"/>
  <c r="J1479" i="55"/>
  <c r="J1478" i="55" s="1"/>
  <c r="J1476" i="55"/>
  <c r="J1474" i="55"/>
  <c r="J1471" i="55"/>
  <c r="J1469" i="55"/>
  <c r="J1465" i="55"/>
  <c r="J1464" i="55" s="1"/>
  <c r="J1439" i="55"/>
  <c r="J1438" i="55" s="1"/>
  <c r="J1436" i="55"/>
  <c r="J1434" i="55"/>
  <c r="J1377" i="55"/>
  <c r="J1376" i="55" s="1"/>
  <c r="J1374" i="55"/>
  <c r="J1372" i="55"/>
  <c r="J1364" i="55"/>
  <c r="J1362" i="55"/>
  <c r="J1358" i="55"/>
  <c r="J1355" i="55"/>
  <c r="J1353" i="55"/>
  <c r="J1350" i="55"/>
  <c r="J1336" i="55"/>
  <c r="J1335" i="55" s="1"/>
  <c r="J1333" i="55"/>
  <c r="J1332" i="55" s="1"/>
  <c r="J1307" i="55"/>
  <c r="J1305" i="55"/>
  <c r="J1303" i="55"/>
  <c r="J1297" i="55"/>
  <c r="J1296" i="55" s="1"/>
  <c r="J1294" i="55"/>
  <c r="J1293" i="55" s="1"/>
  <c r="J1288" i="55"/>
  <c r="J1287" i="55" s="1"/>
  <c r="J1286" i="55" s="1"/>
  <c r="J1284" i="55"/>
  <c r="J1281" i="55"/>
  <c r="J1277" i="55"/>
  <c r="J1276" i="55" s="1"/>
  <c r="J1274" i="55"/>
  <c r="J1272" i="55"/>
  <c r="J1268" i="55"/>
  <c r="J1267" i="55" s="1"/>
  <c r="J1266" i="55" s="1"/>
  <c r="J1264" i="55"/>
  <c r="J1263" i="55" s="1"/>
  <c r="J1262" i="55" s="1"/>
  <c r="J1260" i="55"/>
  <c r="J1258" i="55"/>
  <c r="J1251" i="55"/>
  <c r="J1250" i="55" s="1"/>
  <c r="J1248" i="55"/>
  <c r="J1247" i="55" s="1"/>
  <c r="J1244" i="55"/>
  <c r="J1242" i="55"/>
  <c r="J1232" i="55"/>
  <c r="J1229" i="55"/>
  <c r="J1203" i="55"/>
  <c r="J1202" i="55" s="1"/>
  <c r="J1200" i="55"/>
  <c r="J1199" i="55" s="1"/>
  <c r="J1197" i="55"/>
  <c r="J1194" i="55"/>
  <c r="J1192" i="55"/>
  <c r="J1190" i="55"/>
  <c r="J1187" i="55"/>
  <c r="J1185" i="55"/>
  <c r="J1181" i="55"/>
  <c r="J1179" i="55"/>
  <c r="J1175" i="55"/>
  <c r="J1174" i="55" s="1"/>
  <c r="J1173" i="55" s="1"/>
  <c r="J1171" i="55"/>
  <c r="J1170" i="55" s="1"/>
  <c r="J1167" i="55"/>
  <c r="J1166" i="55" s="1"/>
  <c r="J1163" i="55"/>
  <c r="J1159" i="55"/>
  <c r="J1156" i="55"/>
  <c r="J1152" i="55"/>
  <c r="J1151" i="55" s="1"/>
  <c r="J1150" i="55" s="1"/>
  <c r="J1148" i="55"/>
  <c r="J1147" i="55" s="1"/>
  <c r="J1145" i="55"/>
  <c r="J1144" i="55" s="1"/>
  <c r="J1140" i="55"/>
  <c r="J1139" i="55" s="1"/>
  <c r="J1138" i="55" s="1"/>
  <c r="J1136" i="55"/>
  <c r="J1135" i="55" s="1"/>
  <c r="J1133" i="55"/>
  <c r="J1132" i="55" s="1"/>
  <c r="J1129" i="55"/>
  <c r="J1128" i="55" s="1"/>
  <c r="J1127" i="55" s="1"/>
  <c r="J1124" i="55"/>
  <c r="J1123" i="55" s="1"/>
  <c r="J1122" i="55" s="1"/>
  <c r="J1119" i="55"/>
  <c r="J1118" i="55" s="1"/>
  <c r="J1115" i="55"/>
  <c r="J1114" i="55" s="1"/>
  <c r="J1111" i="55"/>
  <c r="J1110" i="55" s="1"/>
  <c r="J1109" i="55" s="1"/>
  <c r="J1107" i="55"/>
  <c r="J1106" i="55" s="1"/>
  <c r="J1105" i="55" s="1"/>
  <c r="J1102" i="55"/>
  <c r="J1101" i="55" s="1"/>
  <c r="J1100" i="55" s="1"/>
  <c r="J1077" i="55"/>
  <c r="J1074" i="55"/>
  <c r="J1071" i="55"/>
  <c r="J1069" i="55"/>
  <c r="J1066" i="55"/>
  <c r="J1063" i="55"/>
  <c r="J1048" i="55"/>
  <c r="J1045" i="55"/>
  <c r="J1042" i="55"/>
  <c r="J1040" i="55"/>
  <c r="J1037" i="55"/>
  <c r="J1034" i="55"/>
  <c r="J1030" i="55"/>
  <c r="J1029" i="55" s="1"/>
  <c r="J1028" i="55" s="1"/>
  <c r="J1002" i="55"/>
  <c r="J1001" i="55" s="1"/>
  <c r="J999" i="55"/>
  <c r="J998" i="55" s="1"/>
  <c r="J993" i="55"/>
  <c r="J990" i="55"/>
  <c r="J986" i="55"/>
  <c r="J985" i="55" s="1"/>
  <c r="J984" i="55" s="1"/>
  <c r="J981" i="55"/>
  <c r="J979" i="55"/>
  <c r="J974" i="55"/>
  <c r="J973" i="55" s="1"/>
  <c r="J971" i="55"/>
  <c r="J970" i="55" s="1"/>
  <c r="J967" i="55"/>
  <c r="J966" i="55" s="1"/>
  <c r="J965" i="55" s="1"/>
  <c r="J963" i="55"/>
  <c r="J962" i="55" s="1"/>
  <c r="J960" i="55"/>
  <c r="J928" i="55"/>
  <c r="J927" i="55" s="1"/>
  <c r="J925" i="55"/>
  <c r="J923" i="55"/>
  <c r="J920" i="55"/>
  <c r="J919" i="55" s="1"/>
  <c r="J905" i="55"/>
  <c r="J902" i="55"/>
  <c r="J899" i="55"/>
  <c r="J897" i="55"/>
  <c r="J894" i="55"/>
  <c r="J891" i="55"/>
  <c r="J887" i="55"/>
  <c r="J886" i="55" s="1"/>
  <c r="J885" i="55" s="1"/>
  <c r="J883" i="55"/>
  <c r="J882" i="55" s="1"/>
  <c r="J881" i="55" s="1"/>
  <c r="J879" i="55"/>
  <c r="J878" i="55" s="1"/>
  <c r="J877" i="55" s="1"/>
  <c r="J872" i="55"/>
  <c r="J871" i="55" s="1"/>
  <c r="J869" i="55"/>
  <c r="J868" i="55" s="1"/>
  <c r="J865" i="55"/>
  <c r="J864" i="55" s="1"/>
  <c r="J863" i="55" s="1"/>
  <c r="J861" i="55"/>
  <c r="J860" i="55" s="1"/>
  <c r="J859" i="55" s="1"/>
  <c r="J857" i="55"/>
  <c r="J856" i="55" s="1"/>
  <c r="J855" i="55" s="1"/>
  <c r="J799" i="55"/>
  <c r="J796" i="55"/>
  <c r="J792" i="55"/>
  <c r="J784" i="55"/>
  <c r="J781" i="55"/>
  <c r="J778" i="55"/>
  <c r="J776" i="55"/>
  <c r="J757" i="55"/>
  <c r="J756" i="55" s="1"/>
  <c r="J755" i="55" s="1"/>
  <c r="J719" i="55"/>
  <c r="J718" i="55" s="1"/>
  <c r="J716" i="55"/>
  <c r="J712" i="55"/>
  <c r="J710" i="55"/>
  <c r="J707" i="55"/>
  <c r="J705" i="55"/>
  <c r="J701" i="55"/>
  <c r="J700" i="55" s="1"/>
  <c r="J698" i="55"/>
  <c r="J697" i="55" s="1"/>
  <c r="J694" i="55"/>
  <c r="J691" i="55"/>
  <c r="J689" i="55"/>
  <c r="J685" i="55"/>
  <c r="J684" i="55" s="1"/>
  <c r="J682" i="55"/>
  <c r="J675" i="55"/>
  <c r="J671" i="55"/>
  <c r="J667" i="55"/>
  <c r="J666" i="55" s="1"/>
  <c r="J665" i="55" s="1"/>
  <c r="J663" i="55"/>
  <c r="J662" i="55" s="1"/>
  <c r="J660" i="55"/>
  <c r="J659" i="55" s="1"/>
  <c r="J656" i="55"/>
  <c r="J655" i="55" s="1"/>
  <c r="J652" i="55"/>
  <c r="J650" i="55"/>
  <c r="J646" i="55"/>
  <c r="J645" i="55" s="1"/>
  <c r="J644" i="55" s="1"/>
  <c r="J642" i="55"/>
  <c r="J641" i="55" s="1"/>
  <c r="J639" i="55"/>
  <c r="J638" i="55" s="1"/>
  <c r="J634" i="55"/>
  <c r="J633" i="55" s="1"/>
  <c r="J632" i="55" s="1"/>
  <c r="J613" i="55"/>
  <c r="J609" i="55"/>
  <c r="J607" i="55"/>
  <c r="J604" i="55"/>
  <c r="J602" i="55"/>
  <c r="J600" i="55"/>
  <c r="J556" i="55"/>
  <c r="J552" i="55"/>
  <c r="J550" i="55"/>
  <c r="J547" i="55"/>
  <c r="J544" i="55"/>
  <c r="J542" i="55"/>
  <c r="J540" i="55"/>
  <c r="J537" i="55"/>
  <c r="J533" i="55"/>
  <c r="J531" i="55"/>
  <c r="J528" i="55"/>
  <c r="J468" i="55"/>
  <c r="J465" i="55"/>
  <c r="J462" i="55"/>
  <c r="J461" i="55" s="1"/>
  <c r="J459" i="55"/>
  <c r="J455" i="55"/>
  <c r="J453" i="55"/>
  <c r="J450" i="55"/>
  <c r="J447" i="55"/>
  <c r="J445" i="55"/>
  <c r="J443" i="55"/>
  <c r="J440" i="55"/>
  <c r="J438" i="55"/>
  <c r="J435" i="55"/>
  <c r="J434" i="55" s="1"/>
  <c r="J432" i="55"/>
  <c r="J428" i="55"/>
  <c r="J426" i="55"/>
  <c r="J423" i="55"/>
  <c r="J407" i="55"/>
  <c r="J405" i="55"/>
  <c r="J403" i="55"/>
  <c r="J400" i="55"/>
  <c r="J398" i="55"/>
  <c r="J395" i="55"/>
  <c r="J393" i="55"/>
  <c r="J391" i="55"/>
  <c r="J380" i="55"/>
  <c r="J379" i="55" s="1"/>
  <c r="J378" i="55" s="1"/>
  <c r="J376" i="55"/>
  <c r="J375" i="55" s="1"/>
  <c r="J374" i="55" s="1"/>
  <c r="J372" i="55"/>
  <c r="J371" i="55" s="1"/>
  <c r="J370" i="55" s="1"/>
  <c r="J368" i="55"/>
  <c r="J367" i="55" s="1"/>
  <c r="J366" i="55" s="1"/>
  <c r="J364" i="55"/>
  <c r="J363" i="55" s="1"/>
  <c r="J362" i="55" s="1"/>
  <c r="J360" i="55"/>
  <c r="J359" i="55" s="1"/>
  <c r="J353" i="55"/>
  <c r="J351" i="55"/>
  <c r="J349" i="55"/>
  <c r="J345" i="55"/>
  <c r="J344" i="55" s="1"/>
  <c r="J343" i="55" s="1"/>
  <c r="J295" i="55"/>
  <c r="J293" i="55"/>
  <c r="J290" i="55"/>
  <c r="J288" i="55"/>
  <c r="J283" i="55"/>
  <c r="J279" i="55"/>
  <c r="J278" i="55" s="1"/>
  <c r="J275" i="55"/>
  <c r="J274" i="55" s="1"/>
  <c r="J270" i="55"/>
  <c r="J269" i="55" s="1"/>
  <c r="J263" i="55"/>
  <c r="J261" i="55"/>
  <c r="J251" i="55"/>
  <c r="J245" i="55"/>
  <c r="J241" i="55"/>
  <c r="J237" i="55"/>
  <c r="J235" i="55"/>
  <c r="J231" i="55"/>
  <c r="J226" i="55"/>
  <c r="J220" i="55"/>
  <c r="J219" i="55" s="1"/>
  <c r="J217" i="55"/>
  <c r="J216" i="55" s="1"/>
  <c r="J213" i="55"/>
  <c r="J212" i="55" s="1"/>
  <c r="J211" i="55" s="1"/>
  <c r="J209" i="55"/>
  <c r="J207" i="55"/>
  <c r="J202" i="55"/>
  <c r="J198" i="55"/>
  <c r="J197" i="55" s="1"/>
  <c r="J194" i="55"/>
  <c r="J193" i="55" s="1"/>
  <c r="J190" i="55"/>
  <c r="J189" i="55" s="1"/>
  <c r="J187" i="55"/>
  <c r="J186" i="55" s="1"/>
  <c r="J183" i="55"/>
  <c r="J182" i="55" s="1"/>
  <c r="J180" i="55"/>
  <c r="J179" i="55" s="1"/>
  <c r="J177" i="55"/>
  <c r="J176" i="55" s="1"/>
  <c r="J174" i="55"/>
  <c r="J173" i="55" s="1"/>
  <c r="J169" i="55"/>
  <c r="J168" i="55" s="1"/>
  <c r="J165" i="55"/>
  <c r="J164" i="55" s="1"/>
  <c r="J162" i="55"/>
  <c r="J161" i="55" s="1"/>
  <c r="J152" i="55"/>
  <c r="J151" i="55" s="1"/>
  <c r="J148" i="55"/>
  <c r="J146" i="55"/>
  <c r="J142" i="55"/>
  <c r="J141" i="55" s="1"/>
  <c r="J138" i="55"/>
  <c r="J137" i="55" s="1"/>
  <c r="J131" i="55"/>
  <c r="J130" i="55" s="1"/>
  <c r="J128" i="55"/>
  <c r="J127" i="55" s="1"/>
  <c r="J125" i="55"/>
  <c r="J124" i="55" s="1"/>
  <c r="J121" i="55"/>
  <c r="J120" i="55" s="1"/>
  <c r="J116" i="55"/>
  <c r="J115" i="55" s="1"/>
  <c r="J113" i="55"/>
  <c r="J112" i="55" s="1"/>
  <c r="J109" i="55"/>
  <c r="J107" i="55"/>
  <c r="J103" i="55"/>
  <c r="J100" i="55"/>
  <c r="J96" i="55"/>
  <c r="J93" i="55"/>
  <c r="J89" i="55"/>
  <c r="J88" i="55" s="1"/>
  <c r="J83" i="55"/>
  <c r="J81" i="55"/>
  <c r="J77" i="55"/>
  <c r="J76" i="55" s="1"/>
  <c r="J74" i="55"/>
  <c r="J70" i="55"/>
  <c r="J68" i="55"/>
  <c r="J57" i="55"/>
  <c r="J56" i="55" s="1"/>
  <c r="J53" i="55"/>
  <c r="J52" i="55" s="1"/>
  <c r="J48" i="55"/>
  <c r="J47" i="55" s="1"/>
  <c r="J40" i="55"/>
  <c r="J38" i="55"/>
  <c r="J29" i="55"/>
  <c r="J23" i="55"/>
  <c r="J18" i="55"/>
  <c r="J14" i="55"/>
  <c r="J12" i="55"/>
  <c r="J8" i="55"/>
  <c r="I4639" i="55"/>
  <c r="I4637" i="55"/>
  <c r="I4635" i="55"/>
  <c r="I4632" i="55"/>
  <c r="I4631" i="55" s="1"/>
  <c r="I4628" i="55"/>
  <c r="I4627" i="55" s="1"/>
  <c r="I4573" i="55"/>
  <c r="I4569" i="55"/>
  <c r="I4567" i="55"/>
  <c r="I4564" i="55"/>
  <c r="I4562" i="55"/>
  <c r="I4558" i="55"/>
  <c r="I4543" i="55"/>
  <c r="I4542" i="55" s="1"/>
  <c r="I4540" i="55"/>
  <c r="I4539" i="55" s="1"/>
  <c r="I4536" i="55"/>
  <c r="I4535" i="55" s="1"/>
  <c r="I4529" i="55"/>
  <c r="I4528" i="55" s="1"/>
  <c r="I4527" i="55" s="1"/>
  <c r="I4506" i="55"/>
  <c r="I4505" i="55" s="1"/>
  <c r="I4502" i="55"/>
  <c r="I4501" i="55" s="1"/>
  <c r="I4499" i="55"/>
  <c r="I4497" i="55"/>
  <c r="I4494" i="55"/>
  <c r="I4493" i="55" s="1"/>
  <c r="I4490" i="55"/>
  <c r="I4489" i="55" s="1"/>
  <c r="I4477" i="55"/>
  <c r="I4474" i="55"/>
  <c r="I4460" i="55"/>
  <c r="I4459" i="55" s="1"/>
  <c r="I4457" i="55"/>
  <c r="I4453" i="55"/>
  <c r="I4451" i="55"/>
  <c r="I4448" i="55"/>
  <c r="I4447" i="55" s="1"/>
  <c r="I4444" i="55"/>
  <c r="I4443" i="55" s="1"/>
  <c r="I4383" i="55"/>
  <c r="I4382" i="55" s="1"/>
  <c r="I4380" i="55"/>
  <c r="I4378" i="55"/>
  <c r="I4375" i="55"/>
  <c r="I4292" i="55"/>
  <c r="I4291" i="55" s="1"/>
  <c r="I4289" i="55"/>
  <c r="I4287" i="55"/>
  <c r="I4284" i="55"/>
  <c r="I4282" i="55"/>
  <c r="I4279" i="55"/>
  <c r="I4278" i="55" s="1"/>
  <c r="I4276" i="55"/>
  <c r="I4275" i="55" s="1"/>
  <c r="I4269" i="55"/>
  <c r="I4268" i="55" s="1"/>
  <c r="I4267" i="55" s="1"/>
  <c r="I4243" i="55"/>
  <c r="I4242" i="55" s="1"/>
  <c r="I4240" i="55"/>
  <c r="I4239" i="55" s="1"/>
  <c r="I4237" i="55"/>
  <c r="I4235" i="55"/>
  <c r="I4209" i="55"/>
  <c r="I4207" i="55"/>
  <c r="I4204" i="55"/>
  <c r="I4202" i="55"/>
  <c r="I4198" i="55"/>
  <c r="I4196" i="55"/>
  <c r="I4194" i="55"/>
  <c r="I4189" i="55"/>
  <c r="I4186" i="55"/>
  <c r="I4183" i="55"/>
  <c r="I4182" i="55" s="1"/>
  <c r="I4179" i="55"/>
  <c r="I4178" i="55" s="1"/>
  <c r="I4098" i="55"/>
  <c r="I4096" i="55"/>
  <c r="I4093" i="55"/>
  <c r="I4053" i="55"/>
  <c r="I4051" i="55"/>
  <c r="I4047" i="55"/>
  <c r="I4046" i="55" s="1"/>
  <c r="I4044" i="55"/>
  <c r="I4042" i="55"/>
  <c r="I4039" i="55"/>
  <c r="I4037" i="55"/>
  <c r="I4033" i="55"/>
  <c r="I4032" i="55" s="1"/>
  <c r="I4026" i="55"/>
  <c r="I4025" i="55" s="1"/>
  <c r="I4024" i="55" s="1"/>
  <c r="I4008" i="55"/>
  <c r="I4007" i="55" s="1"/>
  <c r="I4004" i="55"/>
  <c r="I4002" i="55"/>
  <c r="I3999" i="55"/>
  <c r="I3997" i="55"/>
  <c r="I3994" i="55"/>
  <c r="I3993" i="55" s="1"/>
  <c r="I3991" i="55"/>
  <c r="I3990" i="55" s="1"/>
  <c r="I3981" i="55"/>
  <c r="I3980" i="55" s="1"/>
  <c r="I3978" i="55"/>
  <c r="I3977" i="55" s="1"/>
  <c r="I3974" i="55"/>
  <c r="I3973" i="55" s="1"/>
  <c r="I3922" i="55"/>
  <c r="I3921" i="55" s="1"/>
  <c r="I3917" i="55"/>
  <c r="I3910" i="55"/>
  <c r="I3906" i="55"/>
  <c r="I3903" i="55"/>
  <c r="I3900" i="55"/>
  <c r="I3898" i="55"/>
  <c r="I3895" i="55"/>
  <c r="I3719" i="55"/>
  <c r="I3718" i="55" s="1"/>
  <c r="I3717" i="55" s="1"/>
  <c r="I3668" i="55" s="1"/>
  <c r="I3378" i="55"/>
  <c r="I3377" i="55" s="1"/>
  <c r="I3376" i="55" s="1"/>
  <c r="I3279" i="55" s="1"/>
  <c r="I3118" i="55"/>
  <c r="I3117" i="55" s="1"/>
  <c r="I3114" i="55"/>
  <c r="I3113" i="55" s="1"/>
  <c r="I3111" i="55"/>
  <c r="I3109" i="55"/>
  <c r="I3107" i="55"/>
  <c r="I3100" i="55"/>
  <c r="I3098" i="55"/>
  <c r="I3050" i="55"/>
  <c r="I3049" i="55" s="1"/>
  <c r="I3048" i="55" s="1"/>
  <c r="I2912" i="55"/>
  <c r="I2911" i="55" s="1"/>
  <c r="I2906" i="55" s="1"/>
  <c r="I2901" i="55"/>
  <c r="I2900" i="55" s="1"/>
  <c r="I2899" i="55" s="1"/>
  <c r="I2829" i="55"/>
  <c r="I2828" i="55" s="1"/>
  <c r="I2827" i="55" s="1"/>
  <c r="I2646" i="55"/>
  <c r="I2645" i="55" s="1"/>
  <c r="I2644" i="55" s="1"/>
  <c r="I2636" i="55"/>
  <c r="I2635" i="55" s="1"/>
  <c r="I2634" i="55" s="1"/>
  <c r="I2369" i="55"/>
  <c r="I2368" i="55" s="1"/>
  <c r="I2349" i="55" s="1"/>
  <c r="I2334" i="55"/>
  <c r="I2333" i="55" s="1"/>
  <c r="I2140" i="55"/>
  <c r="I2139" i="55" s="1"/>
  <c r="I2137" i="55"/>
  <c r="I2136" i="55" s="1"/>
  <c r="I2133" i="55"/>
  <c r="I2130" i="55"/>
  <c r="I2122" i="55"/>
  <c r="I2121" i="55" s="1"/>
  <c r="I2120" i="55" s="1"/>
  <c r="I2108" i="55"/>
  <c r="I2107" i="55" s="1"/>
  <c r="I2106" i="55" s="1"/>
  <c r="I2057" i="55"/>
  <c r="I2054" i="55"/>
  <c r="I2052" i="55"/>
  <c r="I2050" i="55"/>
  <c r="I2046" i="55"/>
  <c r="I2044" i="55"/>
  <c r="I2041" i="55"/>
  <c r="I1926" i="55"/>
  <c r="I1925" i="55" s="1"/>
  <c r="I1923" i="55"/>
  <c r="I1922" i="55" s="1"/>
  <c r="I1920" i="55"/>
  <c r="I1918" i="55"/>
  <c r="I1915" i="55"/>
  <c r="I1912" i="55"/>
  <c r="I1907" i="55"/>
  <c r="I1897" i="55"/>
  <c r="I1893" i="55"/>
  <c r="I1886" i="55"/>
  <c r="I1885" i="55" s="1"/>
  <c r="I1883" i="55"/>
  <c r="I1878" i="55"/>
  <c r="I1875" i="55"/>
  <c r="I1874" i="55" s="1"/>
  <c r="I1872" i="55"/>
  <c r="I1871" i="55" s="1"/>
  <c r="I1868" i="55"/>
  <c r="I1867" i="55" s="1"/>
  <c r="I1861" i="55"/>
  <c r="I1851" i="55"/>
  <c r="I1845" i="55"/>
  <c r="I1841" i="55"/>
  <c r="I1838" i="55"/>
  <c r="I1836" i="55"/>
  <c r="I1833" i="55"/>
  <c r="I1828" i="55"/>
  <c r="I1827" i="55" s="1"/>
  <c r="I1823" i="55"/>
  <c r="I1821" i="55"/>
  <c r="I1817" i="55"/>
  <c r="I1815" i="55"/>
  <c r="I1811" i="55"/>
  <c r="I1808" i="55"/>
  <c r="I1805" i="55"/>
  <c r="I1804" i="55" s="1"/>
  <c r="I1800" i="55"/>
  <c r="I1799" i="55" s="1"/>
  <c r="I1784" i="55"/>
  <c r="I1783" i="55" s="1"/>
  <c r="I1778" i="55"/>
  <c r="I1777" i="55" s="1"/>
  <c r="I1774" i="55"/>
  <c r="I1773" i="55" s="1"/>
  <c r="I1771" i="55"/>
  <c r="I1770" i="55" s="1"/>
  <c r="I1767" i="55"/>
  <c r="I1766" i="55" s="1"/>
  <c r="I1758" i="55"/>
  <c r="I1756" i="55"/>
  <c r="I1747" i="55"/>
  <c r="I1741" i="55"/>
  <c r="I1736" i="55"/>
  <c r="I1733" i="55"/>
  <c r="I1731" i="55"/>
  <c r="I1728" i="55"/>
  <c r="I1722" i="55"/>
  <c r="I1721" i="55" s="1"/>
  <c r="I1718" i="55"/>
  <c r="I1717" i="55" s="1"/>
  <c r="I1712" i="55"/>
  <c r="I1708" i="55"/>
  <c r="I1706" i="55"/>
  <c r="I1702" i="55"/>
  <c r="I1700" i="55"/>
  <c r="I1696" i="55"/>
  <c r="I1694" i="55"/>
  <c r="I1690" i="55"/>
  <c r="I1689" i="55" s="1"/>
  <c r="I1681" i="55"/>
  <c r="I1679" i="55"/>
  <c r="I1670" i="55"/>
  <c r="I1665" i="55"/>
  <c r="I1660" i="55"/>
  <c r="I1657" i="55"/>
  <c r="I1655" i="55"/>
  <c r="I1653" i="55"/>
  <c r="I1569" i="55"/>
  <c r="I1567" i="55"/>
  <c r="I1564" i="55"/>
  <c r="I1559" i="55"/>
  <c r="I1555" i="55"/>
  <c r="I1554" i="55" s="1"/>
  <c r="I1550" i="55"/>
  <c r="I1548" i="55"/>
  <c r="I1546" i="55"/>
  <c r="I1543" i="55"/>
  <c r="I1542" i="55" s="1"/>
  <c r="I1537" i="55"/>
  <c r="I1536" i="55" s="1"/>
  <c r="I1532" i="55"/>
  <c r="I1531" i="55" s="1"/>
  <c r="I1529" i="55"/>
  <c r="I1520" i="55"/>
  <c r="I1517" i="55"/>
  <c r="I1513" i="55"/>
  <c r="I1510" i="55"/>
  <c r="I1508" i="55"/>
  <c r="I1505" i="55"/>
  <c r="I1502" i="55"/>
  <c r="I1493" i="55"/>
  <c r="I1490" i="55"/>
  <c r="I1487" i="55"/>
  <c r="I1483" i="55"/>
  <c r="I1482" i="55" s="1"/>
  <c r="I1479" i="55"/>
  <c r="I1478" i="55" s="1"/>
  <c r="I1476" i="55"/>
  <c r="I1474" i="55"/>
  <c r="I1471" i="55"/>
  <c r="I1469" i="55"/>
  <c r="I1465" i="55"/>
  <c r="I1464" i="55" s="1"/>
  <c r="I1439" i="55"/>
  <c r="I1438" i="55" s="1"/>
  <c r="I1434" i="55"/>
  <c r="I1377" i="55"/>
  <c r="I1376" i="55" s="1"/>
  <c r="I1374" i="55"/>
  <c r="I1372" i="55"/>
  <c r="I1364" i="55"/>
  <c r="I1362" i="55"/>
  <c r="I1358" i="55"/>
  <c r="I1355" i="55"/>
  <c r="I1353" i="55"/>
  <c r="I1350" i="55"/>
  <c r="I1336" i="55"/>
  <c r="I1335" i="55" s="1"/>
  <c r="I1333" i="55"/>
  <c r="I1332" i="55" s="1"/>
  <c r="I1307" i="55"/>
  <c r="I1305" i="55"/>
  <c r="I1303" i="55"/>
  <c r="I1297" i="55"/>
  <c r="I1296" i="55" s="1"/>
  <c r="I1294" i="55"/>
  <c r="I1293" i="55" s="1"/>
  <c r="I1288" i="55"/>
  <c r="I1287" i="55" s="1"/>
  <c r="I1286" i="55" s="1"/>
  <c r="I1284" i="55"/>
  <c r="I1281" i="55"/>
  <c r="I1277" i="55"/>
  <c r="I1276" i="55" s="1"/>
  <c r="I1274" i="55"/>
  <c r="I1272" i="55"/>
  <c r="I1268" i="55"/>
  <c r="I1267" i="55" s="1"/>
  <c r="I1266" i="55" s="1"/>
  <c r="I1264" i="55"/>
  <c r="I1263" i="55" s="1"/>
  <c r="I1262" i="55" s="1"/>
  <c r="I1260" i="55"/>
  <c r="I1258" i="55"/>
  <c r="I1251" i="55"/>
  <c r="I1250" i="55" s="1"/>
  <c r="I1248" i="55"/>
  <c r="I1247" i="55" s="1"/>
  <c r="I1244" i="55"/>
  <c r="I1242" i="55"/>
  <c r="I1232" i="55"/>
  <c r="I1229" i="55"/>
  <c r="I1203" i="55"/>
  <c r="I1202" i="55" s="1"/>
  <c r="I1200" i="55"/>
  <c r="I1199" i="55" s="1"/>
  <c r="I1197" i="55"/>
  <c r="I1194" i="55"/>
  <c r="I1192" i="55"/>
  <c r="I1190" i="55"/>
  <c r="I1187" i="55"/>
  <c r="I1185" i="55"/>
  <c r="I1181" i="55"/>
  <c r="I1179" i="55"/>
  <c r="I1175" i="55"/>
  <c r="I1174" i="55" s="1"/>
  <c r="I1173" i="55" s="1"/>
  <c r="I1171" i="55"/>
  <c r="I1170" i="55" s="1"/>
  <c r="I1167" i="55"/>
  <c r="I1166" i="55" s="1"/>
  <c r="I1163" i="55"/>
  <c r="I1159" i="55"/>
  <c r="I1156" i="55"/>
  <c r="I1152" i="55"/>
  <c r="I1151" i="55" s="1"/>
  <c r="I1150" i="55" s="1"/>
  <c r="I1148" i="55"/>
  <c r="I1147" i="55" s="1"/>
  <c r="I1145" i="55"/>
  <c r="I1144" i="55" s="1"/>
  <c r="I1140" i="55"/>
  <c r="I1139" i="55" s="1"/>
  <c r="I1138" i="55" s="1"/>
  <c r="I1136" i="55"/>
  <c r="I1135" i="55" s="1"/>
  <c r="I1133" i="55"/>
  <c r="I1132" i="55" s="1"/>
  <c r="I1129" i="55"/>
  <c r="I1128" i="55" s="1"/>
  <c r="I1127" i="55" s="1"/>
  <c r="I1124" i="55"/>
  <c r="I1123" i="55" s="1"/>
  <c r="I1122" i="55" s="1"/>
  <c r="I1119" i="55"/>
  <c r="I1118" i="55" s="1"/>
  <c r="I1115" i="55"/>
  <c r="I1114" i="55" s="1"/>
  <c r="I1111" i="55"/>
  <c r="I1110" i="55" s="1"/>
  <c r="I1109" i="55" s="1"/>
  <c r="I1107" i="55"/>
  <c r="I1106" i="55" s="1"/>
  <c r="I1105" i="55" s="1"/>
  <c r="I1102" i="55"/>
  <c r="I1101" i="55" s="1"/>
  <c r="I1100" i="55" s="1"/>
  <c r="I1077" i="55"/>
  <c r="I1074" i="55"/>
  <c r="I1071" i="55"/>
  <c r="I1069" i="55"/>
  <c r="I1066" i="55"/>
  <c r="I1063" i="55"/>
  <c r="I1048" i="55"/>
  <c r="I1045" i="55"/>
  <c r="I1042" i="55"/>
  <c r="I1040" i="55"/>
  <c r="I1037" i="55"/>
  <c r="I1034" i="55"/>
  <c r="I1030" i="55"/>
  <c r="I1029" i="55" s="1"/>
  <c r="I1028" i="55" s="1"/>
  <c r="I1002" i="55"/>
  <c r="I1001" i="55" s="1"/>
  <c r="I999" i="55"/>
  <c r="I998" i="55" s="1"/>
  <c r="I993" i="55"/>
  <c r="I990" i="55"/>
  <c r="I986" i="55"/>
  <c r="I985" i="55" s="1"/>
  <c r="I984" i="55" s="1"/>
  <c r="I981" i="55"/>
  <c r="I979" i="55"/>
  <c r="I974" i="55"/>
  <c r="I973" i="55" s="1"/>
  <c r="I971" i="55"/>
  <c r="I970" i="55" s="1"/>
  <c r="I967" i="55"/>
  <c r="I966" i="55" s="1"/>
  <c r="I965" i="55" s="1"/>
  <c r="I963" i="55"/>
  <c r="I962" i="55" s="1"/>
  <c r="I960" i="55"/>
  <c r="I928" i="55"/>
  <c r="I927" i="55" s="1"/>
  <c r="I925" i="55"/>
  <c r="I923" i="55"/>
  <c r="I920" i="55"/>
  <c r="I919" i="55" s="1"/>
  <c r="I905" i="55"/>
  <c r="I902" i="55"/>
  <c r="I899" i="55"/>
  <c r="I897" i="55"/>
  <c r="I894" i="55"/>
  <c r="I891" i="55"/>
  <c r="I887" i="55"/>
  <c r="I886" i="55" s="1"/>
  <c r="I885" i="55" s="1"/>
  <c r="I883" i="55"/>
  <c r="I882" i="55" s="1"/>
  <c r="I881" i="55" s="1"/>
  <c r="I879" i="55"/>
  <c r="I878" i="55" s="1"/>
  <c r="I877" i="55" s="1"/>
  <c r="I872" i="55"/>
  <c r="I871" i="55" s="1"/>
  <c r="I869" i="55"/>
  <c r="I868" i="55" s="1"/>
  <c r="I865" i="55"/>
  <c r="I864" i="55" s="1"/>
  <c r="I863" i="55" s="1"/>
  <c r="I861" i="55"/>
  <c r="I860" i="55" s="1"/>
  <c r="I859" i="55" s="1"/>
  <c r="I857" i="55"/>
  <c r="I856" i="55" s="1"/>
  <c r="I855" i="55" s="1"/>
  <c r="I799" i="55"/>
  <c r="I796" i="55"/>
  <c r="I792" i="55"/>
  <c r="I784" i="55"/>
  <c r="I781" i="55"/>
  <c r="I778" i="55"/>
  <c r="I776" i="55"/>
  <c r="I757" i="55"/>
  <c r="I756" i="55" s="1"/>
  <c r="I755" i="55" s="1"/>
  <c r="I719" i="55"/>
  <c r="I718" i="55" s="1"/>
  <c r="I716" i="55"/>
  <c r="I712" i="55"/>
  <c r="I710" i="55"/>
  <c r="I707" i="55"/>
  <c r="I705" i="55"/>
  <c r="I701" i="55"/>
  <c r="I700" i="55" s="1"/>
  <c r="I698" i="55"/>
  <c r="I697" i="55" s="1"/>
  <c r="I694" i="55"/>
  <c r="I691" i="55"/>
  <c r="I689" i="55"/>
  <c r="I685" i="55"/>
  <c r="I684" i="55" s="1"/>
  <c r="I682" i="55"/>
  <c r="I675" i="55"/>
  <c r="I671" i="55"/>
  <c r="I667" i="55"/>
  <c r="I666" i="55" s="1"/>
  <c r="I665" i="55" s="1"/>
  <c r="I663" i="55"/>
  <c r="I662" i="55" s="1"/>
  <c r="I660" i="55"/>
  <c r="I659" i="55" s="1"/>
  <c r="I656" i="55"/>
  <c r="I655" i="55" s="1"/>
  <c r="I652" i="55"/>
  <c r="I650" i="55"/>
  <c r="I646" i="55"/>
  <c r="I645" i="55" s="1"/>
  <c r="I644" i="55" s="1"/>
  <c r="I642" i="55"/>
  <c r="I641" i="55" s="1"/>
  <c r="I639" i="55"/>
  <c r="I638" i="55" s="1"/>
  <c r="I634" i="55"/>
  <c r="I633" i="55" s="1"/>
  <c r="I632" i="55" s="1"/>
  <c r="I613" i="55"/>
  <c r="I609" i="55"/>
  <c r="I607" i="55"/>
  <c r="I604" i="55"/>
  <c r="I602" i="55"/>
  <c r="I600" i="55"/>
  <c r="I556" i="55"/>
  <c r="I552" i="55"/>
  <c r="I550" i="55"/>
  <c r="I547" i="55"/>
  <c r="I544" i="55"/>
  <c r="I542" i="55"/>
  <c r="I540" i="55"/>
  <c r="I537" i="55"/>
  <c r="I533" i="55"/>
  <c r="I531" i="55"/>
  <c r="I528" i="55"/>
  <c r="I468" i="55"/>
  <c r="I465" i="55"/>
  <c r="I462" i="55"/>
  <c r="I461" i="55" s="1"/>
  <c r="I459" i="55"/>
  <c r="I455" i="55"/>
  <c r="I453" i="55"/>
  <c r="I450" i="55"/>
  <c r="I447" i="55"/>
  <c r="I445" i="55"/>
  <c r="I443" i="55"/>
  <c r="I440" i="55"/>
  <c r="I438" i="55"/>
  <c r="I435" i="55"/>
  <c r="I434" i="55" s="1"/>
  <c r="I432" i="55"/>
  <c r="I428" i="55"/>
  <c r="I426" i="55"/>
  <c r="I423" i="55"/>
  <c r="I407" i="55"/>
  <c r="I405" i="55"/>
  <c r="I403" i="55"/>
  <c r="I400" i="55"/>
  <c r="I398" i="55"/>
  <c r="I395" i="55"/>
  <c r="I393" i="55"/>
  <c r="I391" i="55"/>
  <c r="I380" i="55"/>
  <c r="I379" i="55" s="1"/>
  <c r="I378" i="55" s="1"/>
  <c r="I376" i="55"/>
  <c r="I375" i="55" s="1"/>
  <c r="I374" i="55" s="1"/>
  <c r="I372" i="55"/>
  <c r="I371" i="55" s="1"/>
  <c r="I370" i="55" s="1"/>
  <c r="I368" i="55"/>
  <c r="I367" i="55" s="1"/>
  <c r="I366" i="55" s="1"/>
  <c r="I364" i="55"/>
  <c r="I363" i="55" s="1"/>
  <c r="I362" i="55" s="1"/>
  <c r="I360" i="55"/>
  <c r="I359" i="55" s="1"/>
  <c r="I353" i="55"/>
  <c r="I351" i="55"/>
  <c r="I349" i="55"/>
  <c r="I345" i="55"/>
  <c r="I344" i="55" s="1"/>
  <c r="I343" i="55" s="1"/>
  <c r="I295" i="55"/>
  <c r="I293" i="55"/>
  <c r="I290" i="55"/>
  <c r="I288" i="55"/>
  <c r="I283" i="55"/>
  <c r="I279" i="55"/>
  <c r="I278" i="55" s="1"/>
  <c r="I275" i="55"/>
  <c r="I274" i="55" s="1"/>
  <c r="I270" i="55"/>
  <c r="I269" i="55" s="1"/>
  <c r="I263" i="55"/>
  <c r="I261" i="55"/>
  <c r="I251" i="55"/>
  <c r="I245" i="55"/>
  <c r="I241" i="55"/>
  <c r="I237" i="55"/>
  <c r="I235" i="55"/>
  <c r="I231" i="55"/>
  <c r="I226" i="55"/>
  <c r="I220" i="55"/>
  <c r="I219" i="55" s="1"/>
  <c r="I217" i="55"/>
  <c r="I216" i="55" s="1"/>
  <c r="I213" i="55"/>
  <c r="I212" i="55" s="1"/>
  <c r="I211" i="55" s="1"/>
  <c r="I209" i="55"/>
  <c r="I207" i="55"/>
  <c r="I202" i="55"/>
  <c r="I198" i="55"/>
  <c r="I197" i="55" s="1"/>
  <c r="I194" i="55"/>
  <c r="I193" i="55" s="1"/>
  <c r="I190" i="55"/>
  <c r="I189" i="55" s="1"/>
  <c r="I187" i="55"/>
  <c r="I186" i="55" s="1"/>
  <c r="I183" i="55"/>
  <c r="I182" i="55" s="1"/>
  <c r="I180" i="55"/>
  <c r="I179" i="55" s="1"/>
  <c r="I177" i="55"/>
  <c r="I176" i="55" s="1"/>
  <c r="I174" i="55"/>
  <c r="I173" i="55" s="1"/>
  <c r="I169" i="55"/>
  <c r="I168" i="55" s="1"/>
  <c r="I165" i="55"/>
  <c r="I164" i="55" s="1"/>
  <c r="I162" i="55"/>
  <c r="I161" i="55" s="1"/>
  <c r="I152" i="55"/>
  <c r="I151" i="55" s="1"/>
  <c r="I148" i="55"/>
  <c r="I146" i="55"/>
  <c r="I142" i="55"/>
  <c r="I141" i="55" s="1"/>
  <c r="I138" i="55"/>
  <c r="I137" i="55" s="1"/>
  <c r="I131" i="55"/>
  <c r="I130" i="55" s="1"/>
  <c r="I128" i="55"/>
  <c r="I127" i="55" s="1"/>
  <c r="I125" i="55"/>
  <c r="I124" i="55" s="1"/>
  <c r="I121" i="55"/>
  <c r="I120" i="55" s="1"/>
  <c r="I116" i="55"/>
  <c r="I115" i="55" s="1"/>
  <c r="I113" i="55"/>
  <c r="I112" i="55" s="1"/>
  <c r="I109" i="55"/>
  <c r="I107" i="55"/>
  <c r="I103" i="55"/>
  <c r="I100" i="55"/>
  <c r="I96" i="55"/>
  <c r="I93" i="55"/>
  <c r="I89" i="55"/>
  <c r="I88" i="55" s="1"/>
  <c r="I83" i="55"/>
  <c r="I81" i="55"/>
  <c r="I77" i="55"/>
  <c r="I76" i="55" s="1"/>
  <c r="I74" i="55"/>
  <c r="I70" i="55"/>
  <c r="I68" i="55"/>
  <c r="I57" i="55"/>
  <c r="I56" i="55" s="1"/>
  <c r="I53" i="55"/>
  <c r="I52" i="55" s="1"/>
  <c r="I48" i="55"/>
  <c r="I47" i="55" s="1"/>
  <c r="I40" i="55"/>
  <c r="I38" i="55"/>
  <c r="I29" i="55"/>
  <c r="I23" i="55"/>
  <c r="I18" i="55"/>
  <c r="I14" i="55"/>
  <c r="I12" i="55"/>
  <c r="I8" i="55"/>
  <c r="L1906" i="55" l="1"/>
  <c r="J978" i="55"/>
  <c r="J977" i="55" s="1"/>
  <c r="L4534" i="55"/>
  <c r="I1331" i="55"/>
  <c r="J867" i="55"/>
  <c r="K867" i="55"/>
  <c r="L867" i="55"/>
  <c r="I4534" i="55"/>
  <c r="J4534" i="55"/>
  <c r="K4534" i="55"/>
  <c r="J1246" i="55"/>
  <c r="K1246" i="55"/>
  <c r="L1246" i="55"/>
  <c r="I867" i="55"/>
  <c r="I1246" i="55"/>
  <c r="J119" i="55"/>
  <c r="K119" i="55"/>
  <c r="L119" i="55"/>
  <c r="I119" i="55"/>
  <c r="I3972" i="55"/>
  <c r="J1331" i="55"/>
  <c r="J3972" i="55"/>
  <c r="K1331" i="55"/>
  <c r="K3972" i="55"/>
  <c r="L1331" i="55"/>
  <c r="L3972" i="55"/>
  <c r="I2826" i="55"/>
  <c r="J2826" i="55"/>
  <c r="K2826" i="55"/>
  <c r="L2826" i="55"/>
  <c r="I2538" i="55"/>
  <c r="J2538" i="55"/>
  <c r="K2538" i="55"/>
  <c r="L2538" i="55"/>
  <c r="I2332" i="55"/>
  <c r="I2222" i="55" s="1"/>
  <c r="J2332" i="55"/>
  <c r="J2222" i="55" s="1"/>
  <c r="K2332" i="55"/>
  <c r="K2222" i="55" s="1"/>
  <c r="L2332" i="55"/>
  <c r="L2222" i="55" s="1"/>
  <c r="I106" i="55"/>
  <c r="I1906" i="55"/>
  <c r="L1039" i="55"/>
  <c r="J1906" i="55"/>
  <c r="K99" i="55"/>
  <c r="K145" i="55"/>
  <c r="K144" i="55" s="1"/>
  <c r="I1184" i="55"/>
  <c r="L348" i="55"/>
  <c r="J1877" i="55"/>
  <c r="K1906" i="55"/>
  <c r="K922" i="55"/>
  <c r="K918" i="55" s="1"/>
  <c r="L1155" i="55"/>
  <c r="L1154" i="55" s="1"/>
  <c r="I599" i="55"/>
  <c r="K348" i="55"/>
  <c r="K347" i="55" s="1"/>
  <c r="I437" i="55"/>
  <c r="K1062" i="55"/>
  <c r="L99" i="55"/>
  <c r="L145" i="55"/>
  <c r="L144" i="55" s="1"/>
  <c r="I348" i="55"/>
  <c r="I347" i="55" s="1"/>
  <c r="L3996" i="55"/>
  <c r="J1257" i="55"/>
  <c r="J1256" i="55" s="1"/>
  <c r="J4496" i="55"/>
  <c r="J4488" i="55" s="1"/>
  <c r="L1073" i="55"/>
  <c r="J348" i="55"/>
  <c r="J347" i="55" s="1"/>
  <c r="J292" i="55"/>
  <c r="J437" i="55"/>
  <c r="J775" i="55"/>
  <c r="J1062" i="55"/>
  <c r="J2129" i="55"/>
  <c r="J2128" i="55" s="1"/>
  <c r="J4201" i="55"/>
  <c r="L292" i="55"/>
  <c r="L1566" i="55"/>
  <c r="L4281" i="55"/>
  <c r="J223" i="55"/>
  <c r="J222" i="55" s="1"/>
  <c r="I1039" i="55"/>
  <c r="I1705" i="55"/>
  <c r="I1704" i="55" s="1"/>
  <c r="I192" i="55"/>
  <c r="I704" i="55"/>
  <c r="I4001" i="55"/>
  <c r="J1699" i="55"/>
  <c r="J1698" i="55" s="1"/>
  <c r="J3996" i="55"/>
  <c r="K106" i="55"/>
  <c r="K98" i="55" s="1"/>
  <c r="K1877" i="55"/>
  <c r="L1062" i="55"/>
  <c r="I1545" i="55"/>
  <c r="J890" i="55"/>
  <c r="J1073" i="55"/>
  <c r="K1433" i="55"/>
  <c r="K1432" i="55" s="1"/>
  <c r="L1280" i="55"/>
  <c r="L1279" i="55" s="1"/>
  <c r="K1271" i="55"/>
  <c r="K1270" i="55" s="1"/>
  <c r="L223" i="55"/>
  <c r="L222" i="55" s="1"/>
  <c r="I1068" i="55"/>
  <c r="I1280" i="55"/>
  <c r="I1279" i="55" s="1"/>
  <c r="I4036" i="55"/>
  <c r="J901" i="55"/>
  <c r="K1349" i="55"/>
  <c r="L4557" i="55"/>
  <c r="K223" i="55"/>
  <c r="K222" i="55" s="1"/>
  <c r="L890" i="55"/>
  <c r="I92" i="55"/>
  <c r="I136" i="55"/>
  <c r="I223" i="55"/>
  <c r="I222" i="55" s="1"/>
  <c r="I4496" i="55"/>
  <c r="I4488" i="55" s="1"/>
  <c r="K649" i="55"/>
  <c r="K648" i="55" s="1"/>
  <c r="K1473" i="55"/>
  <c r="L1189" i="55"/>
  <c r="I422" i="55"/>
  <c r="K292" i="55"/>
  <c r="K890" i="55"/>
  <c r="K4281" i="55"/>
  <c r="L4496" i="55"/>
  <c r="L4488" i="55" s="1"/>
  <c r="K539" i="55"/>
  <c r="I1716" i="55"/>
  <c r="I442" i="55"/>
  <c r="I1143" i="55"/>
  <c r="L1143" i="55"/>
  <c r="I1473" i="55"/>
  <c r="I1558" i="55"/>
  <c r="I1727" i="55"/>
  <c r="J922" i="55"/>
  <c r="J918" i="55" s="1"/>
  <c r="J4050" i="55"/>
  <c r="K1241" i="55"/>
  <c r="K1240" i="55" s="1"/>
  <c r="L1271" i="55"/>
  <c r="L1270" i="55" s="1"/>
  <c r="L1433" i="55"/>
  <c r="L1432" i="55" s="1"/>
  <c r="K4185" i="55"/>
  <c r="L449" i="55"/>
  <c r="I99" i="55"/>
  <c r="I1155" i="55"/>
  <c r="I1154" i="55" s="1"/>
  <c r="J688" i="55"/>
  <c r="J4206" i="55"/>
  <c r="K1566" i="55"/>
  <c r="I230" i="55"/>
  <c r="I1807" i="55"/>
  <c r="I1798" i="55" s="1"/>
  <c r="K1814" i="55"/>
  <c r="K4193" i="55"/>
  <c r="L1241" i="55"/>
  <c r="L1240" i="55" s="1"/>
  <c r="I1302" i="55"/>
  <c r="I1292" i="55" s="1"/>
  <c r="I1433" i="55"/>
  <c r="I1432" i="55" s="1"/>
  <c r="J397" i="55"/>
  <c r="K901" i="55"/>
  <c r="K1302" i="55"/>
  <c r="K1292" i="55" s="1"/>
  <c r="L282" i="55"/>
  <c r="L688" i="55"/>
  <c r="L1807" i="55"/>
  <c r="L1798" i="55" s="1"/>
  <c r="I649" i="55"/>
  <c r="I648" i="55" s="1"/>
  <c r="I955" i="55"/>
  <c r="I954" i="55" s="1"/>
  <c r="I1271" i="55"/>
  <c r="I1270" i="55" s="1"/>
  <c r="I80" i="55"/>
  <c r="I79" i="55" s="1"/>
  <c r="J1302" i="55"/>
  <c r="J1292" i="55" s="1"/>
  <c r="K1892" i="55"/>
  <c r="K1891" i="55" s="1"/>
  <c r="J1155" i="55"/>
  <c r="J1154" i="55" s="1"/>
  <c r="J1820" i="55"/>
  <c r="L397" i="55"/>
  <c r="L442" i="55"/>
  <c r="L606" i="55"/>
  <c r="L901" i="55"/>
  <c r="J606" i="55"/>
  <c r="K955" i="55"/>
  <c r="K954" i="55" s="1"/>
  <c r="K1652" i="55"/>
  <c r="I1062" i="55"/>
  <c r="I4281" i="55"/>
  <c r="J704" i="55"/>
  <c r="J4557" i="55"/>
  <c r="K3894" i="55"/>
  <c r="L1512" i="55"/>
  <c r="I896" i="55"/>
  <c r="I1699" i="55"/>
  <c r="I1698" i="55" s="1"/>
  <c r="I4634" i="55"/>
  <c r="I4626" i="55" s="1"/>
  <c r="K464" i="55"/>
  <c r="K1033" i="55"/>
  <c r="K1178" i="55"/>
  <c r="K1177" i="55" s="1"/>
  <c r="K3996" i="55"/>
  <c r="I1914" i="55"/>
  <c r="J709" i="55"/>
  <c r="I539" i="55"/>
  <c r="I901" i="55"/>
  <c r="I1033" i="55"/>
  <c r="I1178" i="55"/>
  <c r="I1177" i="55" s="1"/>
  <c r="J896" i="55"/>
  <c r="J1033" i="55"/>
  <c r="J1716" i="55"/>
  <c r="K437" i="55"/>
  <c r="K1727" i="55"/>
  <c r="L1257" i="55"/>
  <c r="L1814" i="55"/>
  <c r="L2049" i="55"/>
  <c r="J7" i="55"/>
  <c r="K696" i="55"/>
  <c r="K1039" i="55"/>
  <c r="K1184" i="55"/>
  <c r="K1280" i="55"/>
  <c r="K1279" i="55" s="1"/>
  <c r="K1468" i="55"/>
  <c r="J3894" i="55"/>
  <c r="K704" i="55"/>
  <c r="K795" i="55"/>
  <c r="K1044" i="55"/>
  <c r="I282" i="55"/>
  <c r="I1349" i="55"/>
  <c r="J1241" i="55"/>
  <c r="J1240" i="55" s="1"/>
  <c r="J1280" i="55"/>
  <c r="J1279" i="55" s="1"/>
  <c r="K1189" i="55"/>
  <c r="K1558" i="55"/>
  <c r="K4234" i="55"/>
  <c r="K4233" i="55" s="1"/>
  <c r="I201" i="55"/>
  <c r="I200" i="55" s="1"/>
  <c r="I292" i="55"/>
  <c r="I922" i="55"/>
  <c r="I918" i="55" s="1"/>
  <c r="I1189" i="55"/>
  <c r="I4041" i="55"/>
  <c r="I4193" i="55"/>
  <c r="J649" i="55"/>
  <c r="J648" i="55" s="1"/>
  <c r="J1184" i="55"/>
  <c r="J1558" i="55"/>
  <c r="K92" i="55"/>
  <c r="L1832" i="55"/>
  <c r="L4634" i="55"/>
  <c r="L4626" i="55" s="1"/>
  <c r="I1044" i="55"/>
  <c r="I3097" i="55"/>
  <c r="I3096" i="55" s="1"/>
  <c r="I3894" i="55"/>
  <c r="J1473" i="55"/>
  <c r="K4036" i="55"/>
  <c r="I4557" i="55"/>
  <c r="J1814" i="55"/>
  <c r="K688" i="55"/>
  <c r="L704" i="55"/>
  <c r="L795" i="55"/>
  <c r="L2040" i="55"/>
  <c r="I17" i="55"/>
  <c r="I654" i="55"/>
  <c r="I688" i="55"/>
  <c r="I969" i="55"/>
  <c r="J402" i="55"/>
  <c r="K775" i="55"/>
  <c r="K1143" i="55"/>
  <c r="K1545" i="55"/>
  <c r="K1705" i="55"/>
  <c r="K1704" i="55" s="1"/>
  <c r="K4557" i="55"/>
  <c r="L422" i="55"/>
  <c r="L546" i="55"/>
  <c r="L670" i="55"/>
  <c r="L669" i="55" s="1"/>
  <c r="L1349" i="55"/>
  <c r="L1892" i="55"/>
  <c r="L1891" i="55" s="1"/>
  <c r="L4185" i="55"/>
  <c r="I402" i="55"/>
  <c r="I1073" i="55"/>
  <c r="I1257" i="55"/>
  <c r="I1256" i="55" s="1"/>
  <c r="I1892" i="55"/>
  <c r="I1891" i="55" s="1"/>
  <c r="I4092" i="55"/>
  <c r="I4091" i="55" s="1"/>
  <c r="J17" i="55"/>
  <c r="J1486" i="55"/>
  <c r="K7" i="55"/>
  <c r="K527" i="55"/>
  <c r="K1228" i="55"/>
  <c r="K1227" i="55" s="1"/>
  <c r="K1504" i="55"/>
  <c r="K3106" i="55"/>
  <c r="K3105" i="55" s="1"/>
  <c r="K4001" i="55"/>
  <c r="K4201" i="55"/>
  <c r="K4496" i="55"/>
  <c r="K4488" i="55" s="1"/>
  <c r="L1184" i="55"/>
  <c r="L1183" i="55" s="1"/>
  <c r="L1558" i="55"/>
  <c r="L4041" i="55"/>
  <c r="J1143" i="55"/>
  <c r="I185" i="55"/>
  <c r="I978" i="55"/>
  <c r="I977" i="55" s="1"/>
  <c r="I1131" i="55"/>
  <c r="I4234" i="55"/>
  <c r="I4233" i="55" s="1"/>
  <c r="I4450" i="55"/>
  <c r="I4442" i="55" s="1"/>
  <c r="I4566" i="55"/>
  <c r="J1433" i="55"/>
  <c r="J1432" i="55" s="1"/>
  <c r="J4281" i="55"/>
  <c r="K192" i="55"/>
  <c r="K442" i="55"/>
  <c r="K4092" i="55"/>
  <c r="K4091" i="55" s="1"/>
  <c r="K4450" i="55"/>
  <c r="K4442" i="55" s="1"/>
  <c r="L464" i="55"/>
  <c r="L649" i="55"/>
  <c r="L648" i="55" s="1"/>
  <c r="L978" i="55"/>
  <c r="L1357" i="55"/>
  <c r="L1473" i="55"/>
  <c r="L1840" i="55"/>
  <c r="I780" i="55"/>
  <c r="J780" i="55"/>
  <c r="J1113" i="55"/>
  <c r="J1832" i="55"/>
  <c r="J4566" i="55"/>
  <c r="K402" i="55"/>
  <c r="K606" i="55"/>
  <c r="K1512" i="55"/>
  <c r="I795" i="55"/>
  <c r="I1814" i="55"/>
  <c r="I4185" i="55"/>
  <c r="J1349" i="55"/>
  <c r="J1727" i="55"/>
  <c r="J4234" i="55"/>
  <c r="J4233" i="55" s="1"/>
  <c r="K80" i="55"/>
  <c r="K709" i="55"/>
  <c r="K969" i="55"/>
  <c r="L437" i="55"/>
  <c r="L527" i="55"/>
  <c r="L922" i="55"/>
  <c r="L918" i="55" s="1"/>
  <c r="L4001" i="55"/>
  <c r="L4050" i="55"/>
  <c r="I1659" i="55"/>
  <c r="I546" i="55"/>
  <c r="I1820" i="55"/>
  <c r="J795" i="55"/>
  <c r="J1840" i="55"/>
  <c r="J4185" i="55"/>
  <c r="K670" i="55"/>
  <c r="K1073" i="55"/>
  <c r="K1693" i="55"/>
  <c r="K1832" i="55"/>
  <c r="L989" i="55"/>
  <c r="L988" i="55" s="1"/>
  <c r="L1820" i="55"/>
  <c r="L4206" i="55"/>
  <c r="I390" i="55"/>
  <c r="I709" i="55"/>
  <c r="I989" i="55"/>
  <c r="I988" i="55" s="1"/>
  <c r="I3902" i="55"/>
  <c r="J99" i="55"/>
  <c r="J1357" i="55"/>
  <c r="J1735" i="55"/>
  <c r="K240" i="55"/>
  <c r="K449" i="55"/>
  <c r="K546" i="55"/>
  <c r="K2040" i="55"/>
  <c r="I7" i="55"/>
  <c r="I67" i="55"/>
  <c r="I66" i="55" s="1"/>
  <c r="I464" i="55"/>
  <c r="I1693" i="55"/>
  <c r="I1832" i="55"/>
  <c r="I1877" i="55"/>
  <c r="I2129" i="55"/>
  <c r="I2128" i="55" s="1"/>
  <c r="J2049" i="55"/>
  <c r="J3097" i="55"/>
  <c r="J3096" i="55" s="1"/>
  <c r="K1257" i="55"/>
  <c r="K1256" i="55" s="1"/>
  <c r="K3097" i="55"/>
  <c r="K3096" i="55" s="1"/>
  <c r="L402" i="55"/>
  <c r="L539" i="55"/>
  <c r="L1178" i="55"/>
  <c r="L1177" i="55" s="1"/>
  <c r="L1228" i="55"/>
  <c r="L1227" i="55" s="1"/>
  <c r="L1545" i="55"/>
  <c r="L1877" i="55"/>
  <c r="L2129" i="55"/>
  <c r="I240" i="55"/>
  <c r="I1113" i="55"/>
  <c r="I1840" i="55"/>
  <c r="J527" i="55"/>
  <c r="I167" i="55"/>
  <c r="I606" i="55"/>
  <c r="I670" i="55"/>
  <c r="J449" i="55"/>
  <c r="J539" i="55"/>
  <c r="I397" i="55"/>
  <c r="I2049" i="55"/>
  <c r="J422" i="55"/>
  <c r="J1039" i="55"/>
  <c r="J145" i="55"/>
  <c r="J144" i="55" s="1"/>
  <c r="I890" i="55"/>
  <c r="I3996" i="55"/>
  <c r="J167" i="55"/>
  <c r="J955" i="55"/>
  <c r="J954" i="55" s="1"/>
  <c r="L192" i="55"/>
  <c r="I1357" i="55"/>
  <c r="I1241" i="55"/>
  <c r="I1240" i="55" s="1"/>
  <c r="L167" i="55"/>
  <c r="J989" i="55"/>
  <c r="J988" i="55" s="1"/>
  <c r="I449" i="55"/>
  <c r="I4374" i="55"/>
  <c r="I4373" i="55" s="1"/>
  <c r="I4473" i="55"/>
  <c r="I4472" i="55" s="1"/>
  <c r="J192" i="55"/>
  <c r="I527" i="55"/>
  <c r="I1735" i="55"/>
  <c r="I4206" i="55"/>
  <c r="J92" i="55"/>
  <c r="J442" i="55"/>
  <c r="J654" i="55"/>
  <c r="I1566" i="55"/>
  <c r="I2040" i="55"/>
  <c r="I2039" i="55" s="1"/>
  <c r="J106" i="55"/>
  <c r="J230" i="55"/>
  <c r="J670" i="55"/>
  <c r="J1068" i="55"/>
  <c r="J1693" i="55"/>
  <c r="J3106" i="55"/>
  <c r="J3105" i="55" s="1"/>
  <c r="J3902" i="55"/>
  <c r="J4041" i="55"/>
  <c r="J4634" i="55"/>
  <c r="J4626" i="55" s="1"/>
  <c r="K230" i="55"/>
  <c r="K989" i="55"/>
  <c r="K988" i="55" s="1"/>
  <c r="K1131" i="55"/>
  <c r="K1357" i="55"/>
  <c r="K3902" i="55"/>
  <c r="K4041" i="55"/>
  <c r="K4634" i="55"/>
  <c r="K4626" i="55" s="1"/>
  <c r="L92" i="55"/>
  <c r="L1468" i="55"/>
  <c r="L1504" i="55"/>
  <c r="L3097" i="55"/>
  <c r="L3096" i="55" s="1"/>
  <c r="L3902" i="55"/>
  <c r="L4036" i="55"/>
  <c r="L4234" i="55"/>
  <c r="L4233" i="55" s="1"/>
  <c r="I1652" i="55"/>
  <c r="I4201" i="55"/>
  <c r="J201" i="55"/>
  <c r="J200" i="55" s="1"/>
  <c r="J464" i="55"/>
  <c r="J599" i="55"/>
  <c r="J1131" i="55"/>
  <c r="J1512" i="55"/>
  <c r="J1566" i="55"/>
  <c r="J4286" i="55"/>
  <c r="K1820" i="55"/>
  <c r="L136" i="55"/>
  <c r="L230" i="55"/>
  <c r="L637" i="55"/>
  <c r="L780" i="55"/>
  <c r="L1727" i="55"/>
  <c r="L3106" i="55"/>
  <c r="L3105" i="55" s="1"/>
  <c r="L4286" i="55"/>
  <c r="L4450" i="55"/>
  <c r="L4442" i="55" s="1"/>
  <c r="I145" i="55"/>
  <c r="I144" i="55" s="1"/>
  <c r="I1228" i="55"/>
  <c r="I1227" i="55" s="1"/>
  <c r="I1468" i="55"/>
  <c r="I1504" i="55"/>
  <c r="J80" i="55"/>
  <c r="J240" i="55"/>
  <c r="J282" i="55"/>
  <c r="J1189" i="55"/>
  <c r="J1652" i="55"/>
  <c r="J1892" i="55"/>
  <c r="J1891" i="55" s="1"/>
  <c r="J2040" i="55"/>
  <c r="J4001" i="55"/>
  <c r="J4193" i="55"/>
  <c r="J4450" i="55"/>
  <c r="J4442" i="55" s="1"/>
  <c r="K201" i="55"/>
  <c r="K200" i="55" s="1"/>
  <c r="K282" i="55"/>
  <c r="K390" i="55"/>
  <c r="K1113" i="55"/>
  <c r="K1699" i="55"/>
  <c r="K1698" i="55" s="1"/>
  <c r="K2049" i="55"/>
  <c r="K4286" i="55"/>
  <c r="L7" i="55"/>
  <c r="L67" i="55"/>
  <c r="L66" i="55" s="1"/>
  <c r="L1302" i="55"/>
  <c r="L1292" i="55" s="1"/>
  <c r="L1693" i="55"/>
  <c r="L4566" i="55"/>
  <c r="K167" i="55"/>
  <c r="K1914" i="55"/>
  <c r="K4050" i="55"/>
  <c r="L106" i="55"/>
  <c r="L201" i="55"/>
  <c r="L200" i="55" s="1"/>
  <c r="L1044" i="55"/>
  <c r="J1705" i="55"/>
  <c r="J1704" i="55" s="1"/>
  <c r="J1807" i="55"/>
  <c r="J1798" i="55" s="1"/>
  <c r="K185" i="55"/>
  <c r="K1068" i="55"/>
  <c r="L240" i="55"/>
  <c r="L599" i="55"/>
  <c r="L709" i="55"/>
  <c r="L955" i="55"/>
  <c r="L954" i="55" s="1"/>
  <c r="L1699" i="55"/>
  <c r="L1735" i="55"/>
  <c r="L4193" i="55"/>
  <c r="J1044" i="55"/>
  <c r="J1659" i="55"/>
  <c r="J4092" i="55"/>
  <c r="J4091" i="55" s="1"/>
  <c r="K67" i="55"/>
  <c r="K66" i="55" s="1"/>
  <c r="K397" i="55"/>
  <c r="K780" i="55"/>
  <c r="K1659" i="55"/>
  <c r="L17" i="55"/>
  <c r="L1652" i="55"/>
  <c r="J1468" i="55"/>
  <c r="J1545" i="55"/>
  <c r="J1914" i="55"/>
  <c r="J4374" i="55"/>
  <c r="J4373" i="55" s="1"/>
  <c r="J4473" i="55"/>
  <c r="J4472" i="55" s="1"/>
  <c r="K599" i="55"/>
  <c r="K598" i="55" s="1"/>
  <c r="K978" i="55"/>
  <c r="K977" i="55" s="1"/>
  <c r="K1735" i="55"/>
  <c r="K4374" i="55"/>
  <c r="K4373" i="55" s="1"/>
  <c r="L80" i="55"/>
  <c r="L1486" i="55"/>
  <c r="L4092" i="55"/>
  <c r="L4091" i="55" s="1"/>
  <c r="L4374" i="55"/>
  <c r="L4373" i="55" s="1"/>
  <c r="L4473" i="55"/>
  <c r="L4472" i="55" s="1"/>
  <c r="L654" i="55"/>
  <c r="I775" i="55"/>
  <c r="I1512" i="55"/>
  <c r="I4050" i="55"/>
  <c r="I4286" i="55"/>
  <c r="J185" i="55"/>
  <c r="J1178" i="55"/>
  <c r="J1177" i="55" s="1"/>
  <c r="J1228" i="55"/>
  <c r="J1227" i="55" s="1"/>
  <c r="J1504" i="55"/>
  <c r="K17" i="55"/>
  <c r="K215" i="55"/>
  <c r="K896" i="55"/>
  <c r="K1155" i="55"/>
  <c r="K1154" i="55" s="1"/>
  <c r="K1807" i="55"/>
  <c r="K1798" i="55" s="1"/>
  <c r="K1840" i="55"/>
  <c r="K2129" i="55"/>
  <c r="K2128" i="55" s="1"/>
  <c r="K4473" i="55"/>
  <c r="K4472" i="55" s="1"/>
  <c r="K4566" i="55"/>
  <c r="L896" i="55"/>
  <c r="L1068" i="55"/>
  <c r="L1659" i="55"/>
  <c r="L1705" i="55"/>
  <c r="L1704" i="55" s="1"/>
  <c r="L3894" i="55"/>
  <c r="L4201" i="55"/>
  <c r="J546" i="55"/>
  <c r="J969" i="55"/>
  <c r="K1486" i="55"/>
  <c r="L969" i="55"/>
  <c r="L1131" i="55"/>
  <c r="L1716" i="55"/>
  <c r="I1486" i="55"/>
  <c r="I3106" i="55"/>
  <c r="I3105" i="55" s="1"/>
  <c r="J67" i="55"/>
  <c r="J66" i="55" s="1"/>
  <c r="J136" i="55"/>
  <c r="J390" i="55"/>
  <c r="J1271" i="55"/>
  <c r="J1270" i="55" s="1"/>
  <c r="J4036" i="55"/>
  <c r="K136" i="55"/>
  <c r="K422" i="55"/>
  <c r="K1716" i="55"/>
  <c r="K4206" i="55"/>
  <c r="L160" i="55"/>
  <c r="L347" i="55"/>
  <c r="L390" i="55"/>
  <c r="L775" i="55"/>
  <c r="L1033" i="55"/>
  <c r="L1914" i="55"/>
  <c r="L1905" i="55" s="1"/>
  <c r="L696" i="55"/>
  <c r="L1113" i="55"/>
  <c r="L185" i="55"/>
  <c r="L215" i="55"/>
  <c r="K160" i="55"/>
  <c r="K637" i="55"/>
  <c r="K654" i="55"/>
  <c r="J215" i="55"/>
  <c r="J696" i="55"/>
  <c r="J160" i="55"/>
  <c r="J637" i="55"/>
  <c r="I160" i="55"/>
  <c r="I696" i="55"/>
  <c r="I215" i="55"/>
  <c r="I637" i="55"/>
  <c r="L598" i="55" l="1"/>
  <c r="J1813" i="55"/>
  <c r="L2039" i="55"/>
  <c r="I1348" i="55"/>
  <c r="L1348" i="55"/>
  <c r="J1467" i="55"/>
  <c r="I3893" i="55"/>
  <c r="L4200" i="55"/>
  <c r="K1813" i="55"/>
  <c r="I4200" i="55"/>
  <c r="I2981" i="55"/>
  <c r="J4274" i="55"/>
  <c r="K4556" i="55"/>
  <c r="K4555" i="55" s="1"/>
  <c r="I4556" i="55"/>
  <c r="I4555" i="55" s="1"/>
  <c r="J4556" i="55"/>
  <c r="J4555" i="55" s="1"/>
  <c r="I4274" i="55"/>
  <c r="K4274" i="55"/>
  <c r="L4556" i="55"/>
  <c r="L4274" i="55"/>
  <c r="I4177" i="55"/>
  <c r="K4177" i="55"/>
  <c r="K4200" i="55"/>
  <c r="L4177" i="55"/>
  <c r="J3893" i="55"/>
  <c r="I1183" i="55"/>
  <c r="I1099" i="55" s="1"/>
  <c r="K1183" i="55"/>
  <c r="K1099" i="55" s="1"/>
  <c r="J4200" i="55"/>
  <c r="J3989" i="55"/>
  <c r="J4177" i="55"/>
  <c r="K3893" i="55"/>
  <c r="J79" i="55"/>
  <c r="J1183" i="55"/>
  <c r="J1099" i="55" s="1"/>
  <c r="L4031" i="55"/>
  <c r="I703" i="55"/>
  <c r="K421" i="55"/>
  <c r="J4031" i="55"/>
  <c r="J703" i="55"/>
  <c r="J1726" i="55"/>
  <c r="J1725" i="55" s="1"/>
  <c r="I598" i="55"/>
  <c r="L1032" i="55"/>
  <c r="J389" i="55"/>
  <c r="L3893" i="55"/>
  <c r="J1485" i="55"/>
  <c r="L2981" i="55"/>
  <c r="J669" i="55"/>
  <c r="I3989" i="55"/>
  <c r="K2981" i="55"/>
  <c r="I6" i="55"/>
  <c r="I389" i="55"/>
  <c r="K759" i="55"/>
  <c r="K4031" i="55"/>
  <c r="I4031" i="55"/>
  <c r="K3989" i="55"/>
  <c r="K526" i="55"/>
  <c r="J2039" i="55"/>
  <c r="J2038" i="55" s="1"/>
  <c r="L6" i="55"/>
  <c r="J598" i="55"/>
  <c r="L759" i="55"/>
  <c r="L1726" i="55"/>
  <c r="I889" i="55"/>
  <c r="K1726" i="55"/>
  <c r="L889" i="55"/>
  <c r="L389" i="55"/>
  <c r="K1348" i="55"/>
  <c r="K703" i="55"/>
  <c r="L3989" i="55"/>
  <c r="I1726" i="55"/>
  <c r="I1467" i="55"/>
  <c r="L703" i="55"/>
  <c r="L526" i="55"/>
  <c r="J2981" i="55"/>
  <c r="K2039" i="55"/>
  <c r="K2038" i="55" s="1"/>
  <c r="K1032" i="55"/>
  <c r="J889" i="55"/>
  <c r="K1905" i="55"/>
  <c r="I1061" i="55"/>
  <c r="K389" i="55"/>
  <c r="L229" i="55"/>
  <c r="K1831" i="55"/>
  <c r="K889" i="55"/>
  <c r="I1485" i="55"/>
  <c r="I1291" i="55" s="1"/>
  <c r="I1290" i="55" s="1"/>
  <c r="L1813" i="55"/>
  <c r="K229" i="55"/>
  <c r="J1032" i="55"/>
  <c r="I229" i="55"/>
  <c r="L1061" i="55"/>
  <c r="J421" i="55"/>
  <c r="J526" i="55"/>
  <c r="L1485" i="55"/>
  <c r="J1348" i="55"/>
  <c r="K6" i="55"/>
  <c r="L1831" i="55"/>
  <c r="L1830" i="55" s="1"/>
  <c r="L421" i="55"/>
  <c r="J229" i="55"/>
  <c r="I1831" i="55"/>
  <c r="I1032" i="55"/>
  <c r="J1831" i="55"/>
  <c r="J1061" i="55"/>
  <c r="K1061" i="55"/>
  <c r="J1905" i="55"/>
  <c r="I759" i="55"/>
  <c r="J6" i="55"/>
  <c r="I526" i="55"/>
  <c r="I98" i="55"/>
  <c r="J759" i="55"/>
  <c r="I1813" i="55"/>
  <c r="K1485" i="55"/>
  <c r="I421" i="55"/>
  <c r="I1905" i="55"/>
  <c r="L98" i="55"/>
  <c r="K1467" i="55"/>
  <c r="K1651" i="55"/>
  <c r="K1650" i="55" s="1"/>
  <c r="L1099" i="55"/>
  <c r="K79" i="55"/>
  <c r="I2038" i="55"/>
  <c r="L1256" i="55"/>
  <c r="L1226" i="55" s="1"/>
  <c r="L2128" i="55"/>
  <c r="L1698" i="55"/>
  <c r="L977" i="55"/>
  <c r="I669" i="55"/>
  <c r="K1226" i="55"/>
  <c r="L4372" i="55"/>
  <c r="J1651" i="55"/>
  <c r="J1650" i="55" s="1"/>
  <c r="I1651" i="55"/>
  <c r="I1650" i="55" s="1"/>
  <c r="L79" i="55"/>
  <c r="K669" i="55"/>
  <c r="J98" i="55"/>
  <c r="L1467" i="55"/>
  <c r="I1226" i="55"/>
  <c r="I159" i="55"/>
  <c r="L4555" i="55"/>
  <c r="L159" i="55"/>
  <c r="I4372" i="55"/>
  <c r="J1226" i="55"/>
  <c r="L1651" i="55"/>
  <c r="J4372" i="55"/>
  <c r="K4372" i="55"/>
  <c r="K159" i="55"/>
  <c r="J159" i="55"/>
  <c r="K1725" i="55" l="1"/>
  <c r="J854" i="55"/>
  <c r="K4090" i="55"/>
  <c r="I854" i="55"/>
  <c r="I853" i="55" s="1"/>
  <c r="K1830" i="55"/>
  <c r="L854" i="55"/>
  <c r="L853" i="55" s="1"/>
  <c r="J5" i="55"/>
  <c r="J3892" i="55"/>
  <c r="L1725" i="55"/>
  <c r="L1724" i="55" s="1"/>
  <c r="K3892" i="55"/>
  <c r="K2221" i="55" s="1"/>
  <c r="J228" i="55"/>
  <c r="J631" i="55"/>
  <c r="I5" i="55"/>
  <c r="J1830" i="55"/>
  <c r="J1724" i="55" s="1"/>
  <c r="I1725" i="55"/>
  <c r="L228" i="55"/>
  <c r="K1291" i="55"/>
  <c r="K1290" i="55" s="1"/>
  <c r="L5" i="55"/>
  <c r="K5" i="55"/>
  <c r="K854" i="55"/>
  <c r="K853" i="55" s="1"/>
  <c r="I228" i="55"/>
  <c r="K228" i="55"/>
  <c r="L3892" i="55"/>
  <c r="I1830" i="55"/>
  <c r="I3892" i="55"/>
  <c r="I4090" i="55"/>
  <c r="L1650" i="55"/>
  <c r="J4090" i="55"/>
  <c r="K631" i="55"/>
  <c r="L1291" i="55"/>
  <c r="L1290" i="55" s="1"/>
  <c r="L2038" i="55"/>
  <c r="I631" i="55"/>
  <c r="L4090" i="55"/>
  <c r="J1291" i="55"/>
  <c r="J1290" i="55" s="1"/>
  <c r="J853" i="55"/>
  <c r="L631" i="55"/>
  <c r="K1724" i="55" l="1"/>
  <c r="J2221" i="55"/>
  <c r="J158" i="55"/>
  <c r="I1724" i="55"/>
  <c r="L2221" i="55"/>
  <c r="I2221" i="55"/>
  <c r="K158" i="55"/>
  <c r="K4" i="55" s="1"/>
  <c r="K3" i="55" s="1"/>
  <c r="I158" i="55"/>
  <c r="I4" i="55" s="1"/>
  <c r="L158" i="55"/>
  <c r="L4" i="55" s="1"/>
  <c r="J4" i="55"/>
  <c r="L3" i="55" l="1"/>
  <c r="J3" i="55"/>
  <c r="I3" i="55"/>
  <c r="H1907" i="55"/>
  <c r="H1912" i="55"/>
  <c r="M1912" i="55" s="1"/>
  <c r="H1915" i="55"/>
  <c r="M1915" i="55" s="1"/>
  <c r="H1918" i="55"/>
  <c r="M1918" i="55" s="1"/>
  <c r="H1920" i="55"/>
  <c r="M1920" i="55" s="1"/>
  <c r="H1923" i="55"/>
  <c r="H1926" i="55"/>
  <c r="H1833" i="55"/>
  <c r="M1833" i="55" s="1"/>
  <c r="M1907" i="55" l="1"/>
  <c r="H1906" i="55"/>
  <c r="H1925" i="55"/>
  <c r="M1925" i="55" s="1"/>
  <c r="M1926" i="55"/>
  <c r="H1922" i="55"/>
  <c r="M1922" i="55" s="1"/>
  <c r="M1923" i="55"/>
  <c r="H1914" i="55"/>
  <c r="M1914" i="55" s="1"/>
  <c r="M1906" i="55"/>
  <c r="H1905" i="55" l="1"/>
  <c r="M1905" i="55" s="1"/>
  <c r="H4639" i="55" l="1"/>
  <c r="M4639" i="55" s="1"/>
  <c r="H4637" i="55"/>
  <c r="M4637" i="55" s="1"/>
  <c r="H4635" i="55"/>
  <c r="M4635" i="55" s="1"/>
  <c r="H4632" i="55"/>
  <c r="H4628" i="55"/>
  <c r="H4573" i="55"/>
  <c r="M4573" i="55" s="1"/>
  <c r="H4569" i="55"/>
  <c r="M4569" i="55" s="1"/>
  <c r="H4567" i="55"/>
  <c r="M4567" i="55" s="1"/>
  <c r="H4564" i="55"/>
  <c r="M4564" i="55" s="1"/>
  <c r="H4562" i="55"/>
  <c r="M4562" i="55" s="1"/>
  <c r="H4558" i="55"/>
  <c r="M4558" i="55" s="1"/>
  <c r="H4543" i="55"/>
  <c r="H4540" i="55"/>
  <c r="H4536" i="55"/>
  <c r="H4529" i="55"/>
  <c r="H4506" i="55"/>
  <c r="H4502" i="55"/>
  <c r="H4499" i="55"/>
  <c r="M4499" i="55" s="1"/>
  <c r="H4497" i="55"/>
  <c r="M4497" i="55" s="1"/>
  <c r="H4494" i="55"/>
  <c r="H4490" i="55"/>
  <c r="H4477" i="55"/>
  <c r="M4477" i="55" s="1"/>
  <c r="H4474" i="55"/>
  <c r="M4474" i="55" s="1"/>
  <c r="H4460" i="55"/>
  <c r="H4457" i="55"/>
  <c r="M4457" i="55" s="1"/>
  <c r="H4453" i="55"/>
  <c r="M4453" i="55" s="1"/>
  <c r="H4451" i="55"/>
  <c r="M4451" i="55" s="1"/>
  <c r="H4448" i="55"/>
  <c r="H4444" i="55"/>
  <c r="H4383" i="55"/>
  <c r="H4380" i="55"/>
  <c r="M4380" i="55" s="1"/>
  <c r="H4378" i="55"/>
  <c r="M4378" i="55" s="1"/>
  <c r="H4375" i="55"/>
  <c r="M4375" i="55" s="1"/>
  <c r="H4292" i="55"/>
  <c r="H4289" i="55"/>
  <c r="M4289" i="55" s="1"/>
  <c r="H4287" i="55"/>
  <c r="M4287" i="55" s="1"/>
  <c r="H4284" i="55"/>
  <c r="M4284" i="55" s="1"/>
  <c r="H4282" i="55"/>
  <c r="M4282" i="55" s="1"/>
  <c r="H4279" i="55"/>
  <c r="H4276" i="55"/>
  <c r="H4269" i="55"/>
  <c r="H4243" i="55"/>
  <c r="H4240" i="55"/>
  <c r="H4237" i="55"/>
  <c r="M4237" i="55" s="1"/>
  <c r="H4235" i="55"/>
  <c r="M4235" i="55" s="1"/>
  <c r="H4209" i="55"/>
  <c r="M4209" i="55" s="1"/>
  <c r="H4207" i="55"/>
  <c r="M4207" i="55" s="1"/>
  <c r="H4204" i="55"/>
  <c r="M4204" i="55" s="1"/>
  <c r="H4202" i="55"/>
  <c r="M4202" i="55" s="1"/>
  <c r="H4198" i="55"/>
  <c r="M4198" i="55" s="1"/>
  <c r="H4196" i="55"/>
  <c r="M4196" i="55" s="1"/>
  <c r="H4194" i="55"/>
  <c r="M4194" i="55" s="1"/>
  <c r="H4189" i="55"/>
  <c r="M4189" i="55" s="1"/>
  <c r="H4186" i="55"/>
  <c r="M4186" i="55" s="1"/>
  <c r="H4183" i="55"/>
  <c r="H4179" i="55"/>
  <c r="H4098" i="55"/>
  <c r="M4098" i="55" s="1"/>
  <c r="H4096" i="55"/>
  <c r="M4096" i="55" s="1"/>
  <c r="H4093" i="55"/>
  <c r="M4093" i="55" s="1"/>
  <c r="H4053" i="55"/>
  <c r="M4053" i="55" s="1"/>
  <c r="H4051" i="55"/>
  <c r="M4051" i="55" s="1"/>
  <c r="H4047" i="55"/>
  <c r="H4044" i="55"/>
  <c r="M4044" i="55" s="1"/>
  <c r="H4042" i="55"/>
  <c r="M4042" i="55" s="1"/>
  <c r="H4039" i="55"/>
  <c r="M4039" i="55" s="1"/>
  <c r="H4037" i="55"/>
  <c r="M4037" i="55" s="1"/>
  <c r="H4033" i="55"/>
  <c r="H4026" i="55"/>
  <c r="H4008" i="55"/>
  <c r="H4004" i="55"/>
  <c r="M4004" i="55" s="1"/>
  <c r="H4002" i="55"/>
  <c r="M4002" i="55" s="1"/>
  <c r="H3999" i="55"/>
  <c r="M3999" i="55" s="1"/>
  <c r="H3997" i="55"/>
  <c r="M3997" i="55" s="1"/>
  <c r="H3994" i="55"/>
  <c r="H3991" i="55"/>
  <c r="H3981" i="55"/>
  <c r="H3978" i="55"/>
  <c r="H3974" i="55"/>
  <c r="H3922" i="55"/>
  <c r="H3917" i="55"/>
  <c r="M3917" i="55" s="1"/>
  <c r="H3910" i="55"/>
  <c r="M3910" i="55" s="1"/>
  <c r="H3906" i="55"/>
  <c r="M3906" i="55" s="1"/>
  <c r="H3903" i="55"/>
  <c r="M3903" i="55" s="1"/>
  <c r="H3900" i="55"/>
  <c r="M3900" i="55" s="1"/>
  <c r="H3898" i="55"/>
  <c r="M3898" i="55" s="1"/>
  <c r="H3895" i="55"/>
  <c r="M3895" i="55" s="1"/>
  <c r="H3719" i="55"/>
  <c r="H3378" i="55"/>
  <c r="H3118" i="55"/>
  <c r="H3114" i="55"/>
  <c r="H3111" i="55"/>
  <c r="M3111" i="55" s="1"/>
  <c r="H3109" i="55"/>
  <c r="M3109" i="55" s="1"/>
  <c r="H3107" i="55"/>
  <c r="M3107" i="55" s="1"/>
  <c r="H3100" i="55"/>
  <c r="M3100" i="55" s="1"/>
  <c r="H3098" i="55"/>
  <c r="M3098" i="55" s="1"/>
  <c r="H3050" i="55"/>
  <c r="H2912" i="55"/>
  <c r="H2901" i="55"/>
  <c r="H2829" i="55"/>
  <c r="H2646" i="55"/>
  <c r="H2636" i="55"/>
  <c r="H2369" i="55"/>
  <c r="H2334" i="55"/>
  <c r="H2137" i="55"/>
  <c r="H2133" i="55"/>
  <c r="M2133" i="55" s="1"/>
  <c r="H2130" i="55"/>
  <c r="M2130" i="55" s="1"/>
  <c r="H2122" i="55"/>
  <c r="H2108" i="55"/>
  <c r="H2057" i="55"/>
  <c r="M2057" i="55" s="1"/>
  <c r="H2054" i="55"/>
  <c r="M2054" i="55" s="1"/>
  <c r="H2052" i="55"/>
  <c r="M2052" i="55" s="1"/>
  <c r="H2050" i="55"/>
  <c r="M2050" i="55" s="1"/>
  <c r="H2046" i="55"/>
  <c r="M2046" i="55" s="1"/>
  <c r="H2044" i="55"/>
  <c r="M2044" i="55" s="1"/>
  <c r="H2041" i="55"/>
  <c r="M2041" i="55" s="1"/>
  <c r="H1897" i="55"/>
  <c r="M1897" i="55" s="1"/>
  <c r="H1893" i="55"/>
  <c r="M1893" i="55" s="1"/>
  <c r="H1886" i="55"/>
  <c r="H1883" i="55"/>
  <c r="M1883" i="55" s="1"/>
  <c r="H1878" i="55"/>
  <c r="M1878" i="55" s="1"/>
  <c r="H1875" i="55"/>
  <c r="H1872" i="55"/>
  <c r="H1868" i="55"/>
  <c r="H1861" i="55"/>
  <c r="M1861" i="55" s="1"/>
  <c r="H1851" i="55"/>
  <c r="M1851" i="55" s="1"/>
  <c r="H1845" i="55"/>
  <c r="M1845" i="55" s="1"/>
  <c r="H1841" i="55"/>
  <c r="M1841" i="55" s="1"/>
  <c r="H1838" i="55"/>
  <c r="M1838" i="55" s="1"/>
  <c r="H1836" i="55"/>
  <c r="M1836" i="55" s="1"/>
  <c r="H1828" i="55"/>
  <c r="H1823" i="55"/>
  <c r="M1823" i="55" s="1"/>
  <c r="H1821" i="55"/>
  <c r="M1821" i="55" s="1"/>
  <c r="H1817" i="55"/>
  <c r="M1817" i="55" s="1"/>
  <c r="H1815" i="55"/>
  <c r="M1815" i="55" s="1"/>
  <c r="H1811" i="55"/>
  <c r="M1811" i="55" s="1"/>
  <c r="H1808" i="55"/>
  <c r="M1808" i="55" s="1"/>
  <c r="H1805" i="55"/>
  <c r="H1800" i="55"/>
  <c r="H1784" i="55"/>
  <c r="H1778" i="55"/>
  <c r="H1774" i="55"/>
  <c r="H1771" i="55"/>
  <c r="H1767" i="55"/>
  <c r="H1758" i="55"/>
  <c r="M1758" i="55" s="1"/>
  <c r="H1756" i="55"/>
  <c r="M1756" i="55" s="1"/>
  <c r="H1747" i="55"/>
  <c r="M1747" i="55" s="1"/>
  <c r="H1741" i="55"/>
  <c r="M1741" i="55" s="1"/>
  <c r="H1736" i="55"/>
  <c r="M1736" i="55" s="1"/>
  <c r="H1733" i="55"/>
  <c r="M1733" i="55" s="1"/>
  <c r="H1731" i="55"/>
  <c r="M1731" i="55" s="1"/>
  <c r="H1728" i="55"/>
  <c r="M1728" i="55" s="1"/>
  <c r="H1722" i="55"/>
  <c r="H1718" i="55"/>
  <c r="H1712" i="55"/>
  <c r="M1712" i="55" s="1"/>
  <c r="H1708" i="55"/>
  <c r="M1708" i="55" s="1"/>
  <c r="H1706" i="55"/>
  <c r="M1706" i="55" s="1"/>
  <c r="H1702" i="55"/>
  <c r="M1702" i="55" s="1"/>
  <c r="H1700" i="55"/>
  <c r="M1700" i="55" s="1"/>
  <c r="H1696" i="55"/>
  <c r="M1696" i="55" s="1"/>
  <c r="H1694" i="55"/>
  <c r="M1694" i="55" s="1"/>
  <c r="H1690" i="55"/>
  <c r="H1681" i="55"/>
  <c r="M1681" i="55" s="1"/>
  <c r="H1679" i="55"/>
  <c r="M1679" i="55" s="1"/>
  <c r="H1670" i="55"/>
  <c r="M1670" i="55" s="1"/>
  <c r="H1665" i="55"/>
  <c r="M1665" i="55" s="1"/>
  <c r="H1660" i="55"/>
  <c r="M1660" i="55" s="1"/>
  <c r="H1657" i="55"/>
  <c r="M1657" i="55" s="1"/>
  <c r="H1655" i="55"/>
  <c r="M1655" i="55" s="1"/>
  <c r="H1653" i="55"/>
  <c r="M1653" i="55" s="1"/>
  <c r="H1569" i="55"/>
  <c r="M1569" i="55" s="1"/>
  <c r="H1567" i="55"/>
  <c r="M1567" i="55" s="1"/>
  <c r="H1564" i="55"/>
  <c r="M1564" i="55" s="1"/>
  <c r="H1559" i="55"/>
  <c r="M1559" i="55" s="1"/>
  <c r="H1555" i="55"/>
  <c r="H1550" i="55"/>
  <c r="M1550" i="55" s="1"/>
  <c r="H1548" i="55"/>
  <c r="M1548" i="55" s="1"/>
  <c r="H1546" i="55"/>
  <c r="M1546" i="55" s="1"/>
  <c r="H1543" i="55"/>
  <c r="H1537" i="55"/>
  <c r="H1532" i="55"/>
  <c r="H1529" i="55"/>
  <c r="M1529" i="55" s="1"/>
  <c r="H1520" i="55"/>
  <c r="M1520" i="55" s="1"/>
  <c r="H1517" i="55"/>
  <c r="M1517" i="55" s="1"/>
  <c r="H1513" i="55"/>
  <c r="M1513" i="55" s="1"/>
  <c r="H1510" i="55"/>
  <c r="M1510" i="55" s="1"/>
  <c r="H1508" i="55"/>
  <c r="M1508" i="55" s="1"/>
  <c r="H1505" i="55"/>
  <c r="M1505" i="55" s="1"/>
  <c r="H1502" i="55"/>
  <c r="M1502" i="55" s="1"/>
  <c r="H1493" i="55"/>
  <c r="M1493" i="55" s="1"/>
  <c r="H1490" i="55"/>
  <c r="M1490" i="55" s="1"/>
  <c r="H1487" i="55"/>
  <c r="M1487" i="55" s="1"/>
  <c r="H1483" i="55"/>
  <c r="H1479" i="55"/>
  <c r="H1476" i="55"/>
  <c r="M1476" i="55" s="1"/>
  <c r="H1474" i="55"/>
  <c r="M1474" i="55" s="1"/>
  <c r="H1471" i="55"/>
  <c r="M1471" i="55" s="1"/>
  <c r="H1469" i="55"/>
  <c r="M1469" i="55" s="1"/>
  <c r="H1465" i="55"/>
  <c r="H1439" i="55"/>
  <c r="H1436" i="55"/>
  <c r="M1436" i="55" s="1"/>
  <c r="H1434" i="55"/>
  <c r="M1434" i="55" s="1"/>
  <c r="H1377" i="55"/>
  <c r="H1374" i="55"/>
  <c r="M1374" i="55" s="1"/>
  <c r="H1372" i="55"/>
  <c r="M1372" i="55" s="1"/>
  <c r="H1364" i="55"/>
  <c r="M1364" i="55" s="1"/>
  <c r="H1362" i="55"/>
  <c r="M1362" i="55" s="1"/>
  <c r="H1358" i="55"/>
  <c r="M1358" i="55" s="1"/>
  <c r="H1355" i="55"/>
  <c r="M1355" i="55" s="1"/>
  <c r="H1353" i="55"/>
  <c r="M1353" i="55" s="1"/>
  <c r="H1350" i="55"/>
  <c r="M1350" i="55" s="1"/>
  <c r="H1336" i="55"/>
  <c r="H1333" i="55"/>
  <c r="H1307" i="55"/>
  <c r="M1307" i="55" s="1"/>
  <c r="H1305" i="55"/>
  <c r="M1305" i="55" s="1"/>
  <c r="H1303" i="55"/>
  <c r="M1303" i="55" s="1"/>
  <c r="H1297" i="55"/>
  <c r="H1294" i="55"/>
  <c r="H1288" i="55"/>
  <c r="H1284" i="55"/>
  <c r="M1284" i="55" s="1"/>
  <c r="H1281" i="55"/>
  <c r="M1281" i="55" s="1"/>
  <c r="H1277" i="55"/>
  <c r="H1274" i="55"/>
  <c r="M1274" i="55" s="1"/>
  <c r="H1272" i="55"/>
  <c r="M1272" i="55" s="1"/>
  <c r="H1268" i="55"/>
  <c r="H1264" i="55"/>
  <c r="H1260" i="55"/>
  <c r="M1260" i="55" s="1"/>
  <c r="H1258" i="55"/>
  <c r="M1258" i="55" s="1"/>
  <c r="H1251" i="55"/>
  <c r="H1248" i="55"/>
  <c r="H1244" i="55"/>
  <c r="M1244" i="55" s="1"/>
  <c r="H1242" i="55"/>
  <c r="M1242" i="55" s="1"/>
  <c r="H1232" i="55"/>
  <c r="M1232" i="55" s="1"/>
  <c r="H1229" i="55"/>
  <c r="M1229" i="55" s="1"/>
  <c r="H1203" i="55"/>
  <c r="H1200" i="55"/>
  <c r="H1197" i="55"/>
  <c r="M1197" i="55" s="1"/>
  <c r="H1194" i="55"/>
  <c r="M1194" i="55" s="1"/>
  <c r="H1192" i="55"/>
  <c r="M1192" i="55" s="1"/>
  <c r="H1190" i="55"/>
  <c r="M1190" i="55" s="1"/>
  <c r="H1187" i="55"/>
  <c r="M1187" i="55" s="1"/>
  <c r="H1185" i="55"/>
  <c r="M1185" i="55" s="1"/>
  <c r="H1181" i="55"/>
  <c r="M1181" i="55" s="1"/>
  <c r="H1179" i="55"/>
  <c r="M1179" i="55" s="1"/>
  <c r="H1175" i="55"/>
  <c r="H1171" i="55"/>
  <c r="H1167" i="55"/>
  <c r="H1163" i="55"/>
  <c r="M1163" i="55" s="1"/>
  <c r="H1159" i="55"/>
  <c r="M1159" i="55" s="1"/>
  <c r="H1156" i="55"/>
  <c r="M1156" i="55" s="1"/>
  <c r="H1152" i="55"/>
  <c r="H1148" i="55"/>
  <c r="H1145" i="55"/>
  <c r="H1140" i="55"/>
  <c r="H1136" i="55"/>
  <c r="H1133" i="55"/>
  <c r="H1129" i="55"/>
  <c r="H1124" i="55"/>
  <c r="H1119" i="55"/>
  <c r="H1115" i="55"/>
  <c r="H1111" i="55"/>
  <c r="H1107" i="55"/>
  <c r="H1102" i="55"/>
  <c r="H1077" i="55"/>
  <c r="M1077" i="55" s="1"/>
  <c r="H1074" i="55"/>
  <c r="M1074" i="55" s="1"/>
  <c r="H1071" i="55"/>
  <c r="M1071" i="55" s="1"/>
  <c r="H1069" i="55"/>
  <c r="M1069" i="55" s="1"/>
  <c r="H1066" i="55"/>
  <c r="M1066" i="55" s="1"/>
  <c r="H1063" i="55"/>
  <c r="M1063" i="55" s="1"/>
  <c r="H1048" i="55"/>
  <c r="M1048" i="55" s="1"/>
  <c r="H1045" i="55"/>
  <c r="M1045" i="55" s="1"/>
  <c r="H1042" i="55"/>
  <c r="M1042" i="55" s="1"/>
  <c r="H1040" i="55"/>
  <c r="M1040" i="55" s="1"/>
  <c r="H1037" i="55"/>
  <c r="M1037" i="55" s="1"/>
  <c r="H1034" i="55"/>
  <c r="M1034" i="55" s="1"/>
  <c r="H1030" i="55"/>
  <c r="H1002" i="55"/>
  <c r="H999" i="55"/>
  <c r="H993" i="55"/>
  <c r="M993" i="55" s="1"/>
  <c r="H990" i="55"/>
  <c r="M990" i="55" s="1"/>
  <c r="H986" i="55"/>
  <c r="H981" i="55"/>
  <c r="M981" i="55" s="1"/>
  <c r="H979" i="55"/>
  <c r="M979" i="55" s="1"/>
  <c r="H974" i="55"/>
  <c r="H971" i="55"/>
  <c r="H967" i="55"/>
  <c r="H963" i="55"/>
  <c r="H960" i="55"/>
  <c r="M960" i="55" s="1"/>
  <c r="M956" i="55"/>
  <c r="H928" i="55"/>
  <c r="H925" i="55"/>
  <c r="M925" i="55" s="1"/>
  <c r="H923" i="55"/>
  <c r="M923" i="55" s="1"/>
  <c r="H920" i="55"/>
  <c r="H905" i="55"/>
  <c r="M905" i="55" s="1"/>
  <c r="H902" i="55"/>
  <c r="M902" i="55" s="1"/>
  <c r="H899" i="55"/>
  <c r="M899" i="55" s="1"/>
  <c r="H897" i="55"/>
  <c r="M897" i="55" s="1"/>
  <c r="H894" i="55"/>
  <c r="M894" i="55" s="1"/>
  <c r="H891" i="55"/>
  <c r="M891" i="55" s="1"/>
  <c r="H887" i="55"/>
  <c r="H883" i="55"/>
  <c r="H879" i="55"/>
  <c r="H872" i="55"/>
  <c r="H869" i="55"/>
  <c r="H865" i="55"/>
  <c r="H861" i="55"/>
  <c r="H857" i="55"/>
  <c r="H799" i="55"/>
  <c r="M799" i="55" s="1"/>
  <c r="H796" i="55"/>
  <c r="M796" i="55" s="1"/>
  <c r="H792" i="55"/>
  <c r="M792" i="55" s="1"/>
  <c r="H784" i="55"/>
  <c r="M784" i="55" s="1"/>
  <c r="H781" i="55"/>
  <c r="M781" i="55" s="1"/>
  <c r="H778" i="55"/>
  <c r="M778" i="55" s="1"/>
  <c r="H776" i="55"/>
  <c r="M776" i="55" s="1"/>
  <c r="H757" i="55"/>
  <c r="H719" i="55"/>
  <c r="H716" i="55"/>
  <c r="M716" i="55" s="1"/>
  <c r="H712" i="55"/>
  <c r="M712" i="55" s="1"/>
  <c r="H710" i="55"/>
  <c r="M710" i="55" s="1"/>
  <c r="H707" i="55"/>
  <c r="M707" i="55" s="1"/>
  <c r="H705" i="55"/>
  <c r="M705" i="55" s="1"/>
  <c r="H701" i="55"/>
  <c r="H698" i="55"/>
  <c r="H694" i="55"/>
  <c r="M694" i="55" s="1"/>
  <c r="H691" i="55"/>
  <c r="M691" i="55" s="1"/>
  <c r="H689" i="55"/>
  <c r="M689" i="55" s="1"/>
  <c r="H685" i="55"/>
  <c r="H682" i="55"/>
  <c r="M682" i="55" s="1"/>
  <c r="H675" i="55"/>
  <c r="M675" i="55" s="1"/>
  <c r="H671" i="55"/>
  <c r="M671" i="55" s="1"/>
  <c r="H667" i="55"/>
  <c r="H663" i="55"/>
  <c r="H660" i="55"/>
  <c r="H656" i="55"/>
  <c r="H652" i="55"/>
  <c r="M652" i="55" s="1"/>
  <c r="H650" i="55"/>
  <c r="M650" i="55" s="1"/>
  <c r="H646" i="55"/>
  <c r="H642" i="55"/>
  <c r="H639" i="55"/>
  <c r="H634" i="55"/>
  <c r="H613" i="55"/>
  <c r="M613" i="55" s="1"/>
  <c r="H609" i="55"/>
  <c r="M609" i="55" s="1"/>
  <c r="H607" i="55"/>
  <c r="M607" i="55" s="1"/>
  <c r="H604" i="55"/>
  <c r="M604" i="55" s="1"/>
  <c r="H602" i="55"/>
  <c r="M602" i="55" s="1"/>
  <c r="H600" i="55"/>
  <c r="M600" i="55" s="1"/>
  <c r="H556" i="55"/>
  <c r="M556" i="55" s="1"/>
  <c r="H552" i="55"/>
  <c r="M552" i="55" s="1"/>
  <c r="H550" i="55"/>
  <c r="M550" i="55" s="1"/>
  <c r="H547" i="55"/>
  <c r="M547" i="55" s="1"/>
  <c r="H544" i="55"/>
  <c r="M544" i="55" s="1"/>
  <c r="H542" i="55"/>
  <c r="M542" i="55" s="1"/>
  <c r="H540" i="55"/>
  <c r="M540" i="55" s="1"/>
  <c r="H537" i="55"/>
  <c r="M537" i="55" s="1"/>
  <c r="H533" i="55"/>
  <c r="M533" i="55" s="1"/>
  <c r="H531" i="55"/>
  <c r="M531" i="55" s="1"/>
  <c r="H528" i="55"/>
  <c r="M528" i="55" s="1"/>
  <c r="H468" i="55"/>
  <c r="M468" i="55" s="1"/>
  <c r="H465" i="55"/>
  <c r="M465" i="55" s="1"/>
  <c r="H462" i="55"/>
  <c r="H459" i="55"/>
  <c r="M459" i="55" s="1"/>
  <c r="H455" i="55"/>
  <c r="M455" i="55" s="1"/>
  <c r="H453" i="55"/>
  <c r="M453" i="55" s="1"/>
  <c r="H450" i="55"/>
  <c r="M450" i="55" s="1"/>
  <c r="H447" i="55"/>
  <c r="M447" i="55" s="1"/>
  <c r="H445" i="55"/>
  <c r="M445" i="55" s="1"/>
  <c r="H443" i="55"/>
  <c r="M443" i="55" s="1"/>
  <c r="H440" i="55"/>
  <c r="M440" i="55" s="1"/>
  <c r="H438" i="55"/>
  <c r="M438" i="55" s="1"/>
  <c r="H435" i="55"/>
  <c r="H432" i="55"/>
  <c r="M432" i="55" s="1"/>
  <c r="H428" i="55"/>
  <c r="M428" i="55" s="1"/>
  <c r="H426" i="55"/>
  <c r="M426" i="55" s="1"/>
  <c r="H423" i="55"/>
  <c r="M423" i="55" s="1"/>
  <c r="H407" i="55"/>
  <c r="M407" i="55" s="1"/>
  <c r="H405" i="55"/>
  <c r="M405" i="55" s="1"/>
  <c r="H403" i="55"/>
  <c r="M403" i="55" s="1"/>
  <c r="H400" i="55"/>
  <c r="M400" i="55" s="1"/>
  <c r="H398" i="55"/>
  <c r="M398" i="55" s="1"/>
  <c r="H395" i="55"/>
  <c r="M395" i="55" s="1"/>
  <c r="H393" i="55"/>
  <c r="M393" i="55" s="1"/>
  <c r="H391" i="55"/>
  <c r="M391" i="55" s="1"/>
  <c r="H380" i="55"/>
  <c r="H376" i="55"/>
  <c r="H372" i="55"/>
  <c r="H368" i="55"/>
  <c r="H364" i="55"/>
  <c r="H360" i="55"/>
  <c r="H353" i="55"/>
  <c r="M353" i="55" s="1"/>
  <c r="H351" i="55"/>
  <c r="M351" i="55" s="1"/>
  <c r="H349" i="55"/>
  <c r="H345" i="55"/>
  <c r="H295" i="55"/>
  <c r="M295" i="55" s="1"/>
  <c r="H293" i="55"/>
  <c r="M293" i="55" s="1"/>
  <c r="H290" i="55"/>
  <c r="M290" i="55" s="1"/>
  <c r="H288" i="55"/>
  <c r="M288" i="55" s="1"/>
  <c r="H283" i="55"/>
  <c r="M283" i="55" s="1"/>
  <c r="H279" i="55"/>
  <c r="H275" i="55"/>
  <c r="H270" i="55"/>
  <c r="H263" i="55"/>
  <c r="M263" i="55" s="1"/>
  <c r="H261" i="55"/>
  <c r="M261" i="55" s="1"/>
  <c r="H251" i="55"/>
  <c r="M251" i="55" s="1"/>
  <c r="H245" i="55"/>
  <c r="M245" i="55" s="1"/>
  <c r="H241" i="55"/>
  <c r="M241" i="55" s="1"/>
  <c r="H237" i="55"/>
  <c r="M237" i="55" s="1"/>
  <c r="H235" i="55"/>
  <c r="M235" i="55" s="1"/>
  <c r="H231" i="55"/>
  <c r="M231" i="55" s="1"/>
  <c r="H226" i="55"/>
  <c r="H223" i="55" s="1"/>
  <c r="H220" i="55"/>
  <c r="H217" i="55"/>
  <c r="H213" i="55"/>
  <c r="H209" i="55"/>
  <c r="M209" i="55" s="1"/>
  <c r="H207" i="55"/>
  <c r="M207" i="55" s="1"/>
  <c r="H202" i="55"/>
  <c r="M202" i="55" s="1"/>
  <c r="H198" i="55"/>
  <c r="H194" i="55"/>
  <c r="H190" i="55"/>
  <c r="H187" i="55"/>
  <c r="H183" i="55"/>
  <c r="H180" i="55"/>
  <c r="H177" i="55"/>
  <c r="H174" i="55"/>
  <c r="H169" i="55"/>
  <c r="H165" i="55"/>
  <c r="H162" i="55"/>
  <c r="H152" i="55"/>
  <c r="H148" i="55"/>
  <c r="M148" i="55" s="1"/>
  <c r="H146" i="55"/>
  <c r="M146" i="55" s="1"/>
  <c r="H142" i="55"/>
  <c r="H138" i="55"/>
  <c r="H131" i="55"/>
  <c r="H128" i="55"/>
  <c r="H125" i="55"/>
  <c r="H121" i="55"/>
  <c r="H116" i="55"/>
  <c r="H113" i="55"/>
  <c r="H109" i="55"/>
  <c r="M109" i="55" s="1"/>
  <c r="H107" i="55"/>
  <c r="M107" i="55" s="1"/>
  <c r="H103" i="55"/>
  <c r="M103" i="55" s="1"/>
  <c r="H100" i="55"/>
  <c r="M100" i="55" s="1"/>
  <c r="H96" i="55"/>
  <c r="M96" i="55" s="1"/>
  <c r="H93" i="55"/>
  <c r="M93" i="55" s="1"/>
  <c r="H89" i="55"/>
  <c r="H83" i="55"/>
  <c r="M83" i="55" s="1"/>
  <c r="H81" i="55"/>
  <c r="M81" i="55" s="1"/>
  <c r="H77" i="55"/>
  <c r="H74" i="55"/>
  <c r="M74" i="55" s="1"/>
  <c r="H70" i="55"/>
  <c r="M70" i="55" s="1"/>
  <c r="H68" i="55"/>
  <c r="M68" i="55" s="1"/>
  <c r="H57" i="55"/>
  <c r="H53" i="55"/>
  <c r="H48" i="55"/>
  <c r="H40" i="55"/>
  <c r="M40" i="55" s="1"/>
  <c r="H38" i="55"/>
  <c r="M38" i="55" s="1"/>
  <c r="H29" i="55"/>
  <c r="M29" i="55" s="1"/>
  <c r="H23" i="55"/>
  <c r="M23" i="55" s="1"/>
  <c r="H18" i="55"/>
  <c r="M18" i="55" s="1"/>
  <c r="H14" i="55"/>
  <c r="M14" i="55" s="1"/>
  <c r="H12" i="55"/>
  <c r="M12" i="55" s="1"/>
  <c r="H8" i="55"/>
  <c r="M8" i="55" s="1"/>
  <c r="M349" i="55" l="1"/>
  <c r="H348" i="55"/>
  <c r="H112" i="55"/>
  <c r="M112" i="55" s="1"/>
  <c r="M113" i="55"/>
  <c r="H212" i="55"/>
  <c r="H211" i="55" s="1"/>
  <c r="M211" i="55" s="1"/>
  <c r="M213" i="55"/>
  <c r="H1777" i="55"/>
  <c r="M1777" i="55" s="1"/>
  <c r="M1778" i="55"/>
  <c r="H4291" i="55"/>
  <c r="M4291" i="55" s="1"/>
  <c r="M4292" i="55"/>
  <c r="H856" i="55"/>
  <c r="H855" i="55" s="1"/>
  <c r="M857" i="55"/>
  <c r="H1166" i="55"/>
  <c r="M1166" i="55" s="1"/>
  <c r="M1167" i="55"/>
  <c r="H1335" i="55"/>
  <c r="M1335" i="55" s="1"/>
  <c r="M1336" i="55"/>
  <c r="H1783" i="55"/>
  <c r="M1783" i="55" s="1"/>
  <c r="M1784" i="55"/>
  <c r="H2139" i="55"/>
  <c r="M2139" i="55" s="1"/>
  <c r="M2140" i="55"/>
  <c r="H4007" i="55"/>
  <c r="M4008" i="55"/>
  <c r="H4489" i="55"/>
  <c r="M4489" i="55" s="1"/>
  <c r="M4490" i="55"/>
  <c r="H56" i="55"/>
  <c r="M56" i="55" s="1"/>
  <c r="M57" i="55"/>
  <c r="H1123" i="55"/>
  <c r="M1123" i="55" s="1"/>
  <c r="M1124" i="55"/>
  <c r="H1554" i="55"/>
  <c r="M1554" i="55" s="1"/>
  <c r="M1555" i="55"/>
  <c r="H1799" i="55"/>
  <c r="M1799" i="55" s="1"/>
  <c r="M1800" i="55"/>
  <c r="H4025" i="55"/>
  <c r="H4024" i="55" s="1"/>
  <c r="M4026" i="55"/>
  <c r="H4178" i="55"/>
  <c r="M4179" i="55"/>
  <c r="H4493" i="55"/>
  <c r="M4494" i="55"/>
  <c r="H864" i="55"/>
  <c r="H863" i="55" s="1"/>
  <c r="M863" i="55" s="1"/>
  <c r="M865" i="55"/>
  <c r="H919" i="55"/>
  <c r="M920" i="55"/>
  <c r="H1276" i="55"/>
  <c r="M1276" i="55" s="1"/>
  <c r="M1277" i="55"/>
  <c r="H1689" i="55"/>
  <c r="M1689" i="55" s="1"/>
  <c r="M1690" i="55"/>
  <c r="H1804" i="55"/>
  <c r="M1804" i="55" s="1"/>
  <c r="M1805" i="55"/>
  <c r="H3921" i="55"/>
  <c r="M3922" i="55"/>
  <c r="H4032" i="55"/>
  <c r="M4033" i="55"/>
  <c r="H4182" i="55"/>
  <c r="M4183" i="55"/>
  <c r="H4239" i="55"/>
  <c r="M4240" i="55"/>
  <c r="H633" i="55"/>
  <c r="M633" i="55" s="1"/>
  <c r="M634" i="55"/>
  <c r="H868" i="55"/>
  <c r="M868" i="55" s="1"/>
  <c r="M869" i="55"/>
  <c r="H3113" i="55"/>
  <c r="M3113" i="55" s="1"/>
  <c r="M3114" i="55"/>
  <c r="H3973" i="55"/>
  <c r="M3973" i="55" s="1"/>
  <c r="M3974" i="55"/>
  <c r="H4242" i="55"/>
  <c r="M4242" i="55" s="1"/>
  <c r="M4243" i="55"/>
  <c r="H4382" i="55"/>
  <c r="M4382" i="55" s="1"/>
  <c r="M4383" i="55"/>
  <c r="H164" i="55"/>
  <c r="M164" i="55" s="1"/>
  <c r="M165" i="55"/>
  <c r="H173" i="55"/>
  <c r="M173" i="55" s="1"/>
  <c r="M174" i="55"/>
  <c r="H274" i="55"/>
  <c r="M274" i="55" s="1"/>
  <c r="M275" i="55"/>
  <c r="H638" i="55"/>
  <c r="M638" i="55" s="1"/>
  <c r="M639" i="55"/>
  <c r="H684" i="55"/>
  <c r="M684" i="55" s="1"/>
  <c r="M685" i="55"/>
  <c r="H1867" i="55"/>
  <c r="M1867" i="55" s="1"/>
  <c r="M1868" i="55"/>
  <c r="H3117" i="55"/>
  <c r="M3117" i="55" s="1"/>
  <c r="M3118" i="55"/>
  <c r="H3977" i="55"/>
  <c r="M3978" i="55"/>
  <c r="H4268" i="55"/>
  <c r="H4267" i="55" s="1"/>
  <c r="M4269" i="55"/>
  <c r="H4443" i="55"/>
  <c r="M4443" i="55" s="1"/>
  <c r="M4444" i="55"/>
  <c r="H4501" i="55"/>
  <c r="M4501" i="55" s="1"/>
  <c r="M4502" i="55"/>
  <c r="H115" i="55"/>
  <c r="M115" i="55" s="1"/>
  <c r="M116" i="55"/>
  <c r="H176" i="55"/>
  <c r="M176" i="55" s="1"/>
  <c r="M177" i="55"/>
  <c r="H219" i="55"/>
  <c r="M219" i="55" s="1"/>
  <c r="M220" i="55"/>
  <c r="H278" i="55"/>
  <c r="M278" i="55" s="1"/>
  <c r="M279" i="55"/>
  <c r="H641" i="55"/>
  <c r="M641" i="55" s="1"/>
  <c r="M642" i="55"/>
  <c r="H927" i="55"/>
  <c r="M927" i="55" s="1"/>
  <c r="M928" i="55"/>
  <c r="H1871" i="55"/>
  <c r="M1871" i="55" s="1"/>
  <c r="M1872" i="55"/>
  <c r="H3377" i="55"/>
  <c r="H3376" i="55" s="1"/>
  <c r="H3279" i="55" s="1"/>
  <c r="M3378" i="55"/>
  <c r="H3980" i="55"/>
  <c r="M3980" i="55" s="1"/>
  <c r="M3981" i="55"/>
  <c r="H4275" i="55"/>
  <c r="M4275" i="55" s="1"/>
  <c r="M4276" i="55"/>
  <c r="H4447" i="55"/>
  <c r="M4448" i="55"/>
  <c r="H4505" i="55"/>
  <c r="M4505" i="55" s="1"/>
  <c r="M4506" i="55"/>
  <c r="H4631" i="55"/>
  <c r="M4631" i="55" s="1"/>
  <c r="M4632" i="55"/>
  <c r="H127" i="55"/>
  <c r="M127" i="55" s="1"/>
  <c r="M128" i="55"/>
  <c r="H371" i="55"/>
  <c r="M371" i="55" s="1"/>
  <c r="M372" i="55"/>
  <c r="H645" i="55"/>
  <c r="M645" i="55" s="1"/>
  <c r="M646" i="55"/>
  <c r="H1001" i="55"/>
  <c r="M1001" i="55" s="1"/>
  <c r="M1002" i="55"/>
  <c r="H1247" i="55"/>
  <c r="M1248" i="55"/>
  <c r="H1478" i="55"/>
  <c r="M1478" i="55" s="1"/>
  <c r="M1479" i="55"/>
  <c r="H1874" i="55"/>
  <c r="M1874" i="55" s="1"/>
  <c r="M1875" i="55"/>
  <c r="H3718" i="55"/>
  <c r="H3717" i="55" s="1"/>
  <c r="H3668" i="55" s="1"/>
  <c r="M3719" i="55"/>
  <c r="H3990" i="55"/>
  <c r="M3990" i="55" s="1"/>
  <c r="M3991" i="55"/>
  <c r="H4278" i="55"/>
  <c r="M4279" i="55"/>
  <c r="H4528" i="55"/>
  <c r="H4527" i="55" s="1"/>
  <c r="M4529" i="55"/>
  <c r="H88" i="55"/>
  <c r="M88" i="55" s="1"/>
  <c r="M89" i="55"/>
  <c r="H375" i="55"/>
  <c r="H374" i="55" s="1"/>
  <c r="M374" i="55" s="1"/>
  <c r="M376" i="55"/>
  <c r="H886" i="55"/>
  <c r="M886" i="55" s="1"/>
  <c r="M887" i="55"/>
  <c r="H1250" i="55"/>
  <c r="M1250" i="55" s="1"/>
  <c r="M1251" i="55"/>
  <c r="H1482" i="55"/>
  <c r="M1482" i="55" s="1"/>
  <c r="M1483" i="55"/>
  <c r="H2907" i="55"/>
  <c r="M2907" i="55" s="1"/>
  <c r="M2908" i="55"/>
  <c r="H3993" i="55"/>
  <c r="M3993" i="55" s="1"/>
  <c r="M3994" i="55"/>
  <c r="H4046" i="55"/>
  <c r="M4046" i="55" s="1"/>
  <c r="M4047" i="55"/>
  <c r="H4535" i="55"/>
  <c r="M4536" i="55"/>
  <c r="H1766" i="55"/>
  <c r="M1766" i="55" s="1"/>
  <c r="M1767" i="55"/>
  <c r="H4539" i="55"/>
  <c r="M4539" i="55" s="1"/>
  <c r="M4540" i="55"/>
  <c r="H137" i="55"/>
  <c r="M137" i="55" s="1"/>
  <c r="M138" i="55"/>
  <c r="H186" i="55"/>
  <c r="M186" i="55" s="1"/>
  <c r="M187" i="55"/>
  <c r="H1376" i="55"/>
  <c r="M1376" i="55" s="1"/>
  <c r="M1377" i="55"/>
  <c r="H1885" i="55"/>
  <c r="M1885" i="55" s="1"/>
  <c r="M1886" i="55"/>
  <c r="H4459" i="55"/>
  <c r="M4459" i="55" s="1"/>
  <c r="M4460" i="55"/>
  <c r="H4542" i="55"/>
  <c r="M4542" i="55" s="1"/>
  <c r="M4543" i="55"/>
  <c r="H168" i="55"/>
  <c r="M168" i="55" s="1"/>
  <c r="M169" i="55"/>
  <c r="H179" i="55"/>
  <c r="M179" i="55" s="1"/>
  <c r="M180" i="55"/>
  <c r="H141" i="55"/>
  <c r="M141" i="55" s="1"/>
  <c r="M142" i="55"/>
  <c r="H47" i="55"/>
  <c r="M47" i="55" s="1"/>
  <c r="M48" i="55"/>
  <c r="H193" i="55"/>
  <c r="M193" i="55" s="1"/>
  <c r="M194" i="55"/>
  <c r="H1263" i="55"/>
  <c r="H1262" i="55" s="1"/>
  <c r="M1262" i="55" s="1"/>
  <c r="M1264" i="55"/>
  <c r="H1717" i="55"/>
  <c r="M1717" i="55" s="1"/>
  <c r="M1718" i="55"/>
  <c r="H1773" i="55"/>
  <c r="M1773" i="55" s="1"/>
  <c r="M1774" i="55"/>
  <c r="H2635" i="55"/>
  <c r="H2634" i="55" s="1"/>
  <c r="M2636" i="55"/>
  <c r="H2645" i="55"/>
  <c r="H2644" i="55" s="1"/>
  <c r="M2646" i="55"/>
  <c r="H2828" i="55"/>
  <c r="H2827" i="55" s="1"/>
  <c r="M2829" i="55"/>
  <c r="H2900" i="55"/>
  <c r="H2899" i="55" s="1"/>
  <c r="M2901" i="55"/>
  <c r="H3049" i="55"/>
  <c r="H3048" i="55" s="1"/>
  <c r="M3050" i="55"/>
  <c r="H1531" i="55"/>
  <c r="M1531" i="55" s="1"/>
  <c r="M1532" i="55"/>
  <c r="H973" i="55"/>
  <c r="M973" i="55" s="1"/>
  <c r="M974" i="55"/>
  <c r="H655" i="55"/>
  <c r="M655" i="55" s="1"/>
  <c r="M656" i="55"/>
  <c r="H269" i="55"/>
  <c r="M269" i="55" s="1"/>
  <c r="M270" i="55"/>
  <c r="H124" i="55"/>
  <c r="M124" i="55" s="1"/>
  <c r="M125" i="55"/>
  <c r="H120" i="55"/>
  <c r="M120" i="55" s="1"/>
  <c r="M121" i="55"/>
  <c r="H76" i="55"/>
  <c r="M76" i="55" s="1"/>
  <c r="M77" i="55"/>
  <c r="H2911" i="55"/>
  <c r="H2906" i="55" s="1"/>
  <c r="M2912" i="55"/>
  <c r="H2368" i="55"/>
  <c r="H2349" i="55" s="1"/>
  <c r="M2369" i="55"/>
  <c r="H2333" i="55"/>
  <c r="M2334" i="55"/>
  <c r="H2136" i="55"/>
  <c r="M2136" i="55" s="1"/>
  <c r="M2137" i="55"/>
  <c r="H2107" i="55"/>
  <c r="H2106" i="55" s="1"/>
  <c r="M2108" i="55"/>
  <c r="H2121" i="55"/>
  <c r="H2120" i="55" s="1"/>
  <c r="M2122" i="55"/>
  <c r="H1464" i="55"/>
  <c r="M1464" i="55" s="1"/>
  <c r="M1465" i="55"/>
  <c r="H1139" i="55"/>
  <c r="H1138" i="55" s="1"/>
  <c r="M1138" i="55" s="1"/>
  <c r="M1140" i="55"/>
  <c r="H4627" i="55"/>
  <c r="M4628" i="55"/>
  <c r="H1332" i="55"/>
  <c r="M1333" i="55"/>
  <c r="H1721" i="55"/>
  <c r="M1721" i="55" s="1"/>
  <c r="M1722" i="55"/>
  <c r="H197" i="55"/>
  <c r="M197" i="55" s="1"/>
  <c r="M198" i="55"/>
  <c r="H666" i="55"/>
  <c r="M667" i="55"/>
  <c r="H1199" i="55"/>
  <c r="M1200" i="55"/>
  <c r="H1438" i="55"/>
  <c r="M1439" i="55"/>
  <c r="H151" i="55"/>
  <c r="M151" i="55" s="1"/>
  <c r="M152" i="55"/>
  <c r="H161" i="55"/>
  <c r="M161" i="55" s="1"/>
  <c r="M162" i="55"/>
  <c r="H860" i="55"/>
  <c r="M861" i="55"/>
  <c r="H1170" i="55"/>
  <c r="M1170" i="55" s="1"/>
  <c r="M1171" i="55"/>
  <c r="H1202" i="55"/>
  <c r="M1202" i="55" s="1"/>
  <c r="M1203" i="55"/>
  <c r="H985" i="55"/>
  <c r="M986" i="55"/>
  <c r="H1128" i="55"/>
  <c r="M1129" i="55"/>
  <c r="H1174" i="55"/>
  <c r="M1175" i="55"/>
  <c r="H718" i="55"/>
  <c r="M719" i="55"/>
  <c r="H1132" i="55"/>
  <c r="M1132" i="55" s="1"/>
  <c r="M1133" i="55"/>
  <c r="H756" i="55"/>
  <c r="M757" i="55"/>
  <c r="H871" i="55"/>
  <c r="M872" i="55"/>
  <c r="H1135" i="55"/>
  <c r="M1135" i="55" s="1"/>
  <c r="M1136" i="55"/>
  <c r="H662" i="55"/>
  <c r="M662" i="55" s="1"/>
  <c r="M663" i="55"/>
  <c r="H878" i="55"/>
  <c r="M879" i="55"/>
  <c r="H998" i="55"/>
  <c r="M999" i="55"/>
  <c r="H1091" i="55"/>
  <c r="H1090" i="55" s="1"/>
  <c r="M1092" i="55"/>
  <c r="H1287" i="55"/>
  <c r="M1288" i="55"/>
  <c r="M226" i="55"/>
  <c r="H882" i="55"/>
  <c r="M883" i="55"/>
  <c r="H1144" i="55"/>
  <c r="M1144" i="55" s="1"/>
  <c r="M1145" i="55"/>
  <c r="H359" i="55"/>
  <c r="M360" i="55"/>
  <c r="H363" i="55"/>
  <c r="M364" i="55"/>
  <c r="H130" i="55"/>
  <c r="M131" i="55"/>
  <c r="H1029" i="55"/>
  <c r="M1030" i="55"/>
  <c r="H1147" i="55"/>
  <c r="M1147" i="55" s="1"/>
  <c r="M1148" i="55"/>
  <c r="H367" i="55"/>
  <c r="M368" i="55"/>
  <c r="H962" i="55"/>
  <c r="M962" i="55" s="1"/>
  <c r="M963" i="55"/>
  <c r="H1151" i="55"/>
  <c r="M1152" i="55"/>
  <c r="H344" i="55"/>
  <c r="M345" i="55"/>
  <c r="H216" i="55"/>
  <c r="M216" i="55" s="1"/>
  <c r="M217" i="55"/>
  <c r="H461" i="55"/>
  <c r="M461" i="55" s="1"/>
  <c r="M462" i="55"/>
  <c r="H1542" i="55"/>
  <c r="M1543" i="55"/>
  <c r="H1770" i="55"/>
  <c r="M1771" i="55"/>
  <c r="H1827" i="55"/>
  <c r="M1827" i="55" s="1"/>
  <c r="M1828" i="55"/>
  <c r="H182" i="55"/>
  <c r="M182" i="55" s="1"/>
  <c r="M183" i="55"/>
  <c r="H379" i="55"/>
  <c r="M380" i="55"/>
  <c r="H697" i="55"/>
  <c r="M697" i="55" s="1"/>
  <c r="M698" i="55"/>
  <c r="H189" i="55"/>
  <c r="M189" i="55" s="1"/>
  <c r="M190" i="55"/>
  <c r="H434" i="55"/>
  <c r="M434" i="55" s="1"/>
  <c r="M435" i="55"/>
  <c r="H966" i="55"/>
  <c r="M967" i="55"/>
  <c r="H659" i="55"/>
  <c r="M659" i="55" s="1"/>
  <c r="M660" i="55"/>
  <c r="H970" i="55"/>
  <c r="M970" i="55" s="1"/>
  <c r="M971" i="55"/>
  <c r="H1110" i="55"/>
  <c r="M1111" i="55"/>
  <c r="H1536" i="55"/>
  <c r="M1536" i="55" s="1"/>
  <c r="M1537" i="55"/>
  <c r="H1296" i="55"/>
  <c r="M1296" i="55" s="1"/>
  <c r="M1297" i="55"/>
  <c r="H1293" i="55"/>
  <c r="M1294" i="55"/>
  <c r="H1267" i="55"/>
  <c r="M1268" i="55"/>
  <c r="H1118" i="55"/>
  <c r="M1118" i="55" s="1"/>
  <c r="M1119" i="55"/>
  <c r="H1114" i="55"/>
  <c r="M1114" i="55" s="1"/>
  <c r="M1115" i="55"/>
  <c r="H1106" i="55"/>
  <c r="M1107" i="55"/>
  <c r="H1101" i="55"/>
  <c r="M1102" i="55"/>
  <c r="H700" i="55"/>
  <c r="M700" i="55" s="1"/>
  <c r="M701" i="55"/>
  <c r="H52" i="55"/>
  <c r="M52" i="55" s="1"/>
  <c r="M53" i="55"/>
  <c r="H1820" i="55"/>
  <c r="M1820" i="55" s="1"/>
  <c r="H4206" i="55"/>
  <c r="M4206" i="55" s="1"/>
  <c r="H4473" i="55"/>
  <c r="H4472" i="55" s="1"/>
  <c r="H92" i="55"/>
  <c r="M92" i="55" s="1"/>
  <c r="H1184" i="55"/>
  <c r="M1184" i="55" s="1"/>
  <c r="H4234" i="55"/>
  <c r="H1073" i="55"/>
  <c r="M1073" i="55" s="1"/>
  <c r="H1433" i="55"/>
  <c r="H106" i="55"/>
  <c r="M106" i="55" s="1"/>
  <c r="H67" i="55"/>
  <c r="H1033" i="55"/>
  <c r="H1302" i="55"/>
  <c r="H1545" i="55"/>
  <c r="M1545" i="55" s="1"/>
  <c r="H449" i="55"/>
  <c r="M449" i="55" s="1"/>
  <c r="H704" i="55"/>
  <c r="M704" i="55" s="1"/>
  <c r="H795" i="55"/>
  <c r="M795" i="55" s="1"/>
  <c r="H1735" i="55"/>
  <c r="M1735" i="55" s="1"/>
  <c r="H3894" i="55"/>
  <c r="M3894" i="55" s="1"/>
  <c r="H1280" i="55"/>
  <c r="H3996" i="55"/>
  <c r="M3996" i="55" s="1"/>
  <c r="H99" i="55"/>
  <c r="M99" i="55" s="1"/>
  <c r="H145" i="55"/>
  <c r="M145" i="55" s="1"/>
  <c r="H4566" i="55"/>
  <c r="M4566" i="55" s="1"/>
  <c r="H922" i="55"/>
  <c r="H3097" i="55"/>
  <c r="H3096" i="55" s="1"/>
  <c r="H4193" i="55"/>
  <c r="M4193" i="55" s="1"/>
  <c r="H390" i="55"/>
  <c r="H1558" i="55"/>
  <c r="M1558" i="55" s="1"/>
  <c r="H2129" i="55"/>
  <c r="M2129" i="55" s="1"/>
  <c r="H80" i="55"/>
  <c r="M80" i="55" s="1"/>
  <c r="H422" i="55"/>
  <c r="M422" i="55" s="1"/>
  <c r="H17" i="55"/>
  <c r="M17" i="55" s="1"/>
  <c r="H606" i="55"/>
  <c r="M606" i="55" s="1"/>
  <c r="H4496" i="55"/>
  <c r="H670" i="55"/>
  <c r="M670" i="55" s="1"/>
  <c r="H282" i="55"/>
  <c r="M282" i="55" s="1"/>
  <c r="H2049" i="55"/>
  <c r="M2049" i="55" s="1"/>
  <c r="H4286" i="55"/>
  <c r="M4286" i="55" s="1"/>
  <c r="H230" i="55"/>
  <c r="H437" i="55"/>
  <c r="M437" i="55" s="1"/>
  <c r="H4374" i="55"/>
  <c r="H775" i="55"/>
  <c r="H527" i="55"/>
  <c r="M527" i="55" s="1"/>
  <c r="H1039" i="55"/>
  <c r="M1039" i="55" s="1"/>
  <c r="H1693" i="55"/>
  <c r="M1693" i="55" s="1"/>
  <c r="H780" i="55"/>
  <c r="M780" i="55" s="1"/>
  <c r="H1699" i="55"/>
  <c r="H4001" i="55"/>
  <c r="M4001" i="55" s="1"/>
  <c r="H4036" i="55"/>
  <c r="M4036" i="55" s="1"/>
  <c r="H4450" i="55"/>
  <c r="H7" i="55"/>
  <c r="H1271" i="55"/>
  <c r="H1652" i="55"/>
  <c r="M1652" i="55" s="1"/>
  <c r="H4557" i="55"/>
  <c r="H599" i="55"/>
  <c r="H1832" i="55"/>
  <c r="H4041" i="55"/>
  <c r="M4041" i="55" s="1"/>
  <c r="H709" i="55"/>
  <c r="M709" i="55" s="1"/>
  <c r="H978" i="55"/>
  <c r="H3106" i="55"/>
  <c r="H1241" i="55"/>
  <c r="H4050" i="55"/>
  <c r="M4050" i="55" s="1"/>
  <c r="H688" i="55"/>
  <c r="M688" i="55" s="1"/>
  <c r="H1512" i="55"/>
  <c r="M1512" i="55" s="1"/>
  <c r="H3902" i="55"/>
  <c r="M3902" i="55" s="1"/>
  <c r="H292" i="55"/>
  <c r="M292" i="55" s="1"/>
  <c r="H955" i="55"/>
  <c r="M955" i="55" s="1"/>
  <c r="H1257" i="55"/>
  <c r="H890" i="55"/>
  <c r="H1044" i="55"/>
  <c r="M1044" i="55" s="1"/>
  <c r="H1814" i="55"/>
  <c r="M1814" i="55" s="1"/>
  <c r="H201" i="55"/>
  <c r="H442" i="55"/>
  <c r="H1189" i="55"/>
  <c r="M1189" i="55" s="1"/>
  <c r="H1659" i="55"/>
  <c r="M1659" i="55" s="1"/>
  <c r="H1705" i="55"/>
  <c r="H1892" i="55"/>
  <c r="H1891" i="55" s="1"/>
  <c r="H240" i="55"/>
  <c r="M240" i="55" s="1"/>
  <c r="H896" i="55"/>
  <c r="M896" i="55" s="1"/>
  <c r="H464" i="55"/>
  <c r="M464" i="55" s="1"/>
  <c r="H901" i="55"/>
  <c r="M901" i="55" s="1"/>
  <c r="H989" i="55"/>
  <c r="M989" i="55" s="1"/>
  <c r="H1349" i="55"/>
  <c r="M1349" i="55" s="1"/>
  <c r="H1486" i="55"/>
  <c r="M1486" i="55" s="1"/>
  <c r="H1566" i="55"/>
  <c r="M1566" i="55" s="1"/>
  <c r="H4185" i="55"/>
  <c r="M4185" i="55" s="1"/>
  <c r="H4092" i="55"/>
  <c r="H4091" i="55" s="1"/>
  <c r="H4281" i="55"/>
  <c r="M4281" i="55" s="1"/>
  <c r="H402" i="55"/>
  <c r="M402" i="55" s="1"/>
  <c r="H539" i="55"/>
  <c r="H649" i="55"/>
  <c r="H1062" i="55"/>
  <c r="H1178" i="55"/>
  <c r="H1228" i="55"/>
  <c r="H1227" i="55" s="1"/>
  <c r="H1468" i="55"/>
  <c r="M1468" i="55" s="1"/>
  <c r="H1504" i="55"/>
  <c r="M1504" i="55" s="1"/>
  <c r="H1877" i="55"/>
  <c r="M1877" i="55" s="1"/>
  <c r="H2040" i="55"/>
  <c r="H4634" i="55"/>
  <c r="H1357" i="55"/>
  <c r="M348" i="55"/>
  <c r="H1068" i="55"/>
  <c r="M1068" i="55" s="1"/>
  <c r="H1155" i="55"/>
  <c r="M1155" i="55" s="1"/>
  <c r="H1473" i="55"/>
  <c r="M1473" i="55" s="1"/>
  <c r="H1840" i="55"/>
  <c r="M1840" i="55" s="1"/>
  <c r="H4201" i="55"/>
  <c r="H4200" i="55" s="1"/>
  <c r="H397" i="55"/>
  <c r="M397" i="55" s="1"/>
  <c r="H546" i="55"/>
  <c r="M546" i="55" s="1"/>
  <c r="H1727" i="55"/>
  <c r="M1727" i="55" s="1"/>
  <c r="H1807" i="55"/>
  <c r="H1122" i="55" l="1"/>
  <c r="M1122" i="55" s="1"/>
  <c r="H637" i="55"/>
  <c r="M637" i="55" s="1"/>
  <c r="H4556" i="55"/>
  <c r="M4556" i="55" s="1"/>
  <c r="H3105" i="55"/>
  <c r="H2981" i="55" s="1"/>
  <c r="H759" i="55"/>
  <c r="M4627" i="55"/>
  <c r="H4626" i="55"/>
  <c r="M4626" i="55" s="1"/>
  <c r="M4535" i="55"/>
  <c r="H4534" i="55"/>
  <c r="M4534" i="55" s="1"/>
  <c r="M4493" i="55"/>
  <c r="H4488" i="55"/>
  <c r="M4488" i="55" s="1"/>
  <c r="M4447" i="55"/>
  <c r="H4442" i="55"/>
  <c r="M4442" i="55" s="1"/>
  <c r="M4278" i="55"/>
  <c r="H4274" i="55"/>
  <c r="M212" i="55"/>
  <c r="M4239" i="55"/>
  <c r="H4233" i="55"/>
  <c r="M4233" i="55" s="1"/>
  <c r="M4182" i="55"/>
  <c r="H4177" i="55"/>
  <c r="M4177" i="55" s="1"/>
  <c r="M4178" i="55"/>
  <c r="M1357" i="55"/>
  <c r="H1348" i="55"/>
  <c r="M1348" i="55" s="1"/>
  <c r="M7" i="55"/>
  <c r="H6" i="55"/>
  <c r="M6" i="55" s="1"/>
  <c r="M230" i="55"/>
  <c r="H229" i="55"/>
  <c r="M229" i="55" s="1"/>
  <c r="M1062" i="55"/>
  <c r="H1061" i="55"/>
  <c r="M2040" i="55"/>
  <c r="H2039" i="55"/>
  <c r="M390" i="55"/>
  <c r="H389" i="55"/>
  <c r="M389" i="55" s="1"/>
  <c r="M1247" i="55"/>
  <c r="H1246" i="55"/>
  <c r="M1246" i="55" s="1"/>
  <c r="M919" i="55"/>
  <c r="H918" i="55"/>
  <c r="M918" i="55" s="1"/>
  <c r="M1293" i="55"/>
  <c r="H1292" i="55"/>
  <c r="M1292" i="55" s="1"/>
  <c r="M599" i="55"/>
  <c r="H598" i="55"/>
  <c r="M4032" i="55"/>
  <c r="H4031" i="55"/>
  <c r="M4031" i="55" s="1"/>
  <c r="M1033" i="55"/>
  <c r="H1032" i="55"/>
  <c r="M1832" i="55"/>
  <c r="H1831" i="55"/>
  <c r="M890" i="55"/>
  <c r="H889" i="55"/>
  <c r="M889" i="55" s="1"/>
  <c r="M864" i="55"/>
  <c r="M4007" i="55"/>
  <c r="H3989" i="55"/>
  <c r="M3989" i="55" s="1"/>
  <c r="M3977" i="55"/>
  <c r="H3972" i="55"/>
  <c r="M3972" i="55" s="1"/>
  <c r="M3921" i="55"/>
  <c r="H3893" i="55"/>
  <c r="H1716" i="55"/>
  <c r="M1716" i="55" s="1"/>
  <c r="H632" i="55"/>
  <c r="M632" i="55" s="1"/>
  <c r="M375" i="55"/>
  <c r="H2826" i="55"/>
  <c r="H2538" i="55"/>
  <c r="M1263" i="55"/>
  <c r="H2332" i="55"/>
  <c r="H2222" i="55" s="1"/>
  <c r="M856" i="55"/>
  <c r="M1770" i="55"/>
  <c r="H1726" i="55"/>
  <c r="M1726" i="55" s="1"/>
  <c r="M1542" i="55"/>
  <c r="H1485" i="55"/>
  <c r="M1485" i="55" s="1"/>
  <c r="M1438" i="55"/>
  <c r="H1432" i="55"/>
  <c r="M1432" i="55" s="1"/>
  <c r="M1332" i="55"/>
  <c r="H1331" i="55"/>
  <c r="M1331" i="55" s="1"/>
  <c r="M1199" i="55"/>
  <c r="H1183" i="55"/>
  <c r="M871" i="55"/>
  <c r="H867" i="55"/>
  <c r="M867" i="55" s="1"/>
  <c r="M998" i="55"/>
  <c r="H988" i="55"/>
  <c r="M988" i="55" s="1"/>
  <c r="M718" i="55"/>
  <c r="H703" i="55"/>
  <c r="M703" i="55" s="1"/>
  <c r="M539" i="55"/>
  <c r="H526" i="55"/>
  <c r="M526" i="55" s="1"/>
  <c r="M442" i="55"/>
  <c r="H421" i="55"/>
  <c r="M421" i="55" s="1"/>
  <c r="M130" i="55"/>
  <c r="H119" i="55"/>
  <c r="H885" i="55"/>
  <c r="M885" i="55" s="1"/>
  <c r="H370" i="55"/>
  <c r="H1113" i="55"/>
  <c r="M1113" i="55" s="1"/>
  <c r="H654" i="55"/>
  <c r="M654" i="55" s="1"/>
  <c r="H136" i="55"/>
  <c r="M136" i="55" s="1"/>
  <c r="H167" i="55"/>
  <c r="M167" i="55" s="1"/>
  <c r="H1131" i="55"/>
  <c r="M1131" i="55" s="1"/>
  <c r="H215" i="55"/>
  <c r="M215" i="55" s="1"/>
  <c r="H644" i="55"/>
  <c r="M644" i="55" s="1"/>
  <c r="M855" i="55"/>
  <c r="M359" i="55"/>
  <c r="M357" i="55"/>
  <c r="M2911" i="55"/>
  <c r="M2906" i="55"/>
  <c r="M775" i="55"/>
  <c r="M922" i="55"/>
  <c r="M4267" i="55"/>
  <c r="M4268" i="55"/>
  <c r="M4496" i="55"/>
  <c r="H66" i="55"/>
  <c r="M66" i="55" s="1"/>
  <c r="M67" i="55"/>
  <c r="M3718" i="55"/>
  <c r="M4092" i="55"/>
  <c r="H1704" i="55"/>
  <c r="M1704" i="55" s="1"/>
  <c r="M1705" i="55"/>
  <c r="M4557" i="55"/>
  <c r="M1433" i="55"/>
  <c r="H1279" i="55"/>
  <c r="M1279" i="55" s="1"/>
  <c r="M1280" i="55"/>
  <c r="M3377" i="55"/>
  <c r="M4024" i="55"/>
  <c r="M4025" i="55"/>
  <c r="M1891" i="55"/>
  <c r="M1892" i="55"/>
  <c r="H1270" i="55"/>
  <c r="M1270" i="55" s="1"/>
  <c r="M1271" i="55"/>
  <c r="M4374" i="55"/>
  <c r="M4234" i="55"/>
  <c r="M4200" i="55"/>
  <c r="M4201" i="55"/>
  <c r="H200" i="55"/>
  <c r="M200" i="55" s="1"/>
  <c r="M201" i="55"/>
  <c r="H1240" i="55"/>
  <c r="M1240" i="55" s="1"/>
  <c r="M1241" i="55"/>
  <c r="M4450" i="55"/>
  <c r="H1256" i="55"/>
  <c r="M1256" i="55" s="1"/>
  <c r="M1257" i="55"/>
  <c r="M3105" i="55"/>
  <c r="M3106" i="55"/>
  <c r="M4472" i="55"/>
  <c r="M4473" i="55"/>
  <c r="M4527" i="55"/>
  <c r="M4528" i="55"/>
  <c r="H977" i="55"/>
  <c r="M977" i="55" s="1"/>
  <c r="M978" i="55"/>
  <c r="H648" i="55"/>
  <c r="M648" i="55" s="1"/>
  <c r="M649" i="55"/>
  <c r="H1798" i="55"/>
  <c r="M1798" i="55" s="1"/>
  <c r="M1807" i="55"/>
  <c r="H1698" i="55"/>
  <c r="M1698" i="55" s="1"/>
  <c r="M1699" i="55"/>
  <c r="M3096" i="55"/>
  <c r="M3097" i="55"/>
  <c r="H192" i="55"/>
  <c r="M192" i="55" s="1"/>
  <c r="M2899" i="55"/>
  <c r="M2900" i="55"/>
  <c r="M2827" i="55"/>
  <c r="M2828" i="55"/>
  <c r="M2644" i="55"/>
  <c r="M2645" i="55"/>
  <c r="M2635" i="55"/>
  <c r="M3049" i="55"/>
  <c r="H347" i="55"/>
  <c r="M347" i="55" s="1"/>
  <c r="M2349" i="55"/>
  <c r="M2368" i="55"/>
  <c r="H2128" i="55"/>
  <c r="M2128" i="55" s="1"/>
  <c r="H969" i="55"/>
  <c r="M969" i="55" s="1"/>
  <c r="M2120" i="55"/>
  <c r="M2121" i="55"/>
  <c r="M2106" i="55"/>
  <c r="M2107" i="55"/>
  <c r="H185" i="55"/>
  <c r="M185" i="55" s="1"/>
  <c r="H144" i="55"/>
  <c r="M144" i="55" s="1"/>
  <c r="H1143" i="55"/>
  <c r="M1143" i="55" s="1"/>
  <c r="M2333" i="55"/>
  <c r="H1177" i="55"/>
  <c r="M1177" i="55" s="1"/>
  <c r="M1178" i="55"/>
  <c r="M1139" i="55"/>
  <c r="H160" i="55"/>
  <c r="M160" i="55" s="1"/>
  <c r="M4634" i="55"/>
  <c r="H954" i="55"/>
  <c r="M954" i="55" s="1"/>
  <c r="H1154" i="55"/>
  <c r="M1154" i="55" s="1"/>
  <c r="H696" i="55"/>
  <c r="M696" i="55" s="1"/>
  <c r="H1109" i="55"/>
  <c r="M1109" i="55" s="1"/>
  <c r="M1110" i="55"/>
  <c r="H362" i="55"/>
  <c r="M362" i="55" s="1"/>
  <c r="M363" i="55"/>
  <c r="H378" i="55"/>
  <c r="M378" i="55" s="1"/>
  <c r="M379" i="55"/>
  <c r="H366" i="55"/>
  <c r="M366" i="55" s="1"/>
  <c r="M367" i="55"/>
  <c r="H1286" i="55"/>
  <c r="M1286" i="55" s="1"/>
  <c r="M1287" i="55"/>
  <c r="H1173" i="55"/>
  <c r="M1173" i="55" s="1"/>
  <c r="M1174" i="55"/>
  <c r="M1090" i="55"/>
  <c r="M1091" i="55"/>
  <c r="H1127" i="55"/>
  <c r="M1127" i="55" s="1"/>
  <c r="M1128" i="55"/>
  <c r="H859" i="55"/>
  <c r="M860" i="55"/>
  <c r="H665" i="55"/>
  <c r="M665" i="55" s="1"/>
  <c r="M666" i="55"/>
  <c r="H965" i="55"/>
  <c r="M965" i="55" s="1"/>
  <c r="M966" i="55"/>
  <c r="H1028" i="55"/>
  <c r="M1028" i="55" s="1"/>
  <c r="M1029" i="55"/>
  <c r="H881" i="55"/>
  <c r="M881" i="55" s="1"/>
  <c r="M882" i="55"/>
  <c r="H984" i="55"/>
  <c r="M984" i="55" s="1"/>
  <c r="M985" i="55"/>
  <c r="H343" i="55"/>
  <c r="M343" i="55" s="1"/>
  <c r="M344" i="55"/>
  <c r="H755" i="55"/>
  <c r="M755" i="55" s="1"/>
  <c r="M756" i="55"/>
  <c r="H1150" i="55"/>
  <c r="M1150" i="55" s="1"/>
  <c r="M1151" i="55"/>
  <c r="H222" i="55"/>
  <c r="M222" i="55" s="1"/>
  <c r="M223" i="55"/>
  <c r="H877" i="55"/>
  <c r="M877" i="55" s="1"/>
  <c r="M878" i="55"/>
  <c r="M1302" i="55"/>
  <c r="H1266" i="55"/>
  <c r="M1266" i="55" s="1"/>
  <c r="M1267" i="55"/>
  <c r="M1227" i="55"/>
  <c r="M1228" i="55"/>
  <c r="H1105" i="55"/>
  <c r="M1105" i="55" s="1"/>
  <c r="M1106" i="55"/>
  <c r="H1100" i="55"/>
  <c r="M1101" i="55"/>
  <c r="M4274" i="55"/>
  <c r="M1061" i="55"/>
  <c r="M1032" i="55"/>
  <c r="M759" i="55"/>
  <c r="M598" i="55"/>
  <c r="H1813" i="55"/>
  <c r="M1813" i="55" s="1"/>
  <c r="H98" i="55"/>
  <c r="M98" i="55" s="1"/>
  <c r="H79" i="55"/>
  <c r="M79" i="55" s="1"/>
  <c r="H669" i="55"/>
  <c r="M669" i="55" s="1"/>
  <c r="H1651" i="55"/>
  <c r="H1467" i="55"/>
  <c r="M1467" i="55" s="1"/>
  <c r="H854" i="55" l="1"/>
  <c r="M370" i="55"/>
  <c r="H228" i="55"/>
  <c r="M228" i="55" s="1"/>
  <c r="M119" i="55"/>
  <c r="H5" i="55"/>
  <c r="M5" i="55" s="1"/>
  <c r="H4555" i="55"/>
  <c r="M4555" i="55" s="1"/>
  <c r="M859" i="55"/>
  <c r="M1100" i="55"/>
  <c r="H1099" i="55"/>
  <c r="M1099" i="55" s="1"/>
  <c r="M3893" i="55"/>
  <c r="H3892" i="55"/>
  <c r="M3892" i="55" s="1"/>
  <c r="M4091" i="55"/>
  <c r="H4090" i="55"/>
  <c r="M4090" i="55" s="1"/>
  <c r="M2826" i="55"/>
  <c r="M3279" i="55"/>
  <c r="M3376" i="55"/>
  <c r="M3668" i="55"/>
  <c r="M3717" i="55"/>
  <c r="H2038" i="55"/>
  <c r="M2038" i="55" s="1"/>
  <c r="M2039" i="55"/>
  <c r="M3048" i="55"/>
  <c r="M2981" i="55"/>
  <c r="H1650" i="55"/>
  <c r="M1650" i="55" s="1"/>
  <c r="M1651" i="55"/>
  <c r="M2634" i="55"/>
  <c r="M2538" i="55"/>
  <c r="M2332" i="55"/>
  <c r="M2222" i="55"/>
  <c r="H1226" i="55"/>
  <c r="M1226" i="55" s="1"/>
  <c r="M1183" i="55"/>
  <c r="H159" i="55"/>
  <c r="M159" i="55" s="1"/>
  <c r="H1830" i="55"/>
  <c r="M1830" i="55" s="1"/>
  <c r="M1831" i="55"/>
  <c r="H1725" i="55"/>
  <c r="H631" i="55"/>
  <c r="M631" i="55" s="1"/>
  <c r="H1291" i="55"/>
  <c r="H1724" i="55" l="1"/>
  <c r="M1724" i="55" s="1"/>
  <c r="H853" i="55"/>
  <c r="M853" i="55" s="1"/>
  <c r="M854" i="55"/>
  <c r="M1725" i="55"/>
  <c r="H1290" i="55"/>
  <c r="M1290" i="55" s="1"/>
  <c r="M1291" i="55"/>
  <c r="H158" i="55"/>
  <c r="H4" i="55" l="1"/>
  <c r="M158" i="55"/>
  <c r="B2902" i="55"/>
  <c r="M4" i="55" l="1"/>
  <c r="U1291" i="29"/>
  <c r="U1290" i="29" s="1"/>
  <c r="U1289" i="29" s="1"/>
  <c r="S1291" i="29"/>
  <c r="S1290" i="29" s="1"/>
  <c r="S1289" i="29" s="1"/>
  <c r="P1291" i="29"/>
  <c r="P1290" i="29" s="1"/>
  <c r="P1289" i="29" s="1"/>
  <c r="L1291" i="29"/>
  <c r="T1290" i="29"/>
  <c r="T1289" i="29" s="1"/>
  <c r="R1290" i="29"/>
  <c r="R1289" i="29" s="1"/>
  <c r="Q1290" i="29"/>
  <c r="Q1289" i="29" s="1"/>
  <c r="O1290" i="29"/>
  <c r="O1289" i="29" s="1"/>
  <c r="N1290" i="29"/>
  <c r="N1289" i="29" s="1"/>
  <c r="M1290" i="29"/>
  <c r="M1289" i="29" s="1"/>
  <c r="K1290" i="29"/>
  <c r="K1289" i="29" s="1"/>
  <c r="J1290" i="29"/>
  <c r="J1289" i="29" s="1"/>
  <c r="I1290" i="29"/>
  <c r="I1289" i="29" s="1"/>
  <c r="H1290" i="29"/>
  <c r="H1289" i="29" s="1"/>
  <c r="G1290" i="29"/>
  <c r="G1289" i="29" s="1"/>
  <c r="U1288" i="29"/>
  <c r="U1287" i="29" s="1"/>
  <c r="S1288" i="29"/>
  <c r="S1287" i="29" s="1"/>
  <c r="P1288" i="29"/>
  <c r="P1287" i="29" s="1"/>
  <c r="L1288" i="29"/>
  <c r="T1287" i="29"/>
  <c r="R1287" i="29"/>
  <c r="Q1287" i="29"/>
  <c r="O1287" i="29"/>
  <c r="N1287" i="29"/>
  <c r="M1287" i="29"/>
  <c r="K1287" i="29"/>
  <c r="J1287" i="29"/>
  <c r="I1287" i="29"/>
  <c r="H1287" i="29"/>
  <c r="G1287" i="29"/>
  <c r="U1286" i="29"/>
  <c r="S1286" i="29"/>
  <c r="P1286" i="29"/>
  <c r="L1286" i="29"/>
  <c r="U1285" i="29"/>
  <c r="S1285" i="29"/>
  <c r="P1285" i="29"/>
  <c r="L1285" i="29"/>
  <c r="T1284" i="29"/>
  <c r="R1284" i="29"/>
  <c r="Q1284" i="29"/>
  <c r="O1284" i="29"/>
  <c r="N1284" i="29"/>
  <c r="M1284" i="29"/>
  <c r="K1284" i="29"/>
  <c r="J1284" i="29"/>
  <c r="I1284" i="29"/>
  <c r="H1284" i="29"/>
  <c r="G1284" i="29"/>
  <c r="U1283" i="29"/>
  <c r="U1282" i="29" s="1"/>
  <c r="S1283" i="29"/>
  <c r="S1282" i="29" s="1"/>
  <c r="P1283" i="29"/>
  <c r="P1282" i="29" s="1"/>
  <c r="L1283" i="29"/>
  <c r="T1282" i="29"/>
  <c r="R1282" i="29"/>
  <c r="Q1282" i="29"/>
  <c r="O1282" i="29"/>
  <c r="N1282" i="29"/>
  <c r="M1282" i="29"/>
  <c r="K1282" i="29"/>
  <c r="J1282" i="29"/>
  <c r="I1282" i="29"/>
  <c r="H1282" i="29"/>
  <c r="G1282" i="29"/>
  <c r="U1281" i="29"/>
  <c r="S1281" i="29"/>
  <c r="P1281" i="29"/>
  <c r="L1281" i="29"/>
  <c r="U1280" i="29"/>
  <c r="S1280" i="29"/>
  <c r="P1280" i="29"/>
  <c r="L1280" i="29"/>
  <c r="T1279" i="29"/>
  <c r="R1279" i="29"/>
  <c r="Q1279" i="29"/>
  <c r="O1279" i="29"/>
  <c r="N1279" i="29"/>
  <c r="M1279" i="29"/>
  <c r="K1279" i="29"/>
  <c r="J1279" i="29"/>
  <c r="I1279" i="29"/>
  <c r="H1279" i="29"/>
  <c r="G1279" i="29"/>
  <c r="U1278" i="29"/>
  <c r="U1277" i="29" s="1"/>
  <c r="S1278" i="29"/>
  <c r="S1277" i="29" s="1"/>
  <c r="P1278" i="29"/>
  <c r="P1277" i="29" s="1"/>
  <c r="L1278" i="29"/>
  <c r="T1277" i="29"/>
  <c r="R1277" i="29"/>
  <c r="Q1277" i="29"/>
  <c r="O1277" i="29"/>
  <c r="N1277" i="29"/>
  <c r="M1277" i="29"/>
  <c r="K1277" i="29"/>
  <c r="J1277" i="29"/>
  <c r="I1277" i="29"/>
  <c r="H1277" i="29"/>
  <c r="G1277" i="29"/>
  <c r="U1276" i="29"/>
  <c r="U1275" i="29" s="1"/>
  <c r="S1276" i="29"/>
  <c r="S1275" i="29" s="1"/>
  <c r="P1276" i="29"/>
  <c r="P1275" i="29" s="1"/>
  <c r="L1276" i="29"/>
  <c r="T1275" i="29"/>
  <c r="R1275" i="29"/>
  <c r="Q1275" i="29"/>
  <c r="O1275" i="29"/>
  <c r="N1275" i="29"/>
  <c r="M1275" i="29"/>
  <c r="K1275" i="29"/>
  <c r="J1275" i="29"/>
  <c r="I1275" i="29"/>
  <c r="H1275" i="29"/>
  <c r="G1275" i="29"/>
  <c r="L1272" i="29"/>
  <c r="L1271" i="29"/>
  <c r="U1270" i="29"/>
  <c r="T1270" i="29"/>
  <c r="S1270" i="29"/>
  <c r="R1270" i="29"/>
  <c r="Q1270" i="29"/>
  <c r="P1270" i="29"/>
  <c r="O1270" i="29"/>
  <c r="N1270" i="29"/>
  <c r="M1270" i="29"/>
  <c r="K1270" i="29"/>
  <c r="J1270" i="29"/>
  <c r="I1270" i="29"/>
  <c r="L1270" i="29" s="1"/>
  <c r="H1270" i="29"/>
  <c r="G1270" i="29"/>
  <c r="L1269" i="29"/>
  <c r="U1268" i="29"/>
  <c r="T1268" i="29"/>
  <c r="S1268" i="29"/>
  <c r="R1268" i="29"/>
  <c r="Q1268" i="29"/>
  <c r="P1268" i="29"/>
  <c r="O1268" i="29"/>
  <c r="N1268" i="29"/>
  <c r="M1268" i="29"/>
  <c r="K1268" i="29"/>
  <c r="J1268" i="29"/>
  <c r="I1268" i="29"/>
  <c r="L1268" i="29" s="1"/>
  <c r="H1268" i="29"/>
  <c r="G1268" i="29"/>
  <c r="L1267" i="29"/>
  <c r="U1266" i="29"/>
  <c r="T1266" i="29"/>
  <c r="S1266" i="29"/>
  <c r="R1266" i="29"/>
  <c r="Q1266" i="29"/>
  <c r="P1266" i="29"/>
  <c r="O1266" i="29"/>
  <c r="N1266" i="29"/>
  <c r="M1266" i="29"/>
  <c r="K1266" i="29"/>
  <c r="J1266" i="29"/>
  <c r="I1266" i="29"/>
  <c r="L1266" i="29" s="1"/>
  <c r="H1266" i="29"/>
  <c r="G1266" i="29"/>
  <c r="U1265" i="29"/>
  <c r="U1264" i="29" s="1"/>
  <c r="S1265" i="29"/>
  <c r="S1264" i="29" s="1"/>
  <c r="P1265" i="29"/>
  <c r="P1264" i="29" s="1"/>
  <c r="L1265" i="29"/>
  <c r="T1264" i="29"/>
  <c r="R1264" i="29"/>
  <c r="Q1264" i="29"/>
  <c r="O1264" i="29"/>
  <c r="N1264" i="29"/>
  <c r="M1264" i="29"/>
  <c r="K1264" i="29"/>
  <c r="J1264" i="29"/>
  <c r="I1264" i="29"/>
  <c r="L1264" i="29" s="1"/>
  <c r="H1264" i="29"/>
  <c r="G1264" i="29"/>
  <c r="U1263" i="29"/>
  <c r="U1262" i="29" s="1"/>
  <c r="S1263" i="29"/>
  <c r="S1262" i="29" s="1"/>
  <c r="P1263" i="29"/>
  <c r="P1262" i="29" s="1"/>
  <c r="L1263" i="29"/>
  <c r="T1262" i="29"/>
  <c r="R1262" i="29"/>
  <c r="Q1262" i="29"/>
  <c r="O1262" i="29"/>
  <c r="N1262" i="29"/>
  <c r="M1262" i="29"/>
  <c r="K1262" i="29"/>
  <c r="J1262" i="29"/>
  <c r="I1262" i="29"/>
  <c r="H1262" i="29"/>
  <c r="G1262" i="29"/>
  <c r="U1260" i="29"/>
  <c r="U1259" i="29" s="1"/>
  <c r="S1260" i="29"/>
  <c r="S1259" i="29" s="1"/>
  <c r="P1260" i="29"/>
  <c r="P1259" i="29" s="1"/>
  <c r="L1260" i="29"/>
  <c r="T1259" i="29"/>
  <c r="R1259" i="29"/>
  <c r="Q1259" i="29"/>
  <c r="O1259" i="29"/>
  <c r="N1259" i="29"/>
  <c r="M1259" i="29"/>
  <c r="K1259" i="29"/>
  <c r="J1259" i="29"/>
  <c r="I1259" i="29"/>
  <c r="L1259" i="29" s="1"/>
  <c r="H1259" i="29"/>
  <c r="G1259" i="29"/>
  <c r="U1258" i="29"/>
  <c r="S1258" i="29"/>
  <c r="P1258" i="29"/>
  <c r="L1258" i="29"/>
  <c r="U1257" i="29"/>
  <c r="S1257" i="29"/>
  <c r="P1257" i="29"/>
  <c r="L1257" i="29"/>
  <c r="U1256" i="29"/>
  <c r="S1256" i="29"/>
  <c r="P1256" i="29"/>
  <c r="L1256" i="29"/>
  <c r="T1255" i="29"/>
  <c r="R1255" i="29"/>
  <c r="Q1255" i="29"/>
  <c r="O1255" i="29"/>
  <c r="N1255" i="29"/>
  <c r="M1255" i="29"/>
  <c r="K1255" i="29"/>
  <c r="J1255" i="29"/>
  <c r="I1255" i="29"/>
  <c r="H1255" i="29"/>
  <c r="G1255" i="29"/>
  <c r="U1253" i="29"/>
  <c r="U1252" i="29" s="1"/>
  <c r="S1253" i="29"/>
  <c r="S1252" i="29" s="1"/>
  <c r="P1253" i="29"/>
  <c r="P1252" i="29" s="1"/>
  <c r="L1253" i="29"/>
  <c r="T1252" i="29"/>
  <c r="R1252" i="29"/>
  <c r="Q1252" i="29"/>
  <c r="O1252" i="29"/>
  <c r="N1252" i="29"/>
  <c r="M1252" i="29"/>
  <c r="K1252" i="29"/>
  <c r="J1252" i="29"/>
  <c r="I1252" i="29"/>
  <c r="L1252" i="29" s="1"/>
  <c r="H1252" i="29"/>
  <c r="G1252" i="29"/>
  <c r="U1251" i="29"/>
  <c r="U1250" i="29" s="1"/>
  <c r="S1251" i="29"/>
  <c r="S1250" i="29" s="1"/>
  <c r="P1251" i="29"/>
  <c r="P1250" i="29" s="1"/>
  <c r="L1251" i="29"/>
  <c r="T1250" i="29"/>
  <c r="R1250" i="29"/>
  <c r="Q1250" i="29"/>
  <c r="O1250" i="29"/>
  <c r="N1250" i="29"/>
  <c r="M1250" i="29"/>
  <c r="K1250" i="29"/>
  <c r="J1250" i="29"/>
  <c r="I1250" i="29"/>
  <c r="L1250" i="29" s="1"/>
  <c r="H1250" i="29"/>
  <c r="G1250" i="29"/>
  <c r="U1249" i="29"/>
  <c r="S1249" i="29"/>
  <c r="P1249" i="29"/>
  <c r="L1249" i="29"/>
  <c r="U1248" i="29"/>
  <c r="S1248" i="29"/>
  <c r="P1248" i="29"/>
  <c r="L1248" i="29"/>
  <c r="U1247" i="29"/>
  <c r="S1247" i="29"/>
  <c r="P1247" i="29"/>
  <c r="L1247" i="29"/>
  <c r="U1246" i="29"/>
  <c r="S1246" i="29"/>
  <c r="P1246" i="29"/>
  <c r="L1246" i="29"/>
  <c r="T1245" i="29"/>
  <c r="R1245" i="29"/>
  <c r="Q1245" i="29"/>
  <c r="O1245" i="29"/>
  <c r="N1245" i="29"/>
  <c r="M1245" i="29"/>
  <c r="K1245" i="29"/>
  <c r="J1245" i="29"/>
  <c r="I1245" i="29"/>
  <c r="L1245" i="29" s="1"/>
  <c r="H1245" i="29"/>
  <c r="G1245" i="29"/>
  <c r="U1244" i="29"/>
  <c r="U1243" i="29" s="1"/>
  <c r="S1244" i="29"/>
  <c r="S1243" i="29" s="1"/>
  <c r="P1244" i="29"/>
  <c r="P1243" i="29" s="1"/>
  <c r="L1244" i="29"/>
  <c r="T1243" i="29"/>
  <c r="R1243" i="29"/>
  <c r="Q1243" i="29"/>
  <c r="O1243" i="29"/>
  <c r="N1243" i="29"/>
  <c r="M1243" i="29"/>
  <c r="K1243" i="29"/>
  <c r="J1243" i="29"/>
  <c r="I1243" i="29"/>
  <c r="L1243" i="29" s="1"/>
  <c r="H1243" i="29"/>
  <c r="G1243" i="29"/>
  <c r="U1242" i="29"/>
  <c r="U1241" i="29" s="1"/>
  <c r="S1242" i="29"/>
  <c r="S1241" i="29" s="1"/>
  <c r="P1242" i="29"/>
  <c r="P1241" i="29" s="1"/>
  <c r="L1242" i="29"/>
  <c r="T1241" i="29"/>
  <c r="R1241" i="29"/>
  <c r="Q1241" i="29"/>
  <c r="O1241" i="29"/>
  <c r="N1241" i="29"/>
  <c r="M1241" i="29"/>
  <c r="K1241" i="29"/>
  <c r="J1241" i="29"/>
  <c r="I1241" i="29"/>
  <c r="L1241" i="29" s="1"/>
  <c r="H1241" i="29"/>
  <c r="G1241" i="29"/>
  <c r="U1240" i="29"/>
  <c r="S1240" i="29"/>
  <c r="P1240" i="29"/>
  <c r="L1240" i="29"/>
  <c r="U1239" i="29"/>
  <c r="S1239" i="29"/>
  <c r="P1239" i="29"/>
  <c r="L1239" i="29"/>
  <c r="T1238" i="29"/>
  <c r="R1238" i="29"/>
  <c r="Q1238" i="29"/>
  <c r="O1238" i="29"/>
  <c r="N1238" i="29"/>
  <c r="M1238" i="29"/>
  <c r="K1238" i="29"/>
  <c r="J1238" i="29"/>
  <c r="I1238" i="29"/>
  <c r="L1238" i="29" s="1"/>
  <c r="H1238" i="29"/>
  <c r="G1238" i="29"/>
  <c r="U1237" i="29"/>
  <c r="S1237" i="29"/>
  <c r="P1237" i="29"/>
  <c r="L1237" i="29"/>
  <c r="U1236" i="29"/>
  <c r="S1236" i="29"/>
  <c r="P1236" i="29"/>
  <c r="L1236" i="29"/>
  <c r="U1235" i="29"/>
  <c r="S1235" i="29"/>
  <c r="P1235" i="29"/>
  <c r="L1235" i="29"/>
  <c r="U1234" i="29"/>
  <c r="S1234" i="29"/>
  <c r="P1234" i="29"/>
  <c r="P1233" i="29" s="1"/>
  <c r="L1234" i="29"/>
  <c r="T1233" i="29"/>
  <c r="R1233" i="29"/>
  <c r="Q1233" i="29"/>
  <c r="O1233" i="29"/>
  <c r="N1233" i="29"/>
  <c r="M1233" i="29"/>
  <c r="K1233" i="29"/>
  <c r="J1233" i="29"/>
  <c r="I1233" i="29"/>
  <c r="L1233" i="29" s="1"/>
  <c r="H1233" i="29"/>
  <c r="G1233" i="29"/>
  <c r="U1232" i="29"/>
  <c r="S1232" i="29"/>
  <c r="P1232" i="29"/>
  <c r="L1232" i="29"/>
  <c r="U1231" i="29"/>
  <c r="S1231" i="29"/>
  <c r="P1231" i="29"/>
  <c r="L1231" i="29"/>
  <c r="U1230" i="29"/>
  <c r="S1230" i="29"/>
  <c r="P1230" i="29"/>
  <c r="L1230" i="29"/>
  <c r="U1229" i="29"/>
  <c r="S1229" i="29"/>
  <c r="P1229" i="29"/>
  <c r="L1229" i="29"/>
  <c r="U1228" i="29"/>
  <c r="S1228" i="29"/>
  <c r="P1228" i="29"/>
  <c r="L1228" i="29"/>
  <c r="U1227" i="29"/>
  <c r="S1227" i="29"/>
  <c r="P1227" i="29"/>
  <c r="L1227" i="29"/>
  <c r="U1226" i="29"/>
  <c r="S1226" i="29"/>
  <c r="P1226" i="29"/>
  <c r="L1226" i="29"/>
  <c r="U1225" i="29"/>
  <c r="S1225" i="29"/>
  <c r="P1225" i="29"/>
  <c r="L1225" i="29"/>
  <c r="T1224" i="29"/>
  <c r="R1224" i="29"/>
  <c r="Q1224" i="29"/>
  <c r="O1224" i="29"/>
  <c r="N1224" i="29"/>
  <c r="M1224" i="29"/>
  <c r="K1224" i="29"/>
  <c r="J1224" i="29"/>
  <c r="I1224" i="29"/>
  <c r="L1224" i="29" s="1"/>
  <c r="H1224" i="29"/>
  <c r="G1224" i="29"/>
  <c r="U1223" i="29"/>
  <c r="S1223" i="29"/>
  <c r="P1223" i="29"/>
  <c r="L1223" i="29"/>
  <c r="U1222" i="29"/>
  <c r="S1222" i="29"/>
  <c r="P1222" i="29"/>
  <c r="L1222" i="29"/>
  <c r="U1221" i="29"/>
  <c r="S1221" i="29"/>
  <c r="P1221" i="29"/>
  <c r="L1221" i="29"/>
  <c r="U1220" i="29"/>
  <c r="S1220" i="29"/>
  <c r="P1220" i="29"/>
  <c r="L1220" i="29"/>
  <c r="U1219" i="29"/>
  <c r="S1219" i="29"/>
  <c r="P1219" i="29"/>
  <c r="L1219" i="29"/>
  <c r="T1218" i="29"/>
  <c r="R1218" i="29"/>
  <c r="Q1218" i="29"/>
  <c r="O1218" i="29"/>
  <c r="N1218" i="29"/>
  <c r="M1218" i="29"/>
  <c r="K1218" i="29"/>
  <c r="J1218" i="29"/>
  <c r="I1218" i="29"/>
  <c r="L1218" i="29" s="1"/>
  <c r="H1218" i="29"/>
  <c r="G1218" i="29"/>
  <c r="U1217" i="29"/>
  <c r="S1217" i="29"/>
  <c r="P1217" i="29"/>
  <c r="L1217" i="29"/>
  <c r="U1216" i="29"/>
  <c r="S1216" i="29"/>
  <c r="P1216" i="29"/>
  <c r="L1216" i="29"/>
  <c r="U1215" i="29"/>
  <c r="S1215" i="29"/>
  <c r="P1215" i="29"/>
  <c r="L1215" i="29"/>
  <c r="T1214" i="29"/>
  <c r="R1214" i="29"/>
  <c r="Q1214" i="29"/>
  <c r="O1214" i="29"/>
  <c r="N1214" i="29"/>
  <c r="M1214" i="29"/>
  <c r="K1214" i="29"/>
  <c r="J1214" i="29"/>
  <c r="I1214" i="29"/>
  <c r="L1214" i="29" s="1"/>
  <c r="H1214" i="29"/>
  <c r="G1214" i="29"/>
  <c r="U1213" i="29"/>
  <c r="S1213" i="29"/>
  <c r="P1213" i="29"/>
  <c r="L1213" i="29"/>
  <c r="U1212" i="29"/>
  <c r="U1211" i="29" s="1"/>
  <c r="S1212" i="29"/>
  <c r="P1212" i="29"/>
  <c r="L1212" i="29"/>
  <c r="T1211" i="29"/>
  <c r="R1211" i="29"/>
  <c r="Q1211" i="29"/>
  <c r="O1211" i="29"/>
  <c r="N1211" i="29"/>
  <c r="M1211" i="29"/>
  <c r="K1211" i="29"/>
  <c r="J1211" i="29"/>
  <c r="I1211" i="29"/>
  <c r="L1211" i="29" s="1"/>
  <c r="H1211" i="29"/>
  <c r="G1211" i="29"/>
  <c r="U1210" i="29"/>
  <c r="U1209" i="29" s="1"/>
  <c r="S1210" i="29"/>
  <c r="S1209" i="29" s="1"/>
  <c r="P1210" i="29"/>
  <c r="P1209" i="29" s="1"/>
  <c r="L1210" i="29"/>
  <c r="T1209" i="29"/>
  <c r="R1209" i="29"/>
  <c r="Q1209" i="29"/>
  <c r="O1209" i="29"/>
  <c r="N1209" i="29"/>
  <c r="M1209" i="29"/>
  <c r="K1209" i="29"/>
  <c r="J1209" i="29"/>
  <c r="I1209" i="29"/>
  <c r="L1209" i="29" s="1"/>
  <c r="H1209" i="29"/>
  <c r="G1209" i="29"/>
  <c r="U1208" i="29"/>
  <c r="U1207" i="29" s="1"/>
  <c r="S1208" i="29"/>
  <c r="S1207" i="29" s="1"/>
  <c r="P1208" i="29"/>
  <c r="P1207" i="29" s="1"/>
  <c r="L1208" i="29"/>
  <c r="T1207" i="29"/>
  <c r="R1207" i="29"/>
  <c r="Q1207" i="29"/>
  <c r="O1207" i="29"/>
  <c r="N1207" i="29"/>
  <c r="M1207" i="29"/>
  <c r="K1207" i="29"/>
  <c r="J1207" i="29"/>
  <c r="I1207" i="29"/>
  <c r="L1207" i="29" s="1"/>
  <c r="H1207" i="29"/>
  <c r="G1207" i="29"/>
  <c r="L1204" i="29"/>
  <c r="L1203" i="29"/>
  <c r="U1202" i="29"/>
  <c r="T1202" i="29"/>
  <c r="S1202" i="29"/>
  <c r="R1202" i="29"/>
  <c r="Q1202" i="29"/>
  <c r="P1202" i="29"/>
  <c r="O1202" i="29"/>
  <c r="N1202" i="29"/>
  <c r="M1202" i="29"/>
  <c r="K1202" i="29"/>
  <c r="J1202" i="29"/>
  <c r="I1202" i="29"/>
  <c r="H1202" i="29"/>
  <c r="G1202" i="29"/>
  <c r="L1201" i="29"/>
  <c r="U1200" i="29"/>
  <c r="T1200" i="29"/>
  <c r="S1200" i="29"/>
  <c r="R1200" i="29"/>
  <c r="Q1200" i="29"/>
  <c r="P1200" i="29"/>
  <c r="O1200" i="29"/>
  <c r="N1200" i="29"/>
  <c r="M1200" i="29"/>
  <c r="K1200" i="29"/>
  <c r="J1200" i="29"/>
  <c r="I1200" i="29"/>
  <c r="H1200" i="29"/>
  <c r="G1200" i="29"/>
  <c r="L1199" i="29"/>
  <c r="U1198" i="29"/>
  <c r="T1198" i="29"/>
  <c r="S1198" i="29"/>
  <c r="R1198" i="29"/>
  <c r="Q1198" i="29"/>
  <c r="P1198" i="29"/>
  <c r="O1198" i="29"/>
  <c r="N1198" i="29"/>
  <c r="M1198" i="29"/>
  <c r="K1198" i="29"/>
  <c r="J1198" i="29"/>
  <c r="I1198" i="29"/>
  <c r="H1198" i="29"/>
  <c r="G1198" i="29"/>
  <c r="U1197" i="29"/>
  <c r="U1196" i="29" s="1"/>
  <c r="S1197" i="29"/>
  <c r="S1196" i="29" s="1"/>
  <c r="P1197" i="29"/>
  <c r="P1196" i="29" s="1"/>
  <c r="L1197" i="29"/>
  <c r="T1196" i="29"/>
  <c r="R1196" i="29"/>
  <c r="Q1196" i="29"/>
  <c r="O1196" i="29"/>
  <c r="N1196" i="29"/>
  <c r="M1196" i="29"/>
  <c r="K1196" i="29"/>
  <c r="J1196" i="29"/>
  <c r="I1196" i="29"/>
  <c r="H1196" i="29"/>
  <c r="G1196" i="29"/>
  <c r="U1195" i="29"/>
  <c r="U1194" i="29" s="1"/>
  <c r="S1195" i="29"/>
  <c r="S1194" i="29" s="1"/>
  <c r="P1195" i="29"/>
  <c r="P1194" i="29" s="1"/>
  <c r="L1195" i="29"/>
  <c r="T1194" i="29"/>
  <c r="R1194" i="29"/>
  <c r="Q1194" i="29"/>
  <c r="O1194" i="29"/>
  <c r="N1194" i="29"/>
  <c r="M1194" i="29"/>
  <c r="K1194" i="29"/>
  <c r="J1194" i="29"/>
  <c r="I1194" i="29"/>
  <c r="H1194" i="29"/>
  <c r="G1194" i="29"/>
  <c r="U1192" i="29"/>
  <c r="U1191" i="29" s="1"/>
  <c r="S1192" i="29"/>
  <c r="S1191" i="29" s="1"/>
  <c r="P1192" i="29"/>
  <c r="P1191" i="29" s="1"/>
  <c r="L1192" i="29"/>
  <c r="T1191" i="29"/>
  <c r="R1191" i="29"/>
  <c r="Q1191" i="29"/>
  <c r="O1191" i="29"/>
  <c r="N1191" i="29"/>
  <c r="M1191" i="29"/>
  <c r="K1191" i="29"/>
  <c r="J1191" i="29"/>
  <c r="I1191" i="29"/>
  <c r="H1191" i="29"/>
  <c r="G1191" i="29"/>
  <c r="U1190" i="29"/>
  <c r="S1190" i="29"/>
  <c r="P1190" i="29"/>
  <c r="L1190" i="29"/>
  <c r="U1189" i="29"/>
  <c r="S1189" i="29"/>
  <c r="P1189" i="29"/>
  <c r="L1189" i="29"/>
  <c r="U1188" i="29"/>
  <c r="U1187" i="29" s="1"/>
  <c r="S1188" i="29"/>
  <c r="P1188" i="29"/>
  <c r="L1188" i="29"/>
  <c r="T1187" i="29"/>
  <c r="R1187" i="29"/>
  <c r="Q1187" i="29"/>
  <c r="O1187" i="29"/>
  <c r="N1187" i="29"/>
  <c r="M1187" i="29"/>
  <c r="K1187" i="29"/>
  <c r="J1187" i="29"/>
  <c r="I1187" i="29"/>
  <c r="H1187" i="29"/>
  <c r="G1187" i="29"/>
  <c r="L1185" i="29"/>
  <c r="U1184" i="29"/>
  <c r="T1184" i="29"/>
  <c r="S1184" i="29"/>
  <c r="R1184" i="29"/>
  <c r="Q1184" i="29"/>
  <c r="P1184" i="29"/>
  <c r="O1184" i="29"/>
  <c r="N1184" i="29"/>
  <c r="M1184" i="29"/>
  <c r="K1184" i="29"/>
  <c r="J1184" i="29"/>
  <c r="I1184" i="29"/>
  <c r="H1184" i="29"/>
  <c r="G1184" i="29"/>
  <c r="L1183" i="29"/>
  <c r="U1182" i="29"/>
  <c r="T1182" i="29"/>
  <c r="S1182" i="29"/>
  <c r="R1182" i="29"/>
  <c r="Q1182" i="29"/>
  <c r="P1182" i="29"/>
  <c r="O1182" i="29"/>
  <c r="N1182" i="29"/>
  <c r="M1182" i="29"/>
  <c r="K1182" i="29"/>
  <c r="J1182" i="29"/>
  <c r="I1182" i="29"/>
  <c r="H1182" i="29"/>
  <c r="G1182" i="29"/>
  <c r="U1181" i="29"/>
  <c r="S1181" i="29"/>
  <c r="P1181" i="29"/>
  <c r="L1181" i="29"/>
  <c r="U1180" i="29"/>
  <c r="S1180" i="29"/>
  <c r="P1180" i="29"/>
  <c r="L1180" i="29"/>
  <c r="U1179" i="29"/>
  <c r="S1179" i="29"/>
  <c r="S1177" i="29" s="1"/>
  <c r="P1179" i="29"/>
  <c r="L1179" i="29"/>
  <c r="L1178" i="29"/>
  <c r="T1177" i="29"/>
  <c r="R1177" i="29"/>
  <c r="Q1177" i="29"/>
  <c r="O1177" i="29"/>
  <c r="N1177" i="29"/>
  <c r="M1177" i="29"/>
  <c r="K1177" i="29"/>
  <c r="J1177" i="29"/>
  <c r="I1177" i="29"/>
  <c r="H1177" i="29"/>
  <c r="G1177" i="29"/>
  <c r="L1176" i="29"/>
  <c r="U1175" i="29"/>
  <c r="T1175" i="29"/>
  <c r="S1175" i="29"/>
  <c r="R1175" i="29"/>
  <c r="Q1175" i="29"/>
  <c r="P1175" i="29"/>
  <c r="O1175" i="29"/>
  <c r="N1175" i="29"/>
  <c r="M1175" i="29"/>
  <c r="K1175" i="29"/>
  <c r="J1175" i="29"/>
  <c r="I1175" i="29"/>
  <c r="H1175" i="29"/>
  <c r="G1175" i="29"/>
  <c r="L1174" i="29"/>
  <c r="U1173" i="29"/>
  <c r="T1173" i="29"/>
  <c r="S1173" i="29"/>
  <c r="R1173" i="29"/>
  <c r="Q1173" i="29"/>
  <c r="P1173" i="29"/>
  <c r="O1173" i="29"/>
  <c r="N1173" i="29"/>
  <c r="M1173" i="29"/>
  <c r="K1173" i="29"/>
  <c r="J1173" i="29"/>
  <c r="I1173" i="29"/>
  <c r="H1173" i="29"/>
  <c r="G1173" i="29"/>
  <c r="U1172" i="29"/>
  <c r="U1170" i="29" s="1"/>
  <c r="S1172" i="29"/>
  <c r="S1170" i="29" s="1"/>
  <c r="P1172" i="29"/>
  <c r="P1170" i="29" s="1"/>
  <c r="L1172" i="29"/>
  <c r="L1171" i="29"/>
  <c r="T1170" i="29"/>
  <c r="R1170" i="29"/>
  <c r="Q1170" i="29"/>
  <c r="O1170" i="29"/>
  <c r="N1170" i="29"/>
  <c r="M1170" i="29"/>
  <c r="K1170" i="29"/>
  <c r="J1170" i="29"/>
  <c r="I1170" i="29"/>
  <c r="H1170" i="29"/>
  <c r="G1170" i="29"/>
  <c r="U1169" i="29"/>
  <c r="S1169" i="29"/>
  <c r="P1169" i="29"/>
  <c r="L1169" i="29"/>
  <c r="U1168" i="29"/>
  <c r="S1168" i="29"/>
  <c r="P1168" i="29"/>
  <c r="L1168" i="29"/>
  <c r="L1167" i="29"/>
  <c r="T1166" i="29"/>
  <c r="R1166" i="29"/>
  <c r="Q1166" i="29"/>
  <c r="O1166" i="29"/>
  <c r="N1166" i="29"/>
  <c r="M1166" i="29"/>
  <c r="K1166" i="29"/>
  <c r="J1166" i="29"/>
  <c r="I1166" i="29"/>
  <c r="H1166" i="29"/>
  <c r="G1166" i="29"/>
  <c r="U1165" i="29"/>
  <c r="S1165" i="29"/>
  <c r="P1165" i="29"/>
  <c r="L1165" i="29"/>
  <c r="U1164" i="29"/>
  <c r="S1164" i="29"/>
  <c r="P1164" i="29"/>
  <c r="L1164" i="29"/>
  <c r="U1163" i="29"/>
  <c r="S1163" i="29"/>
  <c r="P1163" i="29"/>
  <c r="L1163" i="29"/>
  <c r="U1162" i="29"/>
  <c r="S1162" i="29"/>
  <c r="P1162" i="29"/>
  <c r="L1162" i="29"/>
  <c r="U1161" i="29"/>
  <c r="S1161" i="29"/>
  <c r="P1161" i="29"/>
  <c r="L1161" i="29"/>
  <c r="U1160" i="29"/>
  <c r="S1160" i="29"/>
  <c r="P1160" i="29"/>
  <c r="L1160" i="29"/>
  <c r="U1159" i="29"/>
  <c r="S1159" i="29"/>
  <c r="P1159" i="29"/>
  <c r="L1159" i="29"/>
  <c r="L1158" i="29"/>
  <c r="T1157" i="29"/>
  <c r="R1157" i="29"/>
  <c r="Q1157" i="29"/>
  <c r="O1157" i="29"/>
  <c r="N1157" i="29"/>
  <c r="M1157" i="29"/>
  <c r="K1157" i="29"/>
  <c r="J1157" i="29"/>
  <c r="I1157" i="29"/>
  <c r="H1157" i="29"/>
  <c r="G1157" i="29"/>
  <c r="U1156" i="29"/>
  <c r="S1156" i="29"/>
  <c r="P1156" i="29"/>
  <c r="L1156" i="29"/>
  <c r="U1155" i="29"/>
  <c r="S1155" i="29"/>
  <c r="P1155" i="29"/>
  <c r="L1155" i="29"/>
  <c r="U1154" i="29"/>
  <c r="S1154" i="29"/>
  <c r="P1154" i="29"/>
  <c r="L1154" i="29"/>
  <c r="U1153" i="29"/>
  <c r="S1153" i="29"/>
  <c r="P1153" i="29"/>
  <c r="L1153" i="29"/>
  <c r="L1152" i="29"/>
  <c r="T1151" i="29"/>
  <c r="R1151" i="29"/>
  <c r="Q1151" i="29"/>
  <c r="O1151" i="29"/>
  <c r="N1151" i="29"/>
  <c r="M1151" i="29"/>
  <c r="K1151" i="29"/>
  <c r="J1151" i="29"/>
  <c r="I1151" i="29"/>
  <c r="H1151" i="29"/>
  <c r="G1151" i="29"/>
  <c r="U1150" i="29"/>
  <c r="S1150" i="29"/>
  <c r="P1150" i="29"/>
  <c r="L1150" i="29"/>
  <c r="U1149" i="29"/>
  <c r="S1149" i="29"/>
  <c r="P1149" i="29"/>
  <c r="L1149" i="29"/>
  <c r="L1148" i="29"/>
  <c r="T1147" i="29"/>
  <c r="R1147" i="29"/>
  <c r="Q1147" i="29"/>
  <c r="O1147" i="29"/>
  <c r="N1147" i="29"/>
  <c r="M1147" i="29"/>
  <c r="K1147" i="29"/>
  <c r="J1147" i="29"/>
  <c r="I1147" i="29"/>
  <c r="H1147" i="29"/>
  <c r="G1147" i="29"/>
  <c r="L1146" i="29"/>
  <c r="L1145" i="29"/>
  <c r="U1144" i="29"/>
  <c r="T1144" i="29"/>
  <c r="S1144" i="29"/>
  <c r="R1144" i="29"/>
  <c r="Q1144" i="29"/>
  <c r="P1144" i="29"/>
  <c r="O1144" i="29"/>
  <c r="N1144" i="29"/>
  <c r="M1144" i="29"/>
  <c r="K1144" i="29"/>
  <c r="J1144" i="29"/>
  <c r="I1144" i="29"/>
  <c r="H1144" i="29"/>
  <c r="G1144" i="29"/>
  <c r="L1143" i="29"/>
  <c r="U1142" i="29"/>
  <c r="T1142" i="29"/>
  <c r="S1142" i="29"/>
  <c r="R1142" i="29"/>
  <c r="Q1142" i="29"/>
  <c r="P1142" i="29"/>
  <c r="O1142" i="29"/>
  <c r="N1142" i="29"/>
  <c r="M1142" i="29"/>
  <c r="K1142" i="29"/>
  <c r="J1142" i="29"/>
  <c r="I1142" i="29"/>
  <c r="H1142" i="29"/>
  <c r="G1142" i="29"/>
  <c r="L1141" i="29"/>
  <c r="U1140" i="29"/>
  <c r="T1140" i="29"/>
  <c r="S1140" i="29"/>
  <c r="R1140" i="29"/>
  <c r="Q1140" i="29"/>
  <c r="P1140" i="29"/>
  <c r="O1140" i="29"/>
  <c r="N1140" i="29"/>
  <c r="M1140" i="29"/>
  <c r="K1140" i="29"/>
  <c r="J1140" i="29"/>
  <c r="I1140" i="29"/>
  <c r="H1140" i="29"/>
  <c r="G1140" i="29"/>
  <c r="U1137" i="29"/>
  <c r="U1136" i="29" s="1"/>
  <c r="S1137" i="29"/>
  <c r="S1136" i="29" s="1"/>
  <c r="P1137" i="29"/>
  <c r="P1136" i="29" s="1"/>
  <c r="L1137" i="29"/>
  <c r="T1136" i="29"/>
  <c r="R1136" i="29"/>
  <c r="Q1136" i="29"/>
  <c r="O1136" i="29"/>
  <c r="N1136" i="29"/>
  <c r="M1136" i="29"/>
  <c r="K1136" i="29"/>
  <c r="J1136" i="29"/>
  <c r="I1136" i="29"/>
  <c r="H1136" i="29"/>
  <c r="G1136" i="29"/>
  <c r="U1135" i="29"/>
  <c r="U1134" i="29" s="1"/>
  <c r="S1135" i="29"/>
  <c r="S1134" i="29" s="1"/>
  <c r="P1135" i="29"/>
  <c r="P1134" i="29" s="1"/>
  <c r="L1135" i="29"/>
  <c r="T1134" i="29"/>
  <c r="R1134" i="29"/>
  <c r="Q1134" i="29"/>
  <c r="O1134" i="29"/>
  <c r="N1134" i="29"/>
  <c r="M1134" i="29"/>
  <c r="K1134" i="29"/>
  <c r="J1134" i="29"/>
  <c r="I1134" i="29"/>
  <c r="H1134" i="29"/>
  <c r="G1134" i="29"/>
  <c r="U1133" i="29"/>
  <c r="S1133" i="29"/>
  <c r="P1133" i="29"/>
  <c r="L1133" i="29"/>
  <c r="U1132" i="29"/>
  <c r="S1132" i="29"/>
  <c r="P1132" i="29"/>
  <c r="L1132" i="29"/>
  <c r="U1131" i="29"/>
  <c r="S1131" i="29"/>
  <c r="P1131" i="29"/>
  <c r="L1131" i="29"/>
  <c r="T1130" i="29"/>
  <c r="R1130" i="29"/>
  <c r="Q1130" i="29"/>
  <c r="O1130" i="29"/>
  <c r="N1130" i="29"/>
  <c r="M1130" i="29"/>
  <c r="K1130" i="29"/>
  <c r="J1130" i="29"/>
  <c r="I1130" i="29"/>
  <c r="H1130" i="29"/>
  <c r="G1130" i="29"/>
  <c r="U1128" i="29"/>
  <c r="U1127" i="29" s="1"/>
  <c r="S1128" i="29"/>
  <c r="S1127" i="29" s="1"/>
  <c r="P1128" i="29"/>
  <c r="P1127" i="29" s="1"/>
  <c r="L1128" i="29"/>
  <c r="T1127" i="29"/>
  <c r="R1127" i="29"/>
  <c r="Q1127" i="29"/>
  <c r="O1127" i="29"/>
  <c r="N1127" i="29"/>
  <c r="M1127" i="29"/>
  <c r="K1127" i="29"/>
  <c r="J1127" i="29"/>
  <c r="I1127" i="29"/>
  <c r="H1127" i="29"/>
  <c r="G1127" i="29"/>
  <c r="U1126" i="29"/>
  <c r="S1126" i="29"/>
  <c r="P1126" i="29"/>
  <c r="L1126" i="29"/>
  <c r="U1125" i="29"/>
  <c r="S1125" i="29"/>
  <c r="P1125" i="29"/>
  <c r="L1125" i="29"/>
  <c r="T1124" i="29"/>
  <c r="R1124" i="29"/>
  <c r="Q1124" i="29"/>
  <c r="O1124" i="29"/>
  <c r="N1124" i="29"/>
  <c r="M1124" i="29"/>
  <c r="K1124" i="29"/>
  <c r="J1124" i="29"/>
  <c r="I1124" i="29"/>
  <c r="H1124" i="29"/>
  <c r="G1124" i="29"/>
  <c r="U1123" i="29"/>
  <c r="U1122" i="29" s="1"/>
  <c r="S1123" i="29"/>
  <c r="S1122" i="29" s="1"/>
  <c r="P1123" i="29"/>
  <c r="P1122" i="29" s="1"/>
  <c r="L1123" i="29"/>
  <c r="T1122" i="29"/>
  <c r="R1122" i="29"/>
  <c r="Q1122" i="29"/>
  <c r="O1122" i="29"/>
  <c r="N1122" i="29"/>
  <c r="M1122" i="29"/>
  <c r="K1122" i="29"/>
  <c r="J1122" i="29"/>
  <c r="I1122" i="29"/>
  <c r="H1122" i="29"/>
  <c r="G1122" i="29"/>
  <c r="U1121" i="29"/>
  <c r="S1121" i="29"/>
  <c r="P1121" i="29"/>
  <c r="L1121" i="29"/>
  <c r="U1120" i="29"/>
  <c r="S1120" i="29"/>
  <c r="P1120" i="29"/>
  <c r="L1120" i="29"/>
  <c r="U1119" i="29"/>
  <c r="S1119" i="29"/>
  <c r="P1119" i="29"/>
  <c r="L1119" i="29"/>
  <c r="T1118" i="29"/>
  <c r="R1118" i="29"/>
  <c r="Q1118" i="29"/>
  <c r="O1118" i="29"/>
  <c r="N1118" i="29"/>
  <c r="M1118" i="29"/>
  <c r="K1118" i="29"/>
  <c r="J1118" i="29"/>
  <c r="I1118" i="29"/>
  <c r="H1118" i="29"/>
  <c r="G1118" i="29"/>
  <c r="U1116" i="29"/>
  <c r="U1115" i="29" s="1"/>
  <c r="S1116" i="29"/>
  <c r="S1115" i="29" s="1"/>
  <c r="P1116" i="29"/>
  <c r="P1115" i="29" s="1"/>
  <c r="L1116" i="29"/>
  <c r="T1115" i="29"/>
  <c r="R1115" i="29"/>
  <c r="Q1115" i="29"/>
  <c r="O1115" i="29"/>
  <c r="N1115" i="29"/>
  <c r="M1115" i="29"/>
  <c r="K1115" i="29"/>
  <c r="J1115" i="29"/>
  <c r="I1115" i="29"/>
  <c r="H1115" i="29"/>
  <c r="G1115" i="29"/>
  <c r="U1114" i="29"/>
  <c r="U1113" i="29" s="1"/>
  <c r="S1114" i="29"/>
  <c r="S1113" i="29" s="1"/>
  <c r="P1114" i="29"/>
  <c r="P1113" i="29" s="1"/>
  <c r="L1114" i="29"/>
  <c r="T1113" i="29"/>
  <c r="R1113" i="29"/>
  <c r="Q1113" i="29"/>
  <c r="O1113" i="29"/>
  <c r="N1113" i="29"/>
  <c r="M1113" i="29"/>
  <c r="K1113" i="29"/>
  <c r="J1113" i="29"/>
  <c r="I1113" i="29"/>
  <c r="H1113" i="29"/>
  <c r="G1113" i="29"/>
  <c r="U1112" i="29"/>
  <c r="S1112" i="29"/>
  <c r="P1112" i="29"/>
  <c r="L1112" i="29"/>
  <c r="U1111" i="29"/>
  <c r="S1111" i="29"/>
  <c r="P1111" i="29"/>
  <c r="L1111" i="29"/>
  <c r="T1110" i="29"/>
  <c r="R1110" i="29"/>
  <c r="Q1110" i="29"/>
  <c r="O1110" i="29"/>
  <c r="N1110" i="29"/>
  <c r="M1110" i="29"/>
  <c r="K1110" i="29"/>
  <c r="J1110" i="29"/>
  <c r="I1110" i="29"/>
  <c r="H1110" i="29"/>
  <c r="G1110" i="29"/>
  <c r="U1109" i="29"/>
  <c r="S1109" i="29"/>
  <c r="P1109" i="29"/>
  <c r="L1109" i="29"/>
  <c r="U1108" i="29"/>
  <c r="S1108" i="29"/>
  <c r="P1108" i="29"/>
  <c r="L1108" i="29"/>
  <c r="U1107" i="29"/>
  <c r="S1107" i="29"/>
  <c r="P1107" i="29"/>
  <c r="L1107" i="29"/>
  <c r="U1106" i="29"/>
  <c r="S1106" i="29"/>
  <c r="P1106" i="29"/>
  <c r="L1106" i="29"/>
  <c r="U1105" i="29"/>
  <c r="S1105" i="29"/>
  <c r="P1105" i="29"/>
  <c r="L1105" i="29"/>
  <c r="T1104" i="29"/>
  <c r="R1104" i="29"/>
  <c r="Q1104" i="29"/>
  <c r="O1104" i="29"/>
  <c r="N1104" i="29"/>
  <c r="M1104" i="29"/>
  <c r="K1104" i="29"/>
  <c r="J1104" i="29"/>
  <c r="I1104" i="29"/>
  <c r="H1104" i="29"/>
  <c r="G1104" i="29"/>
  <c r="U1103" i="29"/>
  <c r="U1102" i="29" s="1"/>
  <c r="S1103" i="29"/>
  <c r="S1102" i="29" s="1"/>
  <c r="P1103" i="29"/>
  <c r="P1102" i="29" s="1"/>
  <c r="L1103" i="29"/>
  <c r="T1102" i="29"/>
  <c r="R1102" i="29"/>
  <c r="Q1102" i="29"/>
  <c r="O1102" i="29"/>
  <c r="N1102" i="29"/>
  <c r="M1102" i="29"/>
  <c r="K1102" i="29"/>
  <c r="J1102" i="29"/>
  <c r="I1102" i="29"/>
  <c r="H1102" i="29"/>
  <c r="G1102" i="29"/>
  <c r="U1101" i="29"/>
  <c r="S1101" i="29"/>
  <c r="P1101" i="29"/>
  <c r="L1101" i="29"/>
  <c r="U1100" i="29"/>
  <c r="S1100" i="29"/>
  <c r="P1100" i="29"/>
  <c r="L1100" i="29"/>
  <c r="U1099" i="29"/>
  <c r="S1099" i="29"/>
  <c r="P1099" i="29"/>
  <c r="L1099" i="29"/>
  <c r="U1098" i="29"/>
  <c r="S1098" i="29"/>
  <c r="P1098" i="29"/>
  <c r="L1098" i="29"/>
  <c r="U1097" i="29"/>
  <c r="S1097" i="29"/>
  <c r="P1097" i="29"/>
  <c r="L1097" i="29"/>
  <c r="U1096" i="29"/>
  <c r="S1096" i="29"/>
  <c r="P1096" i="29"/>
  <c r="L1096" i="29"/>
  <c r="U1095" i="29"/>
  <c r="S1095" i="29"/>
  <c r="P1095" i="29"/>
  <c r="L1095" i="29"/>
  <c r="U1094" i="29"/>
  <c r="S1094" i="29"/>
  <c r="P1094" i="29"/>
  <c r="L1094" i="29"/>
  <c r="U1093" i="29"/>
  <c r="S1093" i="29"/>
  <c r="P1093" i="29"/>
  <c r="L1093" i="29"/>
  <c r="T1092" i="29"/>
  <c r="R1092" i="29"/>
  <c r="Q1092" i="29"/>
  <c r="O1092" i="29"/>
  <c r="N1092" i="29"/>
  <c r="M1092" i="29"/>
  <c r="K1092" i="29"/>
  <c r="J1092" i="29"/>
  <c r="I1092" i="29"/>
  <c r="H1092" i="29"/>
  <c r="G1092" i="29"/>
  <c r="U1091" i="29"/>
  <c r="S1091" i="29"/>
  <c r="P1091" i="29"/>
  <c r="L1091" i="29"/>
  <c r="U1090" i="29"/>
  <c r="S1090" i="29"/>
  <c r="P1090" i="29"/>
  <c r="L1090" i="29"/>
  <c r="U1089" i="29"/>
  <c r="S1089" i="29"/>
  <c r="P1089" i="29"/>
  <c r="L1089" i="29"/>
  <c r="T1088" i="29"/>
  <c r="R1088" i="29"/>
  <c r="Q1088" i="29"/>
  <c r="O1088" i="29"/>
  <c r="N1088" i="29"/>
  <c r="M1088" i="29"/>
  <c r="K1088" i="29"/>
  <c r="J1088" i="29"/>
  <c r="I1088" i="29"/>
  <c r="H1088" i="29"/>
  <c r="G1088" i="29"/>
  <c r="U1087" i="29"/>
  <c r="S1087" i="29"/>
  <c r="P1087" i="29"/>
  <c r="L1087" i="29"/>
  <c r="U1086" i="29"/>
  <c r="S1086" i="29"/>
  <c r="P1086" i="29"/>
  <c r="L1086" i="29"/>
  <c r="U1085" i="29"/>
  <c r="S1085" i="29"/>
  <c r="P1085" i="29"/>
  <c r="L1085" i="29"/>
  <c r="U1084" i="29"/>
  <c r="S1084" i="29"/>
  <c r="P1084" i="29"/>
  <c r="L1084" i="29"/>
  <c r="T1083" i="29"/>
  <c r="R1083" i="29"/>
  <c r="Q1083" i="29"/>
  <c r="O1083" i="29"/>
  <c r="N1083" i="29"/>
  <c r="M1083" i="29"/>
  <c r="K1083" i="29"/>
  <c r="J1083" i="29"/>
  <c r="I1083" i="29"/>
  <c r="H1083" i="29"/>
  <c r="G1083" i="29"/>
  <c r="U1082" i="29"/>
  <c r="S1082" i="29"/>
  <c r="P1082" i="29"/>
  <c r="L1082" i="29"/>
  <c r="U1081" i="29"/>
  <c r="S1081" i="29"/>
  <c r="P1081" i="29"/>
  <c r="L1081" i="29"/>
  <c r="T1080" i="29"/>
  <c r="R1080" i="29"/>
  <c r="Q1080" i="29"/>
  <c r="O1080" i="29"/>
  <c r="N1080" i="29"/>
  <c r="M1080" i="29"/>
  <c r="K1080" i="29"/>
  <c r="J1080" i="29"/>
  <c r="I1080" i="29"/>
  <c r="H1080" i="29"/>
  <c r="G1080" i="29"/>
  <c r="U1079" i="29"/>
  <c r="U1078" i="29" s="1"/>
  <c r="S1079" i="29"/>
  <c r="S1078" i="29" s="1"/>
  <c r="P1079" i="29"/>
  <c r="P1078" i="29" s="1"/>
  <c r="L1079" i="29"/>
  <c r="T1078" i="29"/>
  <c r="R1078" i="29"/>
  <c r="Q1078" i="29"/>
  <c r="O1078" i="29"/>
  <c r="N1078" i="29"/>
  <c r="M1078" i="29"/>
  <c r="K1078" i="29"/>
  <c r="J1078" i="29"/>
  <c r="I1078" i="29"/>
  <c r="H1078" i="29"/>
  <c r="G1078" i="29"/>
  <c r="U1077" i="29"/>
  <c r="S1077" i="29"/>
  <c r="P1077" i="29"/>
  <c r="L1077" i="29"/>
  <c r="U1076" i="29"/>
  <c r="S1076" i="29"/>
  <c r="S1075" i="29" s="1"/>
  <c r="P1076" i="29"/>
  <c r="L1076" i="29"/>
  <c r="T1075" i="29"/>
  <c r="R1075" i="29"/>
  <c r="Q1075" i="29"/>
  <c r="O1075" i="29"/>
  <c r="N1075" i="29"/>
  <c r="M1075" i="29"/>
  <c r="K1075" i="29"/>
  <c r="J1075" i="29"/>
  <c r="I1075" i="29"/>
  <c r="H1075" i="29"/>
  <c r="G1075" i="29"/>
  <c r="U1071" i="29"/>
  <c r="U1070" i="29" s="1"/>
  <c r="U1069" i="29" s="1"/>
  <c r="S1071" i="29"/>
  <c r="S1070" i="29" s="1"/>
  <c r="S1069" i="29" s="1"/>
  <c r="P1071" i="29"/>
  <c r="P1070" i="29" s="1"/>
  <c r="P1069" i="29" s="1"/>
  <c r="L1071" i="29"/>
  <c r="T1070" i="29"/>
  <c r="T1069" i="29" s="1"/>
  <c r="R1070" i="29"/>
  <c r="R1069" i="29" s="1"/>
  <c r="Q1070" i="29"/>
  <c r="Q1069" i="29" s="1"/>
  <c r="O1070" i="29"/>
  <c r="O1069" i="29" s="1"/>
  <c r="N1070" i="29"/>
  <c r="N1069" i="29" s="1"/>
  <c r="M1070" i="29"/>
  <c r="M1069" i="29" s="1"/>
  <c r="K1070" i="29"/>
  <c r="K1069" i="29" s="1"/>
  <c r="J1070" i="29"/>
  <c r="J1069" i="29" s="1"/>
  <c r="I1070" i="29"/>
  <c r="L1070" i="29" s="1"/>
  <c r="H1070" i="29"/>
  <c r="H1069" i="29" s="1"/>
  <c r="G1070" i="29"/>
  <c r="G1069" i="29" s="1"/>
  <c r="U1068" i="29"/>
  <c r="U1067" i="29" s="1"/>
  <c r="U1066" i="29" s="1"/>
  <c r="S1068" i="29"/>
  <c r="S1067" i="29" s="1"/>
  <c r="S1066" i="29" s="1"/>
  <c r="P1068" i="29"/>
  <c r="P1067" i="29" s="1"/>
  <c r="P1066" i="29" s="1"/>
  <c r="L1068" i="29"/>
  <c r="T1067" i="29"/>
  <c r="T1066" i="29" s="1"/>
  <c r="R1067" i="29"/>
  <c r="R1066" i="29" s="1"/>
  <c r="Q1067" i="29"/>
  <c r="Q1066" i="29" s="1"/>
  <c r="O1067" i="29"/>
  <c r="O1066" i="29" s="1"/>
  <c r="N1067" i="29"/>
  <c r="N1066" i="29" s="1"/>
  <c r="M1067" i="29"/>
  <c r="M1066" i="29" s="1"/>
  <c r="K1067" i="29"/>
  <c r="K1066" i="29" s="1"/>
  <c r="J1067" i="29"/>
  <c r="J1066" i="29" s="1"/>
  <c r="I1067" i="29"/>
  <c r="L1067" i="29" s="1"/>
  <c r="H1067" i="29"/>
  <c r="H1066" i="29" s="1"/>
  <c r="G1067" i="29"/>
  <c r="G1066" i="29" s="1"/>
  <c r="U1065" i="29"/>
  <c r="U1064" i="29" s="1"/>
  <c r="S1065" i="29"/>
  <c r="P1065" i="29"/>
  <c r="P1064" i="29" s="1"/>
  <c r="L1065" i="29"/>
  <c r="T1064" i="29"/>
  <c r="R1064" i="29"/>
  <c r="Q1064" i="29"/>
  <c r="O1064" i="29"/>
  <c r="N1064" i="29"/>
  <c r="M1064" i="29"/>
  <c r="K1064" i="29"/>
  <c r="J1064" i="29"/>
  <c r="I1064" i="29"/>
  <c r="L1064" i="29" s="1"/>
  <c r="H1064" i="29"/>
  <c r="G1064" i="29"/>
  <c r="U1063" i="29"/>
  <c r="S1063" i="29"/>
  <c r="S1062" i="29" s="1"/>
  <c r="P1063" i="29"/>
  <c r="L1063" i="29"/>
  <c r="T1062" i="29"/>
  <c r="R1062" i="29"/>
  <c r="Q1062" i="29"/>
  <c r="O1062" i="29"/>
  <c r="N1062" i="29"/>
  <c r="M1062" i="29"/>
  <c r="K1062" i="29"/>
  <c r="J1062" i="29"/>
  <c r="I1062" i="29"/>
  <c r="L1062" i="29" s="1"/>
  <c r="H1062" i="29"/>
  <c r="G1062" i="29"/>
  <c r="T1061" i="29"/>
  <c r="R1061" i="29"/>
  <c r="Q1061" i="29"/>
  <c r="O1061" i="29"/>
  <c r="L1061" i="29"/>
  <c r="U1060" i="29"/>
  <c r="U1059" i="29" s="1"/>
  <c r="S1060" i="29"/>
  <c r="S1059" i="29" s="1"/>
  <c r="P1060" i="29"/>
  <c r="P1059" i="29" s="1"/>
  <c r="L1060" i="29"/>
  <c r="T1059" i="29"/>
  <c r="R1059" i="29"/>
  <c r="Q1059" i="29"/>
  <c r="O1059" i="29"/>
  <c r="N1059" i="29"/>
  <c r="M1059" i="29"/>
  <c r="K1059" i="29"/>
  <c r="J1059" i="29"/>
  <c r="I1059" i="29"/>
  <c r="L1059" i="29" s="1"/>
  <c r="H1059" i="29"/>
  <c r="G1059" i="29"/>
  <c r="U1058" i="29"/>
  <c r="U1057" i="29" s="1"/>
  <c r="S1058" i="29"/>
  <c r="S1057" i="29" s="1"/>
  <c r="P1058" i="29"/>
  <c r="P1057" i="29" s="1"/>
  <c r="L1058" i="29"/>
  <c r="T1057" i="29"/>
  <c r="R1057" i="29"/>
  <c r="Q1057" i="29"/>
  <c r="O1057" i="29"/>
  <c r="N1057" i="29"/>
  <c r="M1057" i="29"/>
  <c r="K1057" i="29"/>
  <c r="J1057" i="29"/>
  <c r="I1057" i="29"/>
  <c r="L1057" i="29" s="1"/>
  <c r="H1057" i="29"/>
  <c r="G1057" i="29"/>
  <c r="T1056" i="29"/>
  <c r="R1056" i="29"/>
  <c r="Q1056" i="29"/>
  <c r="O1056" i="29"/>
  <c r="L1056" i="29"/>
  <c r="U1055" i="29"/>
  <c r="U1054" i="29" s="1"/>
  <c r="U1053" i="29" s="1"/>
  <c r="S1055" i="29"/>
  <c r="S1054" i="29" s="1"/>
  <c r="S1053" i="29" s="1"/>
  <c r="P1055" i="29"/>
  <c r="P1054" i="29" s="1"/>
  <c r="P1053" i="29" s="1"/>
  <c r="L1055" i="29"/>
  <c r="T1054" i="29"/>
  <c r="T1053" i="29" s="1"/>
  <c r="R1054" i="29"/>
  <c r="R1053" i="29" s="1"/>
  <c r="Q1054" i="29"/>
  <c r="Q1053" i="29" s="1"/>
  <c r="O1054" i="29"/>
  <c r="O1053" i="29" s="1"/>
  <c r="N1054" i="29"/>
  <c r="N1053" i="29" s="1"/>
  <c r="M1054" i="29"/>
  <c r="M1053" i="29" s="1"/>
  <c r="K1054" i="29"/>
  <c r="K1053" i="29" s="1"/>
  <c r="J1054" i="29"/>
  <c r="J1053" i="29" s="1"/>
  <c r="I1054" i="29"/>
  <c r="L1054" i="29" s="1"/>
  <c r="H1054" i="29"/>
  <c r="H1053" i="29" s="1"/>
  <c r="G1054" i="29"/>
  <c r="G1053" i="29" s="1"/>
  <c r="U1052" i="29"/>
  <c r="U1051" i="29" s="1"/>
  <c r="S1052" i="29"/>
  <c r="S1051" i="29" s="1"/>
  <c r="P1052" i="29"/>
  <c r="P1051" i="29" s="1"/>
  <c r="L1052" i="29"/>
  <c r="T1051" i="29"/>
  <c r="R1051" i="29"/>
  <c r="Q1051" i="29"/>
  <c r="O1051" i="29"/>
  <c r="N1051" i="29"/>
  <c r="M1051" i="29"/>
  <c r="K1051" i="29"/>
  <c r="J1051" i="29"/>
  <c r="I1051" i="29"/>
  <c r="L1051" i="29" s="1"/>
  <c r="H1051" i="29"/>
  <c r="G1051" i="29"/>
  <c r="U1050" i="29"/>
  <c r="U1049" i="29" s="1"/>
  <c r="S1050" i="29"/>
  <c r="S1049" i="29" s="1"/>
  <c r="P1050" i="29"/>
  <c r="P1049" i="29" s="1"/>
  <c r="L1050" i="29"/>
  <c r="T1049" i="29"/>
  <c r="R1049" i="29"/>
  <c r="Q1049" i="29"/>
  <c r="O1049" i="29"/>
  <c r="N1049" i="29"/>
  <c r="M1049" i="29"/>
  <c r="K1049" i="29"/>
  <c r="J1049" i="29"/>
  <c r="I1049" i="29"/>
  <c r="L1049" i="29" s="1"/>
  <c r="H1049" i="29"/>
  <c r="G1049" i="29"/>
  <c r="U1048" i="29"/>
  <c r="U1047" i="29" s="1"/>
  <c r="S1048" i="29"/>
  <c r="S1047" i="29" s="1"/>
  <c r="P1048" i="29"/>
  <c r="P1047" i="29" s="1"/>
  <c r="L1048" i="29"/>
  <c r="T1047" i="29"/>
  <c r="R1047" i="29"/>
  <c r="Q1047" i="29"/>
  <c r="O1047" i="29"/>
  <c r="N1047" i="29"/>
  <c r="M1047" i="29"/>
  <c r="K1047" i="29"/>
  <c r="J1047" i="29"/>
  <c r="I1047" i="29"/>
  <c r="L1047" i="29" s="1"/>
  <c r="H1047" i="29"/>
  <c r="G1047" i="29"/>
  <c r="U1046" i="29"/>
  <c r="U1045" i="29" s="1"/>
  <c r="S1046" i="29"/>
  <c r="S1045" i="29" s="1"/>
  <c r="P1046" i="29"/>
  <c r="P1045" i="29" s="1"/>
  <c r="L1046" i="29"/>
  <c r="T1045" i="29"/>
  <c r="R1045" i="29"/>
  <c r="Q1045" i="29"/>
  <c r="O1045" i="29"/>
  <c r="N1045" i="29"/>
  <c r="M1045" i="29"/>
  <c r="K1045" i="29"/>
  <c r="J1045" i="29"/>
  <c r="I1045" i="29"/>
  <c r="L1045" i="29" s="1"/>
  <c r="H1045" i="29"/>
  <c r="G1045" i="29"/>
  <c r="U1044" i="29"/>
  <c r="U1043" i="29" s="1"/>
  <c r="S1044" i="29"/>
  <c r="S1043" i="29" s="1"/>
  <c r="P1044" i="29"/>
  <c r="P1043" i="29" s="1"/>
  <c r="L1044" i="29"/>
  <c r="T1043" i="29"/>
  <c r="R1043" i="29"/>
  <c r="Q1043" i="29"/>
  <c r="O1043" i="29"/>
  <c r="N1043" i="29"/>
  <c r="M1043" i="29"/>
  <c r="K1043" i="29"/>
  <c r="J1043" i="29"/>
  <c r="I1043" i="29"/>
  <c r="H1043" i="29"/>
  <c r="G1043" i="29"/>
  <c r="U1042" i="29"/>
  <c r="U1041" i="29" s="1"/>
  <c r="S1042" i="29"/>
  <c r="S1041" i="29" s="1"/>
  <c r="P1042" i="29"/>
  <c r="P1041" i="29" s="1"/>
  <c r="L1042" i="29"/>
  <c r="T1041" i="29"/>
  <c r="R1041" i="29"/>
  <c r="Q1041" i="29"/>
  <c r="O1041" i="29"/>
  <c r="N1041" i="29"/>
  <c r="M1041" i="29"/>
  <c r="K1041" i="29"/>
  <c r="J1041" i="29"/>
  <c r="I1041" i="29"/>
  <c r="H1041" i="29"/>
  <c r="G1041" i="29"/>
  <c r="U1040" i="29"/>
  <c r="S1040" i="29"/>
  <c r="P1040" i="29"/>
  <c r="L1040" i="29"/>
  <c r="U1039" i="29"/>
  <c r="S1039" i="29"/>
  <c r="P1039" i="29"/>
  <c r="L1039" i="29"/>
  <c r="U1038" i="29"/>
  <c r="S1038" i="29"/>
  <c r="P1038" i="29"/>
  <c r="L1038" i="29"/>
  <c r="T1037" i="29"/>
  <c r="R1037" i="29"/>
  <c r="Q1037" i="29"/>
  <c r="O1037" i="29"/>
  <c r="N1037" i="29"/>
  <c r="M1037" i="29"/>
  <c r="K1037" i="29"/>
  <c r="J1037" i="29"/>
  <c r="I1037" i="29"/>
  <c r="H1037" i="29"/>
  <c r="G1037" i="29"/>
  <c r="U1036" i="29"/>
  <c r="U1035" i="29" s="1"/>
  <c r="S1036" i="29"/>
  <c r="S1035" i="29" s="1"/>
  <c r="P1036" i="29"/>
  <c r="P1035" i="29" s="1"/>
  <c r="L1036" i="29"/>
  <c r="T1035" i="29"/>
  <c r="R1035" i="29"/>
  <c r="Q1035" i="29"/>
  <c r="O1035" i="29"/>
  <c r="N1035" i="29"/>
  <c r="M1035" i="29"/>
  <c r="K1035" i="29"/>
  <c r="J1035" i="29"/>
  <c r="I1035" i="29"/>
  <c r="H1035" i="29"/>
  <c r="G1035" i="29"/>
  <c r="U1033" i="29"/>
  <c r="U1032" i="29" s="1"/>
  <c r="U1031" i="29" s="1"/>
  <c r="S1033" i="29"/>
  <c r="S1032" i="29" s="1"/>
  <c r="S1031" i="29" s="1"/>
  <c r="P1033" i="29"/>
  <c r="P1032" i="29" s="1"/>
  <c r="P1031" i="29" s="1"/>
  <c r="L1033" i="29"/>
  <c r="T1032" i="29"/>
  <c r="T1031" i="29" s="1"/>
  <c r="R1032" i="29"/>
  <c r="R1031" i="29" s="1"/>
  <c r="Q1032" i="29"/>
  <c r="Q1031" i="29" s="1"/>
  <c r="O1032" i="29"/>
  <c r="O1031" i="29" s="1"/>
  <c r="N1032" i="29"/>
  <c r="N1031" i="29" s="1"/>
  <c r="M1032" i="29"/>
  <c r="M1031" i="29" s="1"/>
  <c r="K1032" i="29"/>
  <c r="K1031" i="29" s="1"/>
  <c r="J1032" i="29"/>
  <c r="J1031" i="29" s="1"/>
  <c r="I1032" i="29"/>
  <c r="H1032" i="29"/>
  <c r="H1031" i="29" s="1"/>
  <c r="G1032" i="29"/>
  <c r="G1031" i="29" s="1"/>
  <c r="L1030" i="29"/>
  <c r="U1029" i="29"/>
  <c r="T1029" i="29"/>
  <c r="S1029" i="29"/>
  <c r="R1029" i="29"/>
  <c r="Q1029" i="29"/>
  <c r="P1029" i="29"/>
  <c r="O1029" i="29"/>
  <c r="N1029" i="29"/>
  <c r="M1029" i="29"/>
  <c r="K1029" i="29"/>
  <c r="J1029" i="29"/>
  <c r="I1029" i="29"/>
  <c r="H1029" i="29"/>
  <c r="G1029" i="29"/>
  <c r="L1028" i="29"/>
  <c r="U1027" i="29"/>
  <c r="T1027" i="29"/>
  <c r="S1027" i="29"/>
  <c r="R1027" i="29"/>
  <c r="Q1027" i="29"/>
  <c r="P1027" i="29"/>
  <c r="O1027" i="29"/>
  <c r="N1027" i="29"/>
  <c r="M1027" i="29"/>
  <c r="K1027" i="29"/>
  <c r="J1027" i="29"/>
  <c r="I1027" i="29"/>
  <c r="H1027" i="29"/>
  <c r="G1027" i="29"/>
  <c r="U1026" i="29"/>
  <c r="U1025" i="29" s="1"/>
  <c r="S1026" i="29"/>
  <c r="S1025" i="29" s="1"/>
  <c r="P1026" i="29"/>
  <c r="P1025" i="29" s="1"/>
  <c r="L1026" i="29"/>
  <c r="T1025" i="29"/>
  <c r="R1025" i="29"/>
  <c r="Q1025" i="29"/>
  <c r="O1025" i="29"/>
  <c r="N1025" i="29"/>
  <c r="M1025" i="29"/>
  <c r="K1025" i="29"/>
  <c r="J1025" i="29"/>
  <c r="I1025" i="29"/>
  <c r="H1025" i="29"/>
  <c r="G1025" i="29"/>
  <c r="U1024" i="29"/>
  <c r="U1023" i="29" s="1"/>
  <c r="S1024" i="29"/>
  <c r="S1023" i="29" s="1"/>
  <c r="P1024" i="29"/>
  <c r="P1023" i="29" s="1"/>
  <c r="L1024" i="29"/>
  <c r="T1023" i="29"/>
  <c r="R1023" i="29"/>
  <c r="Q1023" i="29"/>
  <c r="O1023" i="29"/>
  <c r="N1023" i="29"/>
  <c r="M1023" i="29"/>
  <c r="K1023" i="29"/>
  <c r="J1023" i="29"/>
  <c r="I1023" i="29"/>
  <c r="H1023" i="29"/>
  <c r="G1023" i="29"/>
  <c r="U1022" i="29"/>
  <c r="U1021" i="29" s="1"/>
  <c r="S1022" i="29"/>
  <c r="S1021" i="29" s="1"/>
  <c r="P1022" i="29"/>
  <c r="P1021" i="29" s="1"/>
  <c r="L1022" i="29"/>
  <c r="T1021" i="29"/>
  <c r="R1021" i="29"/>
  <c r="Q1021" i="29"/>
  <c r="O1021" i="29"/>
  <c r="N1021" i="29"/>
  <c r="M1021" i="29"/>
  <c r="K1021" i="29"/>
  <c r="J1021" i="29"/>
  <c r="I1021" i="29"/>
  <c r="H1021" i="29"/>
  <c r="G1021" i="29"/>
  <c r="U1020" i="29"/>
  <c r="S1020" i="29"/>
  <c r="P1020" i="29"/>
  <c r="L1020" i="29"/>
  <c r="U1019" i="29"/>
  <c r="S1019" i="29"/>
  <c r="P1019" i="29"/>
  <c r="L1019" i="29"/>
  <c r="T1018" i="29"/>
  <c r="R1018" i="29"/>
  <c r="Q1018" i="29"/>
  <c r="O1018" i="29"/>
  <c r="N1018" i="29"/>
  <c r="M1018" i="29"/>
  <c r="K1018" i="29"/>
  <c r="J1018" i="29"/>
  <c r="I1018" i="29"/>
  <c r="H1018" i="29"/>
  <c r="G1018" i="29"/>
  <c r="U1017" i="29"/>
  <c r="S1017" i="29"/>
  <c r="P1017" i="29"/>
  <c r="L1017" i="29"/>
  <c r="U1016" i="29"/>
  <c r="S1016" i="29"/>
  <c r="P1016" i="29"/>
  <c r="L1016" i="29"/>
  <c r="T1015" i="29"/>
  <c r="R1015" i="29"/>
  <c r="Q1015" i="29"/>
  <c r="O1015" i="29"/>
  <c r="N1015" i="29"/>
  <c r="M1015" i="29"/>
  <c r="K1015" i="29"/>
  <c r="J1015" i="29"/>
  <c r="I1015" i="29"/>
  <c r="H1015" i="29"/>
  <c r="G1015" i="29"/>
  <c r="U1014" i="29"/>
  <c r="S1014" i="29"/>
  <c r="P1014" i="29"/>
  <c r="U1013" i="29"/>
  <c r="S1013" i="29"/>
  <c r="P1013" i="29"/>
  <c r="L1013" i="29"/>
  <c r="U1012" i="29"/>
  <c r="S1012" i="29"/>
  <c r="P1012" i="29"/>
  <c r="L1012" i="29"/>
  <c r="T1011" i="29"/>
  <c r="R1011" i="29"/>
  <c r="Q1011" i="29"/>
  <c r="O1011" i="29"/>
  <c r="N1011" i="29"/>
  <c r="M1011" i="29"/>
  <c r="K1011" i="29"/>
  <c r="J1011" i="29"/>
  <c r="I1011" i="29"/>
  <c r="H1011" i="29"/>
  <c r="G1011" i="29"/>
  <c r="U1009" i="29"/>
  <c r="U1008" i="29" s="1"/>
  <c r="U1007" i="29" s="1"/>
  <c r="S1009" i="29"/>
  <c r="S1008" i="29" s="1"/>
  <c r="S1007" i="29" s="1"/>
  <c r="P1009" i="29"/>
  <c r="P1008" i="29" s="1"/>
  <c r="P1007" i="29" s="1"/>
  <c r="L1009" i="29"/>
  <c r="T1008" i="29"/>
  <c r="T1007" i="29" s="1"/>
  <c r="R1008" i="29"/>
  <c r="R1007" i="29" s="1"/>
  <c r="Q1008" i="29"/>
  <c r="Q1007" i="29" s="1"/>
  <c r="O1008" i="29"/>
  <c r="O1007" i="29" s="1"/>
  <c r="N1008" i="29"/>
  <c r="N1007" i="29" s="1"/>
  <c r="M1008" i="29"/>
  <c r="M1007" i="29" s="1"/>
  <c r="K1008" i="29"/>
  <c r="K1007" i="29" s="1"/>
  <c r="J1008" i="29"/>
  <c r="J1007" i="29" s="1"/>
  <c r="I1008" i="29"/>
  <c r="H1008" i="29"/>
  <c r="H1007" i="29" s="1"/>
  <c r="G1008" i="29"/>
  <c r="G1007" i="29" s="1"/>
  <c r="U1006" i="29"/>
  <c r="U1005" i="29" s="1"/>
  <c r="S1006" i="29"/>
  <c r="S1005" i="29" s="1"/>
  <c r="P1006" i="29"/>
  <c r="P1005" i="29" s="1"/>
  <c r="L1006" i="29"/>
  <c r="T1005" i="29"/>
  <c r="R1005" i="29"/>
  <c r="Q1005" i="29"/>
  <c r="O1005" i="29"/>
  <c r="N1005" i="29"/>
  <c r="M1005" i="29"/>
  <c r="K1005" i="29"/>
  <c r="J1005" i="29"/>
  <c r="I1005" i="29"/>
  <c r="H1005" i="29"/>
  <c r="G1005" i="29"/>
  <c r="U1004" i="29"/>
  <c r="S1004" i="29"/>
  <c r="P1004" i="29"/>
  <c r="L1004" i="29"/>
  <c r="U1003" i="29"/>
  <c r="S1003" i="29"/>
  <c r="P1003" i="29"/>
  <c r="L1003" i="29"/>
  <c r="T1002" i="29"/>
  <c r="R1002" i="29"/>
  <c r="Q1002" i="29"/>
  <c r="O1002" i="29"/>
  <c r="N1002" i="29"/>
  <c r="M1002" i="29"/>
  <c r="K1002" i="29"/>
  <c r="J1002" i="29"/>
  <c r="I1002" i="29"/>
  <c r="H1002" i="29"/>
  <c r="G1002" i="29"/>
  <c r="L1000" i="29"/>
  <c r="U999" i="29"/>
  <c r="T999" i="29"/>
  <c r="S999" i="29"/>
  <c r="R999" i="29"/>
  <c r="Q999" i="29"/>
  <c r="P999" i="29"/>
  <c r="O999" i="29"/>
  <c r="N999" i="29"/>
  <c r="M999" i="29"/>
  <c r="K999" i="29"/>
  <c r="J999" i="29"/>
  <c r="I999" i="29"/>
  <c r="L999" i="29" s="1"/>
  <c r="U998" i="29"/>
  <c r="U997" i="29" s="1"/>
  <c r="S998" i="29"/>
  <c r="S997" i="29" s="1"/>
  <c r="P998" i="29"/>
  <c r="P997" i="29" s="1"/>
  <c r="L998" i="29"/>
  <c r="T997" i="29"/>
  <c r="R997" i="29"/>
  <c r="Q997" i="29"/>
  <c r="O997" i="29"/>
  <c r="N997" i="29"/>
  <c r="M997" i="29"/>
  <c r="K997" i="29"/>
  <c r="J997" i="29"/>
  <c r="I997" i="29"/>
  <c r="H997" i="29"/>
  <c r="G997" i="29"/>
  <c r="U996" i="29"/>
  <c r="S996" i="29"/>
  <c r="P996" i="29"/>
  <c r="L996" i="29"/>
  <c r="U995" i="29"/>
  <c r="S995" i="29"/>
  <c r="P995" i="29"/>
  <c r="L995" i="29"/>
  <c r="U994" i="29"/>
  <c r="S994" i="29"/>
  <c r="P994" i="29"/>
  <c r="L994" i="29"/>
  <c r="U993" i="29"/>
  <c r="S993" i="29"/>
  <c r="P993" i="29"/>
  <c r="L993" i="29"/>
  <c r="U992" i="29"/>
  <c r="S992" i="29"/>
  <c r="P992" i="29"/>
  <c r="L992" i="29"/>
  <c r="T991" i="29"/>
  <c r="R991" i="29"/>
  <c r="Q991" i="29"/>
  <c r="O991" i="29"/>
  <c r="N991" i="29"/>
  <c r="M991" i="29"/>
  <c r="K991" i="29"/>
  <c r="J991" i="29"/>
  <c r="I991" i="29"/>
  <c r="H991" i="29"/>
  <c r="G991" i="29"/>
  <c r="U990" i="29"/>
  <c r="U989" i="29" s="1"/>
  <c r="S990" i="29"/>
  <c r="S989" i="29" s="1"/>
  <c r="P990" i="29"/>
  <c r="P989" i="29" s="1"/>
  <c r="L990" i="29"/>
  <c r="T989" i="29"/>
  <c r="R989" i="29"/>
  <c r="Q989" i="29"/>
  <c r="O989" i="29"/>
  <c r="N989" i="29"/>
  <c r="M989" i="29"/>
  <c r="K989" i="29"/>
  <c r="J989" i="29"/>
  <c r="I989" i="29"/>
  <c r="L989" i="29" s="1"/>
  <c r="H989" i="29"/>
  <c r="G989" i="29"/>
  <c r="U988" i="29"/>
  <c r="U987" i="29" s="1"/>
  <c r="S988" i="29"/>
  <c r="S987" i="29" s="1"/>
  <c r="P988" i="29"/>
  <c r="P987" i="29" s="1"/>
  <c r="L988" i="29"/>
  <c r="T987" i="29"/>
  <c r="R987" i="29"/>
  <c r="Q987" i="29"/>
  <c r="O987" i="29"/>
  <c r="N987" i="29"/>
  <c r="M987" i="29"/>
  <c r="K987" i="29"/>
  <c r="J987" i="29"/>
  <c r="I987" i="29"/>
  <c r="L987" i="29" s="1"/>
  <c r="H987" i="29"/>
  <c r="G987" i="29"/>
  <c r="U986" i="29"/>
  <c r="S986" i="29"/>
  <c r="P986" i="29"/>
  <c r="L986" i="29"/>
  <c r="U985" i="29"/>
  <c r="S985" i="29"/>
  <c r="P985" i="29"/>
  <c r="L985" i="29"/>
  <c r="U984" i="29"/>
  <c r="S984" i="29"/>
  <c r="P984" i="29"/>
  <c r="L984" i="29"/>
  <c r="T983" i="29"/>
  <c r="R983" i="29"/>
  <c r="Q983" i="29"/>
  <c r="O983" i="29"/>
  <c r="N983" i="29"/>
  <c r="M983" i="29"/>
  <c r="K983" i="29"/>
  <c r="J983" i="29"/>
  <c r="I983" i="29"/>
  <c r="H983" i="29"/>
  <c r="G983" i="29"/>
  <c r="U982" i="29"/>
  <c r="S982" i="29"/>
  <c r="P982" i="29"/>
  <c r="L982" i="29"/>
  <c r="U981" i="29"/>
  <c r="S981" i="29"/>
  <c r="P981" i="29"/>
  <c r="L981" i="29"/>
  <c r="U980" i="29"/>
  <c r="S980" i="29"/>
  <c r="P980" i="29"/>
  <c r="L980" i="29"/>
  <c r="U979" i="29"/>
  <c r="S979" i="29"/>
  <c r="P979" i="29"/>
  <c r="L979" i="29"/>
  <c r="U978" i="29"/>
  <c r="U977" i="29" s="1"/>
  <c r="S978" i="29"/>
  <c r="P978" i="29"/>
  <c r="L978" i="29"/>
  <c r="T977" i="29"/>
  <c r="R977" i="29"/>
  <c r="Q977" i="29"/>
  <c r="O977" i="29"/>
  <c r="N977" i="29"/>
  <c r="M977" i="29"/>
  <c r="K977" i="29"/>
  <c r="J977" i="29"/>
  <c r="I977" i="29"/>
  <c r="H977" i="29"/>
  <c r="G977" i="29"/>
  <c r="U976" i="29"/>
  <c r="U975" i="29" s="1"/>
  <c r="S976" i="29"/>
  <c r="S975" i="29" s="1"/>
  <c r="P976" i="29"/>
  <c r="P975" i="29" s="1"/>
  <c r="L976" i="29"/>
  <c r="T975" i="29"/>
  <c r="R975" i="29"/>
  <c r="Q975" i="29"/>
  <c r="O975" i="29"/>
  <c r="N975" i="29"/>
  <c r="M975" i="29"/>
  <c r="K975" i="29"/>
  <c r="J975" i="29"/>
  <c r="I975" i="29"/>
  <c r="H975" i="29"/>
  <c r="G975" i="29"/>
  <c r="U974" i="29"/>
  <c r="S974" i="29"/>
  <c r="P974" i="29"/>
  <c r="L974" i="29"/>
  <c r="U973" i="29"/>
  <c r="S973" i="29"/>
  <c r="P973" i="29"/>
  <c r="L973" i="29"/>
  <c r="U972" i="29"/>
  <c r="S972" i="29"/>
  <c r="P972" i="29"/>
  <c r="L972" i="29"/>
  <c r="U971" i="29"/>
  <c r="S971" i="29"/>
  <c r="P971" i="29"/>
  <c r="L971" i="29"/>
  <c r="U970" i="29"/>
  <c r="S970" i="29"/>
  <c r="O970" i="29"/>
  <c r="L970" i="29"/>
  <c r="U969" i="29"/>
  <c r="S969" i="29"/>
  <c r="P969" i="29"/>
  <c r="L969" i="29"/>
  <c r="U968" i="29"/>
  <c r="S968" i="29"/>
  <c r="P968" i="29"/>
  <c r="L968" i="29"/>
  <c r="U967" i="29"/>
  <c r="S967" i="29"/>
  <c r="P967" i="29"/>
  <c r="L967" i="29"/>
  <c r="U966" i="29"/>
  <c r="S966" i="29"/>
  <c r="S965" i="29" s="1"/>
  <c r="P966" i="29"/>
  <c r="L966" i="29"/>
  <c r="T965" i="29"/>
  <c r="R965" i="29"/>
  <c r="Q965" i="29"/>
  <c r="N965" i="29"/>
  <c r="M965" i="29"/>
  <c r="K965" i="29"/>
  <c r="J965" i="29"/>
  <c r="I965" i="29"/>
  <c r="H965" i="29"/>
  <c r="G965" i="29"/>
  <c r="U964" i="29"/>
  <c r="S964" i="29"/>
  <c r="P964" i="29"/>
  <c r="L964" i="29"/>
  <c r="U963" i="29"/>
  <c r="S963" i="29"/>
  <c r="P963" i="29"/>
  <c r="L963" i="29"/>
  <c r="U962" i="29"/>
  <c r="S962" i="29"/>
  <c r="P962" i="29"/>
  <c r="L962" i="29"/>
  <c r="U961" i="29"/>
  <c r="S961" i="29"/>
  <c r="P961" i="29"/>
  <c r="L961" i="29"/>
  <c r="U960" i="29"/>
  <c r="S960" i="29"/>
  <c r="P960" i="29"/>
  <c r="L960" i="29"/>
  <c r="U959" i="29"/>
  <c r="S959" i="29"/>
  <c r="P959" i="29"/>
  <c r="L959" i="29"/>
  <c r="T958" i="29"/>
  <c r="R958" i="29"/>
  <c r="Q958" i="29"/>
  <c r="O958" i="29"/>
  <c r="N958" i="29"/>
  <c r="M958" i="29"/>
  <c r="K958" i="29"/>
  <c r="J958" i="29"/>
  <c r="I958" i="29"/>
  <c r="H958" i="29"/>
  <c r="G958" i="29"/>
  <c r="U957" i="29"/>
  <c r="S957" i="29"/>
  <c r="P957" i="29"/>
  <c r="L957" i="29"/>
  <c r="U956" i="29"/>
  <c r="S956" i="29"/>
  <c r="P956" i="29"/>
  <c r="L956" i="29"/>
  <c r="U955" i="29"/>
  <c r="S955" i="29"/>
  <c r="P955" i="29"/>
  <c r="L955" i="29"/>
  <c r="U954" i="29"/>
  <c r="S954" i="29"/>
  <c r="P954" i="29"/>
  <c r="L954" i="29"/>
  <c r="T953" i="29"/>
  <c r="R953" i="29"/>
  <c r="Q953" i="29"/>
  <c r="O953" i="29"/>
  <c r="N953" i="29"/>
  <c r="M953" i="29"/>
  <c r="K953" i="29"/>
  <c r="J953" i="29"/>
  <c r="I953" i="29"/>
  <c r="H953" i="29"/>
  <c r="G953" i="29"/>
  <c r="U952" i="29"/>
  <c r="S952" i="29"/>
  <c r="P952" i="29"/>
  <c r="L952" i="29"/>
  <c r="U951" i="29"/>
  <c r="S951" i="29"/>
  <c r="S950" i="29" s="1"/>
  <c r="P951" i="29"/>
  <c r="P950" i="29" s="1"/>
  <c r="L951" i="29"/>
  <c r="T950" i="29"/>
  <c r="R950" i="29"/>
  <c r="Q950" i="29"/>
  <c r="O950" i="29"/>
  <c r="N950" i="29"/>
  <c r="M950" i="29"/>
  <c r="K950" i="29"/>
  <c r="J950" i="29"/>
  <c r="I950" i="29"/>
  <c r="H950" i="29"/>
  <c r="G950" i="29"/>
  <c r="U949" i="29"/>
  <c r="U948" i="29" s="1"/>
  <c r="S949" i="29"/>
  <c r="S948" i="29" s="1"/>
  <c r="P949" i="29"/>
  <c r="P948" i="29" s="1"/>
  <c r="L949" i="29"/>
  <c r="T948" i="29"/>
  <c r="R948" i="29"/>
  <c r="Q948" i="29"/>
  <c r="O948" i="29"/>
  <c r="N948" i="29"/>
  <c r="M948" i="29"/>
  <c r="K948" i="29"/>
  <c r="J948" i="29"/>
  <c r="I948" i="29"/>
  <c r="H948" i="29"/>
  <c r="G948" i="29"/>
  <c r="U947" i="29"/>
  <c r="S947" i="29"/>
  <c r="P947" i="29"/>
  <c r="L947" i="29"/>
  <c r="U946" i="29"/>
  <c r="S946" i="29"/>
  <c r="P946" i="29"/>
  <c r="L946" i="29"/>
  <c r="U945" i="29"/>
  <c r="S945" i="29"/>
  <c r="P945" i="29"/>
  <c r="L945" i="29"/>
  <c r="T944" i="29"/>
  <c r="R944" i="29"/>
  <c r="Q944" i="29"/>
  <c r="O944" i="29"/>
  <c r="N944" i="29"/>
  <c r="M944" i="29"/>
  <c r="K944" i="29"/>
  <c r="J944" i="29"/>
  <c r="I944" i="29"/>
  <c r="H944" i="29"/>
  <c r="G944" i="29"/>
  <c r="U941" i="29"/>
  <c r="U940" i="29" s="1"/>
  <c r="S941" i="29"/>
  <c r="S940" i="29" s="1"/>
  <c r="P941" i="29"/>
  <c r="P940" i="29" s="1"/>
  <c r="L941" i="29"/>
  <c r="T940" i="29"/>
  <c r="R940" i="29"/>
  <c r="Q940" i="29"/>
  <c r="O940" i="29"/>
  <c r="N940" i="29"/>
  <c r="M940" i="29"/>
  <c r="K940" i="29"/>
  <c r="J940" i="29"/>
  <c r="I940" i="29"/>
  <c r="L940" i="29" s="1"/>
  <c r="H940" i="29"/>
  <c r="G940" i="29"/>
  <c r="U939" i="29"/>
  <c r="U938" i="29" s="1"/>
  <c r="S939" i="29"/>
  <c r="S938" i="29" s="1"/>
  <c r="P939" i="29"/>
  <c r="P938" i="29" s="1"/>
  <c r="L939" i="29"/>
  <c r="T938" i="29"/>
  <c r="R938" i="29"/>
  <c r="Q938" i="29"/>
  <c r="O938" i="29"/>
  <c r="N938" i="29"/>
  <c r="M938" i="29"/>
  <c r="K938" i="29"/>
  <c r="J938" i="29"/>
  <c r="I938" i="29"/>
  <c r="L938" i="29" s="1"/>
  <c r="H938" i="29"/>
  <c r="G938" i="29"/>
  <c r="U937" i="29"/>
  <c r="U936" i="29" s="1"/>
  <c r="S937" i="29"/>
  <c r="S936" i="29" s="1"/>
  <c r="P937" i="29"/>
  <c r="P936" i="29" s="1"/>
  <c r="L937" i="29"/>
  <c r="T936" i="29"/>
  <c r="R936" i="29"/>
  <c r="Q936" i="29"/>
  <c r="O936" i="29"/>
  <c r="N936" i="29"/>
  <c r="M936" i="29"/>
  <c r="K936" i="29"/>
  <c r="J936" i="29"/>
  <c r="I936" i="29"/>
  <c r="L936" i="29" s="1"/>
  <c r="H936" i="29"/>
  <c r="G936" i="29"/>
  <c r="U934" i="29"/>
  <c r="U933" i="29" s="1"/>
  <c r="S934" i="29"/>
  <c r="S933" i="29" s="1"/>
  <c r="P934" i="29"/>
  <c r="P933" i="29" s="1"/>
  <c r="L934" i="29"/>
  <c r="T933" i="29"/>
  <c r="R933" i="29"/>
  <c r="Q933" i="29"/>
  <c r="O933" i="29"/>
  <c r="N933" i="29"/>
  <c r="M933" i="29"/>
  <c r="K933" i="29"/>
  <c r="J933" i="29"/>
  <c r="I933" i="29"/>
  <c r="H933" i="29"/>
  <c r="G933" i="29"/>
  <c r="U932" i="29"/>
  <c r="S932" i="29"/>
  <c r="P932" i="29"/>
  <c r="L932" i="29"/>
  <c r="U931" i="29"/>
  <c r="S931" i="29"/>
  <c r="P931" i="29"/>
  <c r="L931" i="29"/>
  <c r="U930" i="29"/>
  <c r="S930" i="29"/>
  <c r="P930" i="29"/>
  <c r="L930" i="29"/>
  <c r="T929" i="29"/>
  <c r="R929" i="29"/>
  <c r="Q929" i="29"/>
  <c r="O929" i="29"/>
  <c r="N929" i="29"/>
  <c r="M929" i="29"/>
  <c r="K929" i="29"/>
  <c r="J929" i="29"/>
  <c r="I929" i="29"/>
  <c r="H929" i="29"/>
  <c r="G929" i="29"/>
  <c r="U927" i="29"/>
  <c r="U926" i="29" s="1"/>
  <c r="U925" i="29" s="1"/>
  <c r="S927" i="29"/>
  <c r="S926" i="29" s="1"/>
  <c r="S925" i="29" s="1"/>
  <c r="P927" i="29"/>
  <c r="P926" i="29" s="1"/>
  <c r="P925" i="29" s="1"/>
  <c r="L927" i="29"/>
  <c r="T926" i="29"/>
  <c r="T925" i="29" s="1"/>
  <c r="R926" i="29"/>
  <c r="R925" i="29" s="1"/>
  <c r="Q926" i="29"/>
  <c r="Q925" i="29" s="1"/>
  <c r="O926" i="29"/>
  <c r="O925" i="29" s="1"/>
  <c r="N926" i="29"/>
  <c r="N925" i="29" s="1"/>
  <c r="M926" i="29"/>
  <c r="M925" i="29" s="1"/>
  <c r="K926" i="29"/>
  <c r="K925" i="29" s="1"/>
  <c r="J926" i="29"/>
  <c r="J925" i="29" s="1"/>
  <c r="I926" i="29"/>
  <c r="I925" i="29" s="1"/>
  <c r="H926" i="29"/>
  <c r="H925" i="29" s="1"/>
  <c r="G926" i="29"/>
  <c r="G925" i="29" s="1"/>
  <c r="U924" i="29"/>
  <c r="U923" i="29" s="1"/>
  <c r="S924" i="29"/>
  <c r="S923" i="29" s="1"/>
  <c r="P924" i="29"/>
  <c r="P923" i="29" s="1"/>
  <c r="L924" i="29"/>
  <c r="T923" i="29"/>
  <c r="R923" i="29"/>
  <c r="Q923" i="29"/>
  <c r="O923" i="29"/>
  <c r="N923" i="29"/>
  <c r="M923" i="29"/>
  <c r="K923" i="29"/>
  <c r="J923" i="29"/>
  <c r="I923" i="29"/>
  <c r="L923" i="29" s="1"/>
  <c r="H923" i="29"/>
  <c r="G923" i="29"/>
  <c r="U922" i="29"/>
  <c r="U921" i="29" s="1"/>
  <c r="S922" i="29"/>
  <c r="S921" i="29" s="1"/>
  <c r="P922" i="29"/>
  <c r="P921" i="29" s="1"/>
  <c r="L922" i="29"/>
  <c r="T921" i="29"/>
  <c r="R921" i="29"/>
  <c r="Q921" i="29"/>
  <c r="O921" i="29"/>
  <c r="N921" i="29"/>
  <c r="M921" i="29"/>
  <c r="K921" i="29"/>
  <c r="J921" i="29"/>
  <c r="I921" i="29"/>
  <c r="H921" i="29"/>
  <c r="G921" i="29"/>
  <c r="U920" i="29"/>
  <c r="S920" i="29"/>
  <c r="P920" i="29"/>
  <c r="L920" i="29"/>
  <c r="U919" i="29"/>
  <c r="S919" i="29"/>
  <c r="P919" i="29"/>
  <c r="L919" i="29"/>
  <c r="T918" i="29"/>
  <c r="R918" i="29"/>
  <c r="Q918" i="29"/>
  <c r="O918" i="29"/>
  <c r="N918" i="29"/>
  <c r="M918" i="29"/>
  <c r="K918" i="29"/>
  <c r="J918" i="29"/>
  <c r="I918" i="29"/>
  <c r="H918" i="29"/>
  <c r="G918" i="29"/>
  <c r="U917" i="29"/>
  <c r="S917" i="29"/>
  <c r="P917" i="29"/>
  <c r="L917" i="29"/>
  <c r="U916" i="29"/>
  <c r="S916" i="29"/>
  <c r="P916" i="29"/>
  <c r="L916" i="29"/>
  <c r="U915" i="29"/>
  <c r="S915" i="29"/>
  <c r="P915" i="29"/>
  <c r="L915" i="29"/>
  <c r="U914" i="29"/>
  <c r="S914" i="29"/>
  <c r="P914" i="29"/>
  <c r="L914" i="29"/>
  <c r="U913" i="29"/>
  <c r="S913" i="29"/>
  <c r="P913" i="29"/>
  <c r="L913" i="29"/>
  <c r="U912" i="29"/>
  <c r="U911" i="29" s="1"/>
  <c r="S912" i="29"/>
  <c r="P912" i="29"/>
  <c r="L912" i="29"/>
  <c r="T911" i="29"/>
  <c r="R911" i="29"/>
  <c r="Q911" i="29"/>
  <c r="O911" i="29"/>
  <c r="N911" i="29"/>
  <c r="M911" i="29"/>
  <c r="K911" i="29"/>
  <c r="J911" i="29"/>
  <c r="I911" i="29"/>
  <c r="H911" i="29"/>
  <c r="G911" i="29"/>
  <c r="U910" i="29"/>
  <c r="U909" i="29" s="1"/>
  <c r="S910" i="29"/>
  <c r="S909" i="29" s="1"/>
  <c r="P910" i="29"/>
  <c r="P909" i="29" s="1"/>
  <c r="L910" i="29"/>
  <c r="T909" i="29"/>
  <c r="R909" i="29"/>
  <c r="Q909" i="29"/>
  <c r="O909" i="29"/>
  <c r="N909" i="29"/>
  <c r="M909" i="29"/>
  <c r="K909" i="29"/>
  <c r="J909" i="29"/>
  <c r="I909" i="29"/>
  <c r="H909" i="29"/>
  <c r="G909" i="29"/>
  <c r="U908" i="29"/>
  <c r="S908" i="29"/>
  <c r="P908" i="29"/>
  <c r="L908" i="29"/>
  <c r="U907" i="29"/>
  <c r="S907" i="29"/>
  <c r="P907" i="29"/>
  <c r="L907" i="29"/>
  <c r="U906" i="29"/>
  <c r="S906" i="29"/>
  <c r="P906" i="29"/>
  <c r="L906" i="29"/>
  <c r="U905" i="29"/>
  <c r="S905" i="29"/>
  <c r="P905" i="29"/>
  <c r="L905" i="29"/>
  <c r="U904" i="29"/>
  <c r="S904" i="29"/>
  <c r="P904" i="29"/>
  <c r="L904" i="29"/>
  <c r="U903" i="29"/>
  <c r="S903" i="29"/>
  <c r="P903" i="29"/>
  <c r="L903" i="29"/>
  <c r="U902" i="29"/>
  <c r="S902" i="29"/>
  <c r="P902" i="29"/>
  <c r="L902" i="29"/>
  <c r="T901" i="29"/>
  <c r="R901" i="29"/>
  <c r="Q901" i="29"/>
  <c r="O901" i="29"/>
  <c r="N901" i="29"/>
  <c r="M901" i="29"/>
  <c r="K901" i="29"/>
  <c r="J901" i="29"/>
  <c r="I901" i="29"/>
  <c r="H901" i="29"/>
  <c r="G901" i="29"/>
  <c r="U900" i="29"/>
  <c r="S900" i="29"/>
  <c r="P900" i="29"/>
  <c r="L900" i="29"/>
  <c r="U899" i="29"/>
  <c r="S899" i="29"/>
  <c r="P899" i="29"/>
  <c r="L899" i="29"/>
  <c r="U898" i="29"/>
  <c r="S898" i="29"/>
  <c r="P898" i="29"/>
  <c r="L898" i="29"/>
  <c r="U897" i="29"/>
  <c r="S897" i="29"/>
  <c r="P897" i="29"/>
  <c r="L897" i="29"/>
  <c r="T896" i="29"/>
  <c r="R896" i="29"/>
  <c r="Q896" i="29"/>
  <c r="O896" i="29"/>
  <c r="N896" i="29"/>
  <c r="M896" i="29"/>
  <c r="K896" i="29"/>
  <c r="J896" i="29"/>
  <c r="I896" i="29"/>
  <c r="H896" i="29"/>
  <c r="G896" i="29"/>
  <c r="U895" i="29"/>
  <c r="S895" i="29"/>
  <c r="P895" i="29"/>
  <c r="L895" i="29"/>
  <c r="U894" i="29"/>
  <c r="S894" i="29"/>
  <c r="P894" i="29"/>
  <c r="L894" i="29"/>
  <c r="U893" i="29"/>
  <c r="S893" i="29"/>
  <c r="P893" i="29"/>
  <c r="L893" i="29"/>
  <c r="U892" i="29"/>
  <c r="U891" i="29" s="1"/>
  <c r="S892" i="29"/>
  <c r="P892" i="29"/>
  <c r="L892" i="29"/>
  <c r="T891" i="29"/>
  <c r="R891" i="29"/>
  <c r="Q891" i="29"/>
  <c r="O891" i="29"/>
  <c r="N891" i="29"/>
  <c r="M891" i="29"/>
  <c r="K891" i="29"/>
  <c r="J891" i="29"/>
  <c r="I891" i="29"/>
  <c r="H891" i="29"/>
  <c r="G891" i="29"/>
  <c r="U890" i="29"/>
  <c r="S890" i="29"/>
  <c r="P890" i="29"/>
  <c r="L890" i="29"/>
  <c r="U889" i="29"/>
  <c r="S889" i="29"/>
  <c r="S888" i="29" s="1"/>
  <c r="P889" i="29"/>
  <c r="L889" i="29"/>
  <c r="T888" i="29"/>
  <c r="R888" i="29"/>
  <c r="Q888" i="29"/>
  <c r="O888" i="29"/>
  <c r="N888" i="29"/>
  <c r="M888" i="29"/>
  <c r="K888" i="29"/>
  <c r="J888" i="29"/>
  <c r="I888" i="29"/>
  <c r="H888" i="29"/>
  <c r="G888" i="29"/>
  <c r="U887" i="29"/>
  <c r="U886" i="29" s="1"/>
  <c r="S887" i="29"/>
  <c r="S886" i="29" s="1"/>
  <c r="P887" i="29"/>
  <c r="P886" i="29" s="1"/>
  <c r="L887" i="29"/>
  <c r="T886" i="29"/>
  <c r="R886" i="29"/>
  <c r="Q886" i="29"/>
  <c r="O886" i="29"/>
  <c r="N886" i="29"/>
  <c r="M886" i="29"/>
  <c r="K886" i="29"/>
  <c r="J886" i="29"/>
  <c r="I886" i="29"/>
  <c r="H886" i="29"/>
  <c r="G886" i="29"/>
  <c r="U885" i="29"/>
  <c r="U884" i="29" s="1"/>
  <c r="S885" i="29"/>
  <c r="S884" i="29" s="1"/>
  <c r="P885" i="29"/>
  <c r="P884" i="29" s="1"/>
  <c r="L885" i="29"/>
  <c r="T884" i="29"/>
  <c r="R884" i="29"/>
  <c r="Q884" i="29"/>
  <c r="O884" i="29"/>
  <c r="N884" i="29"/>
  <c r="M884" i="29"/>
  <c r="K884" i="29"/>
  <c r="J884" i="29"/>
  <c r="I884" i="29"/>
  <c r="H884" i="29"/>
  <c r="G884" i="29"/>
  <c r="U881" i="29"/>
  <c r="U880" i="29" s="1"/>
  <c r="U879" i="29" s="1"/>
  <c r="S881" i="29"/>
  <c r="S880" i="29" s="1"/>
  <c r="S879" i="29" s="1"/>
  <c r="P881" i="29"/>
  <c r="P880" i="29" s="1"/>
  <c r="P879" i="29" s="1"/>
  <c r="L881" i="29"/>
  <c r="T880" i="29"/>
  <c r="T879" i="29" s="1"/>
  <c r="R880" i="29"/>
  <c r="R879" i="29" s="1"/>
  <c r="Q880" i="29"/>
  <c r="Q879" i="29" s="1"/>
  <c r="O880" i="29"/>
  <c r="O879" i="29" s="1"/>
  <c r="N880" i="29"/>
  <c r="N879" i="29" s="1"/>
  <c r="M880" i="29"/>
  <c r="M879" i="29" s="1"/>
  <c r="K880" i="29"/>
  <c r="K879" i="29" s="1"/>
  <c r="J880" i="29"/>
  <c r="J879" i="29" s="1"/>
  <c r="I880" i="29"/>
  <c r="H880" i="29"/>
  <c r="H879" i="29" s="1"/>
  <c r="G880" i="29"/>
  <c r="G879" i="29" s="1"/>
  <c r="U878" i="29"/>
  <c r="U877" i="29" s="1"/>
  <c r="U876" i="29" s="1"/>
  <c r="S878" i="29"/>
  <c r="S877" i="29" s="1"/>
  <c r="S876" i="29" s="1"/>
  <c r="P878" i="29"/>
  <c r="P877" i="29" s="1"/>
  <c r="P876" i="29" s="1"/>
  <c r="L878" i="29"/>
  <c r="T877" i="29"/>
  <c r="T876" i="29" s="1"/>
  <c r="R877" i="29"/>
  <c r="R876" i="29" s="1"/>
  <c r="Q877" i="29"/>
  <c r="Q876" i="29" s="1"/>
  <c r="O877" i="29"/>
  <c r="O876" i="29" s="1"/>
  <c r="N877" i="29"/>
  <c r="N876" i="29" s="1"/>
  <c r="M877" i="29"/>
  <c r="M876" i="29" s="1"/>
  <c r="K877" i="29"/>
  <c r="K876" i="29" s="1"/>
  <c r="J877" i="29"/>
  <c r="J876" i="29" s="1"/>
  <c r="I877" i="29"/>
  <c r="H877" i="29"/>
  <c r="H876" i="29" s="1"/>
  <c r="G877" i="29"/>
  <c r="G876" i="29" s="1"/>
  <c r="U875" i="29"/>
  <c r="U874" i="29" s="1"/>
  <c r="U873" i="29" s="1"/>
  <c r="S875" i="29"/>
  <c r="S874" i="29" s="1"/>
  <c r="S873" i="29" s="1"/>
  <c r="P875" i="29"/>
  <c r="P874" i="29" s="1"/>
  <c r="P873" i="29" s="1"/>
  <c r="L875" i="29"/>
  <c r="T874" i="29"/>
  <c r="T873" i="29" s="1"/>
  <c r="R874" i="29"/>
  <c r="R873" i="29" s="1"/>
  <c r="Q874" i="29"/>
  <c r="Q873" i="29" s="1"/>
  <c r="O874" i="29"/>
  <c r="O873" i="29" s="1"/>
  <c r="N874" i="29"/>
  <c r="N873" i="29" s="1"/>
  <c r="M874" i="29"/>
  <c r="M873" i="29" s="1"/>
  <c r="K874" i="29"/>
  <c r="K873" i="29" s="1"/>
  <c r="J874" i="29"/>
  <c r="J873" i="29" s="1"/>
  <c r="I874" i="29"/>
  <c r="H874" i="29"/>
  <c r="H873" i="29" s="1"/>
  <c r="G874" i="29"/>
  <c r="G873" i="29" s="1"/>
  <c r="L872" i="29"/>
  <c r="U871" i="29"/>
  <c r="T871" i="29"/>
  <c r="S871" i="29"/>
  <c r="R871" i="29"/>
  <c r="Q871" i="29"/>
  <c r="P871" i="29"/>
  <c r="O871" i="29"/>
  <c r="N871" i="29"/>
  <c r="M871" i="29"/>
  <c r="K871" i="29"/>
  <c r="J871" i="29"/>
  <c r="I871" i="29"/>
  <c r="H871" i="29"/>
  <c r="G871" i="29"/>
  <c r="U870" i="29"/>
  <c r="U869" i="29" s="1"/>
  <c r="S870" i="29"/>
  <c r="S869" i="29" s="1"/>
  <c r="P870" i="29"/>
  <c r="P869" i="29" s="1"/>
  <c r="L870" i="29"/>
  <c r="T869" i="29"/>
  <c r="R869" i="29"/>
  <c r="R868" i="29" s="1"/>
  <c r="Q869" i="29"/>
  <c r="O869" i="29"/>
  <c r="N869" i="29"/>
  <c r="M869" i="29"/>
  <c r="K869" i="29"/>
  <c r="J869" i="29"/>
  <c r="I869" i="29"/>
  <c r="H869" i="29"/>
  <c r="G869" i="29"/>
  <c r="U867" i="29"/>
  <c r="U866" i="29" s="1"/>
  <c r="U865" i="29" s="1"/>
  <c r="S867" i="29"/>
  <c r="S866" i="29" s="1"/>
  <c r="S865" i="29" s="1"/>
  <c r="P867" i="29"/>
  <c r="P866" i="29" s="1"/>
  <c r="P865" i="29" s="1"/>
  <c r="L867" i="29"/>
  <c r="T866" i="29"/>
  <c r="T865" i="29" s="1"/>
  <c r="R866" i="29"/>
  <c r="R865" i="29" s="1"/>
  <c r="Q866" i="29"/>
  <c r="Q865" i="29" s="1"/>
  <c r="O866" i="29"/>
  <c r="O865" i="29" s="1"/>
  <c r="N866" i="29"/>
  <c r="N865" i="29" s="1"/>
  <c r="M866" i="29"/>
  <c r="M865" i="29" s="1"/>
  <c r="K866" i="29"/>
  <c r="K865" i="29" s="1"/>
  <c r="J866" i="29"/>
  <c r="J865" i="29" s="1"/>
  <c r="I866" i="29"/>
  <c r="H866" i="29"/>
  <c r="H865" i="29" s="1"/>
  <c r="G866" i="29"/>
  <c r="G865" i="29" s="1"/>
  <c r="U864" i="29"/>
  <c r="U863" i="29" s="1"/>
  <c r="U862" i="29" s="1"/>
  <c r="S864" i="29"/>
  <c r="S863" i="29" s="1"/>
  <c r="S862" i="29" s="1"/>
  <c r="P864" i="29"/>
  <c r="P863" i="29" s="1"/>
  <c r="P862" i="29" s="1"/>
  <c r="L864" i="29"/>
  <c r="T863" i="29"/>
  <c r="T862" i="29" s="1"/>
  <c r="R863" i="29"/>
  <c r="R862" i="29" s="1"/>
  <c r="Q863" i="29"/>
  <c r="Q862" i="29" s="1"/>
  <c r="O863" i="29"/>
  <c r="N863" i="29"/>
  <c r="N862" i="29" s="1"/>
  <c r="M863" i="29"/>
  <c r="M862" i="29" s="1"/>
  <c r="K863" i="29"/>
  <c r="K862" i="29" s="1"/>
  <c r="J863" i="29"/>
  <c r="J862" i="29" s="1"/>
  <c r="I863" i="29"/>
  <c r="I862" i="29" s="1"/>
  <c r="H863" i="29"/>
  <c r="H862" i="29" s="1"/>
  <c r="G863" i="29"/>
  <c r="G862" i="29" s="1"/>
  <c r="O862" i="29"/>
  <c r="U861" i="29"/>
  <c r="U860" i="29" s="1"/>
  <c r="U859" i="29" s="1"/>
  <c r="S861" i="29"/>
  <c r="S860" i="29" s="1"/>
  <c r="S859" i="29" s="1"/>
  <c r="P861" i="29"/>
  <c r="P860" i="29" s="1"/>
  <c r="P859" i="29" s="1"/>
  <c r="L861" i="29"/>
  <c r="T860" i="29"/>
  <c r="T859" i="29" s="1"/>
  <c r="R860" i="29"/>
  <c r="R859" i="29" s="1"/>
  <c r="Q860" i="29"/>
  <c r="Q859" i="29" s="1"/>
  <c r="O860" i="29"/>
  <c r="O859" i="29" s="1"/>
  <c r="N860" i="29"/>
  <c r="N859" i="29" s="1"/>
  <c r="M860" i="29"/>
  <c r="M859" i="29" s="1"/>
  <c r="K860" i="29"/>
  <c r="K859" i="29" s="1"/>
  <c r="J860" i="29"/>
  <c r="J859" i="29" s="1"/>
  <c r="I860" i="29"/>
  <c r="L860" i="29" s="1"/>
  <c r="U858" i="29"/>
  <c r="U857" i="29" s="1"/>
  <c r="U856" i="29" s="1"/>
  <c r="S858" i="29"/>
  <c r="S857" i="29" s="1"/>
  <c r="S856" i="29" s="1"/>
  <c r="P858" i="29"/>
  <c r="P857" i="29" s="1"/>
  <c r="P856" i="29" s="1"/>
  <c r="L858" i="29"/>
  <c r="T857" i="29"/>
  <c r="T856" i="29" s="1"/>
  <c r="R857" i="29"/>
  <c r="R856" i="29" s="1"/>
  <c r="Q857" i="29"/>
  <c r="Q856" i="29" s="1"/>
  <c r="O857" i="29"/>
  <c r="O856" i="29" s="1"/>
  <c r="N857" i="29"/>
  <c r="N856" i="29" s="1"/>
  <c r="M857" i="29"/>
  <c r="M856" i="29" s="1"/>
  <c r="K857" i="29"/>
  <c r="K856" i="29" s="1"/>
  <c r="J857" i="29"/>
  <c r="J856" i="29" s="1"/>
  <c r="I857" i="29"/>
  <c r="H857" i="29"/>
  <c r="H856" i="29" s="1"/>
  <c r="G857" i="29"/>
  <c r="G856" i="29" s="1"/>
  <c r="U855" i="29"/>
  <c r="U854" i="29" s="1"/>
  <c r="U853" i="29" s="1"/>
  <c r="S855" i="29"/>
  <c r="S854" i="29" s="1"/>
  <c r="S853" i="29" s="1"/>
  <c r="P855" i="29"/>
  <c r="P854" i="29" s="1"/>
  <c r="P853" i="29" s="1"/>
  <c r="L855" i="29"/>
  <c r="T854" i="29"/>
  <c r="T853" i="29" s="1"/>
  <c r="R854" i="29"/>
  <c r="R853" i="29" s="1"/>
  <c r="Q854" i="29"/>
  <c r="Q853" i="29" s="1"/>
  <c r="O854" i="29"/>
  <c r="O853" i="29" s="1"/>
  <c r="N854" i="29"/>
  <c r="N853" i="29" s="1"/>
  <c r="M854" i="29"/>
  <c r="M853" i="29" s="1"/>
  <c r="K854" i="29"/>
  <c r="K853" i="29" s="1"/>
  <c r="J854" i="29"/>
  <c r="J853" i="29" s="1"/>
  <c r="I854" i="29"/>
  <c r="H854" i="29"/>
  <c r="H853" i="29" s="1"/>
  <c r="G854" i="29"/>
  <c r="G853" i="29" s="1"/>
  <c r="L852" i="29"/>
  <c r="U851" i="29"/>
  <c r="T851" i="29"/>
  <c r="S851" i="29"/>
  <c r="R851" i="29"/>
  <c r="Q851" i="29"/>
  <c r="P851" i="29"/>
  <c r="O851" i="29"/>
  <c r="N851" i="29"/>
  <c r="M851" i="29"/>
  <c r="K851" i="29"/>
  <c r="J851" i="29"/>
  <c r="I851" i="29"/>
  <c r="L851" i="29" s="1"/>
  <c r="H851" i="29"/>
  <c r="G851" i="29"/>
  <c r="L850" i="29"/>
  <c r="U849" i="29"/>
  <c r="T849" i="29"/>
  <c r="S849" i="29"/>
  <c r="R849" i="29"/>
  <c r="Q849" i="29"/>
  <c r="P849" i="29"/>
  <c r="O849" i="29"/>
  <c r="N849" i="29"/>
  <c r="M849" i="29"/>
  <c r="K849" i="29"/>
  <c r="J849" i="29"/>
  <c r="I849" i="29"/>
  <c r="L849" i="29" s="1"/>
  <c r="H849" i="29"/>
  <c r="G849" i="29"/>
  <c r="L848" i="29"/>
  <c r="U847" i="29"/>
  <c r="T847" i="29"/>
  <c r="S847" i="29"/>
  <c r="R847" i="29"/>
  <c r="Q847" i="29"/>
  <c r="P847" i="29"/>
  <c r="O847" i="29"/>
  <c r="N847" i="29"/>
  <c r="M847" i="29"/>
  <c r="K847" i="29"/>
  <c r="J847" i="29"/>
  <c r="I847" i="29"/>
  <c r="L847" i="29" s="1"/>
  <c r="H847" i="29"/>
  <c r="G847" i="29"/>
  <c r="U846" i="29"/>
  <c r="U845" i="29" s="1"/>
  <c r="S846" i="29"/>
  <c r="S845" i="29" s="1"/>
  <c r="P846" i="29"/>
  <c r="P845" i="29" s="1"/>
  <c r="L846" i="29"/>
  <c r="T845" i="29"/>
  <c r="R845" i="29"/>
  <c r="Q845" i="29"/>
  <c r="O845" i="29"/>
  <c r="N845" i="29"/>
  <c r="M845" i="29"/>
  <c r="K845" i="29"/>
  <c r="J845" i="29"/>
  <c r="I845" i="29"/>
  <c r="L845" i="29" s="1"/>
  <c r="H845" i="29"/>
  <c r="G845" i="29"/>
  <c r="U844" i="29"/>
  <c r="U843" i="29" s="1"/>
  <c r="S844" i="29"/>
  <c r="S843" i="29" s="1"/>
  <c r="P844" i="29"/>
  <c r="P843" i="29" s="1"/>
  <c r="L844" i="29"/>
  <c r="T843" i="29"/>
  <c r="R843" i="29"/>
  <c r="Q843" i="29"/>
  <c r="O843" i="29"/>
  <c r="N843" i="29"/>
  <c r="M843" i="29"/>
  <c r="K843" i="29"/>
  <c r="J843" i="29"/>
  <c r="I843" i="29"/>
  <c r="L843" i="29" s="1"/>
  <c r="H843" i="29"/>
  <c r="G843" i="29"/>
  <c r="U842" i="29"/>
  <c r="U841" i="29" s="1"/>
  <c r="S842" i="29"/>
  <c r="S841" i="29" s="1"/>
  <c r="P842" i="29"/>
  <c r="P841" i="29" s="1"/>
  <c r="L842" i="29"/>
  <c r="T841" i="29"/>
  <c r="R841" i="29"/>
  <c r="Q841" i="29"/>
  <c r="O841" i="29"/>
  <c r="N841" i="29"/>
  <c r="M841" i="29"/>
  <c r="K841" i="29"/>
  <c r="J841" i="29"/>
  <c r="I841" i="29"/>
  <c r="H841" i="29"/>
  <c r="G841" i="29"/>
  <c r="L839" i="29"/>
  <c r="U838" i="29"/>
  <c r="T838" i="29"/>
  <c r="S838" i="29"/>
  <c r="R838" i="29"/>
  <c r="Q838" i="29"/>
  <c r="P838" i="29"/>
  <c r="O838" i="29"/>
  <c r="K838" i="29"/>
  <c r="J838" i="29"/>
  <c r="I838" i="29"/>
  <c r="L838" i="29" s="1"/>
  <c r="U837" i="29"/>
  <c r="U836" i="29" s="1"/>
  <c r="S837" i="29"/>
  <c r="S836" i="29" s="1"/>
  <c r="P837" i="29"/>
  <c r="P836" i="29" s="1"/>
  <c r="L837" i="29"/>
  <c r="J837" i="29"/>
  <c r="J836" i="29" s="1"/>
  <c r="T836" i="29"/>
  <c r="R836" i="29"/>
  <c r="Q836" i="29"/>
  <c r="O836" i="29"/>
  <c r="K836" i="29"/>
  <c r="I836" i="29"/>
  <c r="L834" i="29"/>
  <c r="U833" i="29"/>
  <c r="T833" i="29"/>
  <c r="S833" i="29"/>
  <c r="R833" i="29"/>
  <c r="Q833" i="29"/>
  <c r="P833" i="29"/>
  <c r="O833" i="29"/>
  <c r="N833" i="29"/>
  <c r="M833" i="29"/>
  <c r="K833" i="29"/>
  <c r="J833" i="29"/>
  <c r="I833" i="29"/>
  <c r="L833" i="29" s="1"/>
  <c r="L832" i="29"/>
  <c r="U831" i="29"/>
  <c r="T831" i="29"/>
  <c r="S831" i="29"/>
  <c r="R831" i="29"/>
  <c r="Q831" i="29"/>
  <c r="P831" i="29"/>
  <c r="O831" i="29"/>
  <c r="N831" i="29"/>
  <c r="M831" i="29"/>
  <c r="K831" i="29"/>
  <c r="J831" i="29"/>
  <c r="I831" i="29"/>
  <c r="L831" i="29" s="1"/>
  <c r="H831" i="29"/>
  <c r="G831" i="29"/>
  <c r="L830" i="29"/>
  <c r="U829" i="29"/>
  <c r="T829" i="29"/>
  <c r="S829" i="29"/>
  <c r="R829" i="29"/>
  <c r="Q829" i="29"/>
  <c r="P829" i="29"/>
  <c r="O829" i="29"/>
  <c r="N829" i="29"/>
  <c r="M829" i="29"/>
  <c r="K829" i="29"/>
  <c r="J829" i="29"/>
  <c r="I829" i="29"/>
  <c r="L829" i="29" s="1"/>
  <c r="H829" i="29"/>
  <c r="G829" i="29"/>
  <c r="L827" i="29"/>
  <c r="U826" i="29"/>
  <c r="T826" i="29"/>
  <c r="S826" i="29"/>
  <c r="R826" i="29"/>
  <c r="Q826" i="29"/>
  <c r="P826" i="29"/>
  <c r="O826" i="29"/>
  <c r="N826" i="29"/>
  <c r="M826" i="29"/>
  <c r="K826" i="29"/>
  <c r="J826" i="29"/>
  <c r="I826" i="29"/>
  <c r="H826" i="29"/>
  <c r="G826" i="29"/>
  <c r="U825" i="29"/>
  <c r="U824" i="29" s="1"/>
  <c r="S825" i="29"/>
  <c r="S824" i="29" s="1"/>
  <c r="P825" i="29"/>
  <c r="P824" i="29" s="1"/>
  <c r="L825" i="29"/>
  <c r="T824" i="29"/>
  <c r="R824" i="29"/>
  <c r="Q824" i="29"/>
  <c r="O824" i="29"/>
  <c r="N824" i="29"/>
  <c r="M824" i="29"/>
  <c r="K824" i="29"/>
  <c r="J824" i="29"/>
  <c r="I824" i="29"/>
  <c r="H824" i="29"/>
  <c r="G824" i="29"/>
  <c r="U822" i="29"/>
  <c r="U821" i="29" s="1"/>
  <c r="S822" i="29"/>
  <c r="S821" i="29" s="1"/>
  <c r="P822" i="29"/>
  <c r="P821" i="29" s="1"/>
  <c r="L822" i="29"/>
  <c r="T821" i="29"/>
  <c r="R821" i="29"/>
  <c r="Q821" i="29"/>
  <c r="O821" i="29"/>
  <c r="N821" i="29"/>
  <c r="M821" i="29"/>
  <c r="K821" i="29"/>
  <c r="J821" i="29"/>
  <c r="I821" i="29"/>
  <c r="H821" i="29"/>
  <c r="G821" i="29"/>
  <c r="U820" i="29"/>
  <c r="U819" i="29" s="1"/>
  <c r="S820" i="29"/>
  <c r="S819" i="29" s="1"/>
  <c r="P820" i="29"/>
  <c r="P819" i="29" s="1"/>
  <c r="L820" i="29"/>
  <c r="T819" i="29"/>
  <c r="R819" i="29"/>
  <c r="Q819" i="29"/>
  <c r="O819" i="29"/>
  <c r="N819" i="29"/>
  <c r="M819" i="29"/>
  <c r="K819" i="29"/>
  <c r="J819" i="29"/>
  <c r="I819" i="29"/>
  <c r="H819" i="29"/>
  <c r="G819" i="29"/>
  <c r="U818" i="29"/>
  <c r="U817" i="29" s="1"/>
  <c r="S818" i="29"/>
  <c r="S817" i="29" s="1"/>
  <c r="P818" i="29"/>
  <c r="P817" i="29" s="1"/>
  <c r="L818" i="29"/>
  <c r="T817" i="29"/>
  <c r="R817" i="29"/>
  <c r="Q817" i="29"/>
  <c r="O817" i="29"/>
  <c r="N817" i="29"/>
  <c r="M817" i="29"/>
  <c r="K817" i="29"/>
  <c r="J817" i="29"/>
  <c r="I817" i="29"/>
  <c r="H817" i="29"/>
  <c r="G817" i="29"/>
  <c r="L815" i="29"/>
  <c r="U814" i="29"/>
  <c r="T814" i="29"/>
  <c r="S814" i="29"/>
  <c r="R814" i="29"/>
  <c r="Q814" i="29"/>
  <c r="P814" i="29"/>
  <c r="O814" i="29"/>
  <c r="N814" i="29"/>
  <c r="M814" i="29"/>
  <c r="K814" i="29"/>
  <c r="J814" i="29"/>
  <c r="I814" i="29"/>
  <c r="L814" i="29" s="1"/>
  <c r="H814" i="29"/>
  <c r="G814" i="29"/>
  <c r="U813" i="29"/>
  <c r="U812" i="29" s="1"/>
  <c r="S813" i="29"/>
  <c r="S812" i="29" s="1"/>
  <c r="P813" i="29"/>
  <c r="P812" i="29" s="1"/>
  <c r="L813" i="29"/>
  <c r="T812" i="29"/>
  <c r="R812" i="29"/>
  <c r="Q812" i="29"/>
  <c r="O812" i="29"/>
  <c r="N812" i="29"/>
  <c r="M812" i="29"/>
  <c r="K812" i="29"/>
  <c r="J812" i="29"/>
  <c r="I812" i="29"/>
  <c r="H812" i="29"/>
  <c r="G812" i="29"/>
  <c r="U811" i="29"/>
  <c r="U810" i="29" s="1"/>
  <c r="S811" i="29"/>
  <c r="S810" i="29" s="1"/>
  <c r="P811" i="29"/>
  <c r="P810" i="29" s="1"/>
  <c r="L811" i="29"/>
  <c r="T810" i="29"/>
  <c r="R810" i="29"/>
  <c r="Q810" i="29"/>
  <c r="O810" i="29"/>
  <c r="N810" i="29"/>
  <c r="M810" i="29"/>
  <c r="K810" i="29"/>
  <c r="J810" i="29"/>
  <c r="I810" i="29"/>
  <c r="H810" i="29"/>
  <c r="G810" i="29"/>
  <c r="L808" i="29"/>
  <c r="U807" i="29"/>
  <c r="T807" i="29"/>
  <c r="S807" i="29"/>
  <c r="R807" i="29"/>
  <c r="Q807" i="29"/>
  <c r="P807" i="29"/>
  <c r="O807" i="29"/>
  <c r="N807" i="29"/>
  <c r="M807" i="29"/>
  <c r="K807" i="29"/>
  <c r="J807" i="29"/>
  <c r="I807" i="29"/>
  <c r="L807" i="29" s="1"/>
  <c r="H807" i="29"/>
  <c r="G807" i="29"/>
  <c r="U806" i="29"/>
  <c r="U805" i="29" s="1"/>
  <c r="S806" i="29"/>
  <c r="S805" i="29" s="1"/>
  <c r="P806" i="29"/>
  <c r="P805" i="29" s="1"/>
  <c r="L806" i="29"/>
  <c r="T805" i="29"/>
  <c r="R805" i="29"/>
  <c r="Q805" i="29"/>
  <c r="O805" i="29"/>
  <c r="N805" i="29"/>
  <c r="M805" i="29"/>
  <c r="K805" i="29"/>
  <c r="J805" i="29"/>
  <c r="I805" i="29"/>
  <c r="H805" i="29"/>
  <c r="G805" i="29"/>
  <c r="U804" i="29"/>
  <c r="U803" i="29" s="1"/>
  <c r="S804" i="29"/>
  <c r="S803" i="29" s="1"/>
  <c r="P804" i="29"/>
  <c r="P803" i="29" s="1"/>
  <c r="L804" i="29"/>
  <c r="T803" i="29"/>
  <c r="R803" i="29"/>
  <c r="Q803" i="29"/>
  <c r="O803" i="29"/>
  <c r="N803" i="29"/>
  <c r="M803" i="29"/>
  <c r="K803" i="29"/>
  <c r="J803" i="29"/>
  <c r="I803" i="29"/>
  <c r="H803" i="29"/>
  <c r="G803" i="29"/>
  <c r="L801" i="29"/>
  <c r="U800" i="29"/>
  <c r="T800" i="29"/>
  <c r="S800" i="29"/>
  <c r="R800" i="29"/>
  <c r="Q800" i="29"/>
  <c r="P800" i="29"/>
  <c r="O800" i="29"/>
  <c r="N800" i="29"/>
  <c r="M800" i="29"/>
  <c r="K800" i="29"/>
  <c r="J800" i="29"/>
  <c r="I800" i="29"/>
  <c r="L800" i="29" s="1"/>
  <c r="L799" i="29"/>
  <c r="U798" i="29"/>
  <c r="T798" i="29"/>
  <c r="S798" i="29"/>
  <c r="R798" i="29"/>
  <c r="Q798" i="29"/>
  <c r="P798" i="29"/>
  <c r="O798" i="29"/>
  <c r="N798" i="29"/>
  <c r="M798" i="29"/>
  <c r="K798" i="29"/>
  <c r="J798" i="29"/>
  <c r="I798" i="29"/>
  <c r="L798" i="29" s="1"/>
  <c r="L797" i="29"/>
  <c r="U796" i="29"/>
  <c r="T796" i="29"/>
  <c r="S796" i="29"/>
  <c r="R796" i="29"/>
  <c r="Q796" i="29"/>
  <c r="P796" i="29"/>
  <c r="O796" i="29"/>
  <c r="N796" i="29"/>
  <c r="M796" i="29"/>
  <c r="K796" i="29"/>
  <c r="J796" i="29"/>
  <c r="I796" i="29"/>
  <c r="H796" i="29"/>
  <c r="G796" i="29"/>
  <c r="L795" i="29"/>
  <c r="U794" i="29"/>
  <c r="T794" i="29"/>
  <c r="S794" i="29"/>
  <c r="R794" i="29"/>
  <c r="Q794" i="29"/>
  <c r="P794" i="29"/>
  <c r="O794" i="29"/>
  <c r="N794" i="29"/>
  <c r="M794" i="29"/>
  <c r="K794" i="29"/>
  <c r="J794" i="29"/>
  <c r="I794" i="29"/>
  <c r="H794" i="29"/>
  <c r="G794" i="29"/>
  <c r="U793" i="29"/>
  <c r="U792" i="29" s="1"/>
  <c r="S793" i="29"/>
  <c r="S792" i="29" s="1"/>
  <c r="P793" i="29"/>
  <c r="P792" i="29" s="1"/>
  <c r="L793" i="29"/>
  <c r="T792" i="29"/>
  <c r="R792" i="29"/>
  <c r="Q792" i="29"/>
  <c r="O792" i="29"/>
  <c r="N792" i="29"/>
  <c r="M792" i="29"/>
  <c r="K792" i="29"/>
  <c r="J792" i="29"/>
  <c r="I792" i="29"/>
  <c r="H792" i="29"/>
  <c r="G792" i="29"/>
  <c r="U791" i="29"/>
  <c r="U790" i="29" s="1"/>
  <c r="S791" i="29"/>
  <c r="S790" i="29" s="1"/>
  <c r="P791" i="29"/>
  <c r="P790" i="29" s="1"/>
  <c r="L791" i="29"/>
  <c r="T790" i="29"/>
  <c r="R790" i="29"/>
  <c r="Q790" i="29"/>
  <c r="O790" i="29"/>
  <c r="N790" i="29"/>
  <c r="M790" i="29"/>
  <c r="K790" i="29"/>
  <c r="J790" i="29"/>
  <c r="I790" i="29"/>
  <c r="H790" i="29"/>
  <c r="G790" i="29"/>
  <c r="U789" i="29"/>
  <c r="U788" i="29" s="1"/>
  <c r="S789" i="29"/>
  <c r="S788" i="29" s="1"/>
  <c r="P789" i="29"/>
  <c r="P788" i="29" s="1"/>
  <c r="L789" i="29"/>
  <c r="T788" i="29"/>
  <c r="R788" i="29"/>
  <c r="Q788" i="29"/>
  <c r="O788" i="29"/>
  <c r="N788" i="29"/>
  <c r="M788" i="29"/>
  <c r="K788" i="29"/>
  <c r="J788" i="29"/>
  <c r="I788" i="29"/>
  <c r="H788" i="29"/>
  <c r="G788" i="29"/>
  <c r="U786" i="29"/>
  <c r="U785" i="29" s="1"/>
  <c r="U784" i="29" s="1"/>
  <c r="S786" i="29"/>
  <c r="S785" i="29" s="1"/>
  <c r="S784" i="29" s="1"/>
  <c r="P786" i="29"/>
  <c r="P785" i="29" s="1"/>
  <c r="P784" i="29" s="1"/>
  <c r="L786" i="29"/>
  <c r="T785" i="29"/>
  <c r="T784" i="29" s="1"/>
  <c r="R785" i="29"/>
  <c r="R784" i="29" s="1"/>
  <c r="Q785" i="29"/>
  <c r="Q784" i="29" s="1"/>
  <c r="O785" i="29"/>
  <c r="O784" i="29" s="1"/>
  <c r="N785" i="29"/>
  <c r="N784" i="29" s="1"/>
  <c r="M785" i="29"/>
  <c r="M784" i="29" s="1"/>
  <c r="K785" i="29"/>
  <c r="K784" i="29" s="1"/>
  <c r="J785" i="29"/>
  <c r="J784" i="29" s="1"/>
  <c r="I785" i="29"/>
  <c r="H785" i="29"/>
  <c r="H784" i="29" s="1"/>
  <c r="G785" i="29"/>
  <c r="G784" i="29" s="1"/>
  <c r="L783" i="29"/>
  <c r="U782" i="29"/>
  <c r="T782" i="29"/>
  <c r="S782" i="29"/>
  <c r="R782" i="29"/>
  <c r="Q782" i="29"/>
  <c r="P782" i="29"/>
  <c r="O782" i="29"/>
  <c r="N782" i="29"/>
  <c r="M782" i="29"/>
  <c r="K782" i="29"/>
  <c r="J782" i="29"/>
  <c r="I782" i="29"/>
  <c r="L782" i="29" s="1"/>
  <c r="H782" i="29"/>
  <c r="G782" i="29"/>
  <c r="U781" i="29"/>
  <c r="U780" i="29" s="1"/>
  <c r="S781" i="29"/>
  <c r="S780" i="29" s="1"/>
  <c r="P781" i="29"/>
  <c r="P780" i="29" s="1"/>
  <c r="L781" i="29"/>
  <c r="T780" i="29"/>
  <c r="R780" i="29"/>
  <c r="Q780" i="29"/>
  <c r="O780" i="29"/>
  <c r="N780" i="29"/>
  <c r="M780" i="29"/>
  <c r="K780" i="29"/>
  <c r="J780" i="29"/>
  <c r="I780" i="29"/>
  <c r="L780" i="29" s="1"/>
  <c r="H780" i="29"/>
  <c r="G780" i="29"/>
  <c r="L778" i="29"/>
  <c r="U777" i="29"/>
  <c r="T777" i="29"/>
  <c r="S777" i="29"/>
  <c r="R777" i="29"/>
  <c r="Q777" i="29"/>
  <c r="P777" i="29"/>
  <c r="O777" i="29"/>
  <c r="N777" i="29"/>
  <c r="M777" i="29"/>
  <c r="K777" i="29"/>
  <c r="J777" i="29"/>
  <c r="I777" i="29"/>
  <c r="L777" i="29" s="1"/>
  <c r="H777" i="29"/>
  <c r="G777" i="29"/>
  <c r="U776" i="29"/>
  <c r="U775" i="29" s="1"/>
  <c r="S776" i="29"/>
  <c r="S775" i="29" s="1"/>
  <c r="P776" i="29"/>
  <c r="P775" i="29" s="1"/>
  <c r="L776" i="29"/>
  <c r="T775" i="29"/>
  <c r="R775" i="29"/>
  <c r="Q775" i="29"/>
  <c r="O775" i="29"/>
  <c r="N775" i="29"/>
  <c r="M775" i="29"/>
  <c r="K775" i="29"/>
  <c r="J775" i="29"/>
  <c r="I775" i="29"/>
  <c r="L775" i="29" s="1"/>
  <c r="H775" i="29"/>
  <c r="G775" i="29"/>
  <c r="L773" i="29"/>
  <c r="U772" i="29"/>
  <c r="T772" i="29"/>
  <c r="S772" i="29"/>
  <c r="R772" i="29"/>
  <c r="Q772" i="29"/>
  <c r="P772" i="29"/>
  <c r="O772" i="29"/>
  <c r="N772" i="29"/>
  <c r="M772" i="29"/>
  <c r="K772" i="29"/>
  <c r="J772" i="29"/>
  <c r="I772" i="29"/>
  <c r="L772" i="29" s="1"/>
  <c r="H772" i="29"/>
  <c r="G772" i="29"/>
  <c r="U771" i="29"/>
  <c r="U770" i="29" s="1"/>
  <c r="S771" i="29"/>
  <c r="S770" i="29" s="1"/>
  <c r="P771" i="29"/>
  <c r="P770" i="29" s="1"/>
  <c r="L771" i="29"/>
  <c r="T770" i="29"/>
  <c r="R770" i="29"/>
  <c r="Q770" i="29"/>
  <c r="O770" i="29"/>
  <c r="N770" i="29"/>
  <c r="M770" i="29"/>
  <c r="K770" i="29"/>
  <c r="J770" i="29"/>
  <c r="I770" i="29"/>
  <c r="L770" i="29" s="1"/>
  <c r="H770" i="29"/>
  <c r="G770" i="29"/>
  <c r="U769" i="29"/>
  <c r="U768" i="29" s="1"/>
  <c r="S769" i="29"/>
  <c r="S768" i="29" s="1"/>
  <c r="P769" i="29"/>
  <c r="P768" i="29" s="1"/>
  <c r="L769" i="29"/>
  <c r="T768" i="29"/>
  <c r="R768" i="29"/>
  <c r="Q768" i="29"/>
  <c r="O768" i="29"/>
  <c r="N768" i="29"/>
  <c r="M768" i="29"/>
  <c r="K768" i="29"/>
  <c r="J768" i="29"/>
  <c r="I768" i="29"/>
  <c r="H768" i="29"/>
  <c r="G768" i="29"/>
  <c r="L766" i="29"/>
  <c r="U765" i="29"/>
  <c r="T765" i="29"/>
  <c r="S765" i="29"/>
  <c r="R765" i="29"/>
  <c r="Q765" i="29"/>
  <c r="P765" i="29"/>
  <c r="O765" i="29"/>
  <c r="N765" i="29"/>
  <c r="M765" i="29"/>
  <c r="K765" i="29"/>
  <c r="J765" i="29"/>
  <c r="I765" i="29"/>
  <c r="L765" i="29" s="1"/>
  <c r="H765" i="29"/>
  <c r="G765" i="29"/>
  <c r="U764" i="29"/>
  <c r="U763" i="29" s="1"/>
  <c r="S764" i="29"/>
  <c r="S763" i="29" s="1"/>
  <c r="P764" i="29"/>
  <c r="P763" i="29" s="1"/>
  <c r="L764" i="29"/>
  <c r="T763" i="29"/>
  <c r="R763" i="29"/>
  <c r="Q763" i="29"/>
  <c r="O763" i="29"/>
  <c r="N763" i="29"/>
  <c r="M763" i="29"/>
  <c r="K763" i="29"/>
  <c r="J763" i="29"/>
  <c r="I763" i="29"/>
  <c r="L763" i="29" s="1"/>
  <c r="H763" i="29"/>
  <c r="G763" i="29"/>
  <c r="U762" i="29"/>
  <c r="U761" i="29" s="1"/>
  <c r="S762" i="29"/>
  <c r="S761" i="29" s="1"/>
  <c r="P762" i="29"/>
  <c r="P761" i="29" s="1"/>
  <c r="L762" i="29"/>
  <c r="T761" i="29"/>
  <c r="R761" i="29"/>
  <c r="Q761" i="29"/>
  <c r="O761" i="29"/>
  <c r="N761" i="29"/>
  <c r="M761" i="29"/>
  <c r="K761" i="29"/>
  <c r="J761" i="29"/>
  <c r="I761" i="29"/>
  <c r="H761" i="29"/>
  <c r="G761" i="29"/>
  <c r="L759" i="29"/>
  <c r="U758" i="29"/>
  <c r="T758" i="29"/>
  <c r="S758" i="29"/>
  <c r="R758" i="29"/>
  <c r="Q758" i="29"/>
  <c r="P758" i="29"/>
  <c r="O758" i="29"/>
  <c r="N758" i="29"/>
  <c r="M758" i="29"/>
  <c r="K758" i="29"/>
  <c r="J758" i="29"/>
  <c r="I758" i="29"/>
  <c r="L758" i="29" s="1"/>
  <c r="H758" i="29"/>
  <c r="G758" i="29"/>
  <c r="U757" i="29"/>
  <c r="U756" i="29" s="1"/>
  <c r="S757" i="29"/>
  <c r="S756" i="29" s="1"/>
  <c r="P757" i="29"/>
  <c r="P756" i="29" s="1"/>
  <c r="L757" i="29"/>
  <c r="T756" i="29"/>
  <c r="R756" i="29"/>
  <c r="Q756" i="29"/>
  <c r="O756" i="29"/>
  <c r="N756" i="29"/>
  <c r="M756" i="29"/>
  <c r="K756" i="29"/>
  <c r="J756" i="29"/>
  <c r="I756" i="29"/>
  <c r="H756" i="29"/>
  <c r="G756" i="29"/>
  <c r="U755" i="29"/>
  <c r="U754" i="29" s="1"/>
  <c r="S755" i="29"/>
  <c r="S754" i="29" s="1"/>
  <c r="P755" i="29"/>
  <c r="P754" i="29" s="1"/>
  <c r="L755" i="29"/>
  <c r="T754" i="29"/>
  <c r="R754" i="29"/>
  <c r="Q754" i="29"/>
  <c r="O754" i="29"/>
  <c r="N754" i="29"/>
  <c r="M754" i="29"/>
  <c r="K754" i="29"/>
  <c r="J754" i="29"/>
  <c r="I754" i="29"/>
  <c r="H754" i="29"/>
  <c r="G754" i="29"/>
  <c r="L752" i="29"/>
  <c r="U751" i="29"/>
  <c r="T751" i="29"/>
  <c r="S751" i="29"/>
  <c r="R751" i="29"/>
  <c r="Q751" i="29"/>
  <c r="P751" i="29"/>
  <c r="O751" i="29"/>
  <c r="N751" i="29"/>
  <c r="M751" i="29"/>
  <c r="K751" i="29"/>
  <c r="J751" i="29"/>
  <c r="I751" i="29"/>
  <c r="L751" i="29" s="1"/>
  <c r="L750" i="29"/>
  <c r="U749" i="29"/>
  <c r="T749" i="29"/>
  <c r="S749" i="29"/>
  <c r="R749" i="29"/>
  <c r="Q749" i="29"/>
  <c r="P749" i="29"/>
  <c r="O749" i="29"/>
  <c r="N749" i="29"/>
  <c r="M749" i="29"/>
  <c r="K749" i="29"/>
  <c r="J749" i="29"/>
  <c r="I749" i="29"/>
  <c r="H749" i="29"/>
  <c r="G749" i="29"/>
  <c r="U748" i="29"/>
  <c r="U747" i="29" s="1"/>
  <c r="S748" i="29"/>
  <c r="S747" i="29" s="1"/>
  <c r="P748" i="29"/>
  <c r="P747" i="29" s="1"/>
  <c r="L748" i="29"/>
  <c r="T747" i="29"/>
  <c r="R747" i="29"/>
  <c r="Q747" i="29"/>
  <c r="O747" i="29"/>
  <c r="N747" i="29"/>
  <c r="M747" i="29"/>
  <c r="K747" i="29"/>
  <c r="J747" i="29"/>
  <c r="I747" i="29"/>
  <c r="H747" i="29"/>
  <c r="G747" i="29"/>
  <c r="U746" i="29"/>
  <c r="U745" i="29" s="1"/>
  <c r="S746" i="29"/>
  <c r="S745" i="29" s="1"/>
  <c r="P746" i="29"/>
  <c r="P745" i="29" s="1"/>
  <c r="L746" i="29"/>
  <c r="T745" i="29"/>
  <c r="R745" i="29"/>
  <c r="Q745" i="29"/>
  <c r="O745" i="29"/>
  <c r="N745" i="29"/>
  <c r="M745" i="29"/>
  <c r="K745" i="29"/>
  <c r="J745" i="29"/>
  <c r="I745" i="29"/>
  <c r="L745" i="29" s="1"/>
  <c r="H745" i="29"/>
  <c r="G745" i="29"/>
  <c r="L743" i="29"/>
  <c r="U742" i="29"/>
  <c r="T742" i="29"/>
  <c r="S742" i="29"/>
  <c r="R742" i="29"/>
  <c r="Q742" i="29"/>
  <c r="P742" i="29"/>
  <c r="O742" i="29"/>
  <c r="N742" i="29"/>
  <c r="M742" i="29"/>
  <c r="K742" i="29"/>
  <c r="J742" i="29"/>
  <c r="I742" i="29"/>
  <c r="L742" i="29" s="1"/>
  <c r="L741" i="29"/>
  <c r="U740" i="29"/>
  <c r="T740" i="29"/>
  <c r="S740" i="29"/>
  <c r="R740" i="29"/>
  <c r="Q740" i="29"/>
  <c r="P740" i="29"/>
  <c r="O740" i="29"/>
  <c r="N740" i="29"/>
  <c r="M740" i="29"/>
  <c r="K740" i="29"/>
  <c r="J740" i="29"/>
  <c r="I740" i="29"/>
  <c r="L740" i="29" s="1"/>
  <c r="H740" i="29"/>
  <c r="G740" i="29"/>
  <c r="L739" i="29"/>
  <c r="U738" i="29"/>
  <c r="T738" i="29"/>
  <c r="S738" i="29"/>
  <c r="R738" i="29"/>
  <c r="Q738" i="29"/>
  <c r="P738" i="29"/>
  <c r="O738" i="29"/>
  <c r="N738" i="29"/>
  <c r="M738" i="29"/>
  <c r="K738" i="29"/>
  <c r="J738" i="29"/>
  <c r="I738" i="29"/>
  <c r="H738" i="29"/>
  <c r="G738" i="29"/>
  <c r="U737" i="29"/>
  <c r="U736" i="29" s="1"/>
  <c r="S737" i="29"/>
  <c r="S736" i="29" s="1"/>
  <c r="P737" i="29"/>
  <c r="P736" i="29" s="1"/>
  <c r="L737" i="29"/>
  <c r="T736" i="29"/>
  <c r="R736" i="29"/>
  <c r="Q736" i="29"/>
  <c r="O736" i="29"/>
  <c r="N736" i="29"/>
  <c r="M736" i="29"/>
  <c r="K736" i="29"/>
  <c r="J736" i="29"/>
  <c r="I736" i="29"/>
  <c r="L736" i="29" s="1"/>
  <c r="H736" i="29"/>
  <c r="G736" i="29"/>
  <c r="U735" i="29"/>
  <c r="U734" i="29" s="1"/>
  <c r="S735" i="29"/>
  <c r="S734" i="29" s="1"/>
  <c r="P735" i="29"/>
  <c r="P734" i="29" s="1"/>
  <c r="L735" i="29"/>
  <c r="T734" i="29"/>
  <c r="R734" i="29"/>
  <c r="Q734" i="29"/>
  <c r="O734" i="29"/>
  <c r="N734" i="29"/>
  <c r="M734" i="29"/>
  <c r="K734" i="29"/>
  <c r="J734" i="29"/>
  <c r="I734" i="29"/>
  <c r="H734" i="29"/>
  <c r="G734" i="29"/>
  <c r="L732" i="29"/>
  <c r="U731" i="29"/>
  <c r="T731" i="29"/>
  <c r="S731" i="29"/>
  <c r="R731" i="29"/>
  <c r="Q731" i="29"/>
  <c r="P731" i="29"/>
  <c r="O731" i="29"/>
  <c r="N731" i="29"/>
  <c r="M731" i="29"/>
  <c r="K731" i="29"/>
  <c r="J731" i="29"/>
  <c r="I731" i="29"/>
  <c r="L731" i="29" s="1"/>
  <c r="L730" i="29"/>
  <c r="U729" i="29"/>
  <c r="T729" i="29"/>
  <c r="S729" i="29"/>
  <c r="R729" i="29"/>
  <c r="Q729" i="29"/>
  <c r="P729" i="29"/>
  <c r="O729" i="29"/>
  <c r="N729" i="29"/>
  <c r="M729" i="29"/>
  <c r="K729" i="29"/>
  <c r="J729" i="29"/>
  <c r="I729" i="29"/>
  <c r="H729" i="29"/>
  <c r="G729" i="29"/>
  <c r="U728" i="29"/>
  <c r="U727" i="29" s="1"/>
  <c r="S728" i="29"/>
  <c r="S727" i="29" s="1"/>
  <c r="P728" i="29"/>
  <c r="P727" i="29" s="1"/>
  <c r="L728" i="29"/>
  <c r="T727" i="29"/>
  <c r="R727" i="29"/>
  <c r="Q727" i="29"/>
  <c r="O727" i="29"/>
  <c r="N727" i="29"/>
  <c r="M727" i="29"/>
  <c r="K727" i="29"/>
  <c r="J727" i="29"/>
  <c r="I727" i="29"/>
  <c r="H727" i="29"/>
  <c r="G727" i="29"/>
  <c r="L725" i="29"/>
  <c r="U724" i="29"/>
  <c r="T724" i="29"/>
  <c r="S724" i="29"/>
  <c r="R724" i="29"/>
  <c r="Q724" i="29"/>
  <c r="P724" i="29"/>
  <c r="O724" i="29"/>
  <c r="N724" i="29"/>
  <c r="M724" i="29"/>
  <c r="K724" i="29"/>
  <c r="J724" i="29"/>
  <c r="I724" i="29"/>
  <c r="L724" i="29" s="1"/>
  <c r="L723" i="29"/>
  <c r="U722" i="29"/>
  <c r="T722" i="29"/>
  <c r="S722" i="29"/>
  <c r="R722" i="29"/>
  <c r="Q722" i="29"/>
  <c r="P722" i="29"/>
  <c r="O722" i="29"/>
  <c r="N722" i="29"/>
  <c r="M722" i="29"/>
  <c r="K722" i="29"/>
  <c r="J722" i="29"/>
  <c r="I722" i="29"/>
  <c r="H722" i="29"/>
  <c r="G722" i="29"/>
  <c r="U721" i="29"/>
  <c r="U720" i="29" s="1"/>
  <c r="S721" i="29"/>
  <c r="S720" i="29" s="1"/>
  <c r="P721" i="29"/>
  <c r="P720" i="29" s="1"/>
  <c r="L721" i="29"/>
  <c r="T720" i="29"/>
  <c r="R720" i="29"/>
  <c r="Q720" i="29"/>
  <c r="O720" i="29"/>
  <c r="N720" i="29"/>
  <c r="M720" i="29"/>
  <c r="K720" i="29"/>
  <c r="J720" i="29"/>
  <c r="I720" i="29"/>
  <c r="H720" i="29"/>
  <c r="G720" i="29"/>
  <c r="U719" i="29"/>
  <c r="U718" i="29" s="1"/>
  <c r="S719" i="29"/>
  <c r="S718" i="29" s="1"/>
  <c r="P719" i="29"/>
  <c r="P718" i="29" s="1"/>
  <c r="L719" i="29"/>
  <c r="T718" i="29"/>
  <c r="R718" i="29"/>
  <c r="Q718" i="29"/>
  <c r="O718" i="29"/>
  <c r="N718" i="29"/>
  <c r="M718" i="29"/>
  <c r="K718" i="29"/>
  <c r="J718" i="29"/>
  <c r="I718" i="29"/>
  <c r="H718" i="29"/>
  <c r="G718" i="29"/>
  <c r="L716" i="29"/>
  <c r="U715" i="29"/>
  <c r="T715" i="29"/>
  <c r="S715" i="29"/>
  <c r="R715" i="29"/>
  <c r="Q715" i="29"/>
  <c r="P715" i="29"/>
  <c r="O715" i="29"/>
  <c r="N715" i="29"/>
  <c r="M715" i="29"/>
  <c r="K715" i="29"/>
  <c r="J715" i="29"/>
  <c r="I715" i="29"/>
  <c r="L715" i="29" s="1"/>
  <c r="H715" i="29"/>
  <c r="G715" i="29"/>
  <c r="U714" i="29"/>
  <c r="U713" i="29" s="1"/>
  <c r="S714" i="29"/>
  <c r="S713" i="29" s="1"/>
  <c r="P714" i="29"/>
  <c r="P713" i="29" s="1"/>
  <c r="L714" i="29"/>
  <c r="T713" i="29"/>
  <c r="R713" i="29"/>
  <c r="Q713" i="29"/>
  <c r="O713" i="29"/>
  <c r="N713" i="29"/>
  <c r="M713" i="29"/>
  <c r="K713" i="29"/>
  <c r="J713" i="29"/>
  <c r="I713" i="29"/>
  <c r="H713" i="29"/>
  <c r="G713" i="29"/>
  <c r="U712" i="29"/>
  <c r="U711" i="29" s="1"/>
  <c r="S712" i="29"/>
  <c r="S711" i="29" s="1"/>
  <c r="P712" i="29"/>
  <c r="P711" i="29" s="1"/>
  <c r="L712" i="29"/>
  <c r="T711" i="29"/>
  <c r="R711" i="29"/>
  <c r="Q711" i="29"/>
  <c r="O711" i="29"/>
  <c r="N711" i="29"/>
  <c r="M711" i="29"/>
  <c r="K711" i="29"/>
  <c r="J711" i="29"/>
  <c r="I711" i="29"/>
  <c r="H711" i="29"/>
  <c r="G711" i="29"/>
  <c r="L709" i="29"/>
  <c r="U708" i="29"/>
  <c r="T708" i="29"/>
  <c r="S708" i="29"/>
  <c r="R708" i="29"/>
  <c r="Q708" i="29"/>
  <c r="P708" i="29"/>
  <c r="O708" i="29"/>
  <c r="N708" i="29"/>
  <c r="M708" i="29"/>
  <c r="K708" i="29"/>
  <c r="J708" i="29"/>
  <c r="I708" i="29"/>
  <c r="L708" i="29" s="1"/>
  <c r="H708" i="29"/>
  <c r="G708" i="29"/>
  <c r="U707" i="29"/>
  <c r="U706" i="29" s="1"/>
  <c r="S707" i="29"/>
  <c r="S706" i="29" s="1"/>
  <c r="P707" i="29"/>
  <c r="P706" i="29" s="1"/>
  <c r="L707" i="29"/>
  <c r="T706" i="29"/>
  <c r="R706" i="29"/>
  <c r="Q706" i="29"/>
  <c r="O706" i="29"/>
  <c r="N706" i="29"/>
  <c r="M706" i="29"/>
  <c r="K706" i="29"/>
  <c r="J706" i="29"/>
  <c r="I706" i="29"/>
  <c r="L706" i="29" s="1"/>
  <c r="H706" i="29"/>
  <c r="G706" i="29"/>
  <c r="U705" i="29"/>
  <c r="U704" i="29" s="1"/>
  <c r="S705" i="29"/>
  <c r="S704" i="29" s="1"/>
  <c r="P705" i="29"/>
  <c r="P704" i="29" s="1"/>
  <c r="L705" i="29"/>
  <c r="T704" i="29"/>
  <c r="R704" i="29"/>
  <c r="Q704" i="29"/>
  <c r="O704" i="29"/>
  <c r="N704" i="29"/>
  <c r="M704" i="29"/>
  <c r="K704" i="29"/>
  <c r="J704" i="29"/>
  <c r="I704" i="29"/>
  <c r="H704" i="29"/>
  <c r="G704" i="29"/>
  <c r="L702" i="29"/>
  <c r="U701" i="29"/>
  <c r="T701" i="29"/>
  <c r="S701" i="29"/>
  <c r="R701" i="29"/>
  <c r="Q701" i="29"/>
  <c r="P701" i="29"/>
  <c r="O701" i="29"/>
  <c r="N701" i="29"/>
  <c r="M701" i="29"/>
  <c r="K701" i="29"/>
  <c r="J701" i="29"/>
  <c r="I701" i="29"/>
  <c r="L701" i="29" s="1"/>
  <c r="H701" i="29"/>
  <c r="G701" i="29"/>
  <c r="U700" i="29"/>
  <c r="U699" i="29" s="1"/>
  <c r="S700" i="29"/>
  <c r="S699" i="29" s="1"/>
  <c r="P700" i="29"/>
  <c r="P699" i="29" s="1"/>
  <c r="L700" i="29"/>
  <c r="T699" i="29"/>
  <c r="R699" i="29"/>
  <c r="Q699" i="29"/>
  <c r="O699" i="29"/>
  <c r="N699" i="29"/>
  <c r="M699" i="29"/>
  <c r="K699" i="29"/>
  <c r="J699" i="29"/>
  <c r="I699" i="29"/>
  <c r="L699" i="29" s="1"/>
  <c r="H699" i="29"/>
  <c r="G699" i="29"/>
  <c r="U698" i="29"/>
  <c r="U697" i="29" s="1"/>
  <c r="S698" i="29"/>
  <c r="S697" i="29" s="1"/>
  <c r="P698" i="29"/>
  <c r="P697" i="29" s="1"/>
  <c r="L698" i="29"/>
  <c r="T697" i="29"/>
  <c r="R697" i="29"/>
  <c r="Q697" i="29"/>
  <c r="O697" i="29"/>
  <c r="N697" i="29"/>
  <c r="M697" i="29"/>
  <c r="K697" i="29"/>
  <c r="J697" i="29"/>
  <c r="I697" i="29"/>
  <c r="H697" i="29"/>
  <c r="G697" i="29"/>
  <c r="L695" i="29"/>
  <c r="U694" i="29"/>
  <c r="T694" i="29"/>
  <c r="S694" i="29"/>
  <c r="R694" i="29"/>
  <c r="Q694" i="29"/>
  <c r="P694" i="29"/>
  <c r="O694" i="29"/>
  <c r="N694" i="29"/>
  <c r="M694" i="29"/>
  <c r="K694" i="29"/>
  <c r="J694" i="29"/>
  <c r="I694" i="29"/>
  <c r="L694" i="29" s="1"/>
  <c r="L693" i="29"/>
  <c r="U692" i="29"/>
  <c r="T692" i="29"/>
  <c r="S692" i="29"/>
  <c r="R692" i="29"/>
  <c r="Q692" i="29"/>
  <c r="P692" i="29"/>
  <c r="O692" i="29"/>
  <c r="N692" i="29"/>
  <c r="M692" i="29"/>
  <c r="K692" i="29"/>
  <c r="J692" i="29"/>
  <c r="I692" i="29"/>
  <c r="H692" i="29"/>
  <c r="G692" i="29"/>
  <c r="U691" i="29"/>
  <c r="U690" i="29" s="1"/>
  <c r="S691" i="29"/>
  <c r="S690" i="29" s="1"/>
  <c r="P691" i="29"/>
  <c r="P690" i="29" s="1"/>
  <c r="L691" i="29"/>
  <c r="T690" i="29"/>
  <c r="R690" i="29"/>
  <c r="Q690" i="29"/>
  <c r="O690" i="29"/>
  <c r="N690" i="29"/>
  <c r="M690" i="29"/>
  <c r="K690" i="29"/>
  <c r="J690" i="29"/>
  <c r="I690" i="29"/>
  <c r="H690" i="29"/>
  <c r="G690" i="29"/>
  <c r="U689" i="29"/>
  <c r="U688" i="29" s="1"/>
  <c r="S689" i="29"/>
  <c r="S688" i="29" s="1"/>
  <c r="P689" i="29"/>
  <c r="P688" i="29" s="1"/>
  <c r="L689" i="29"/>
  <c r="T688" i="29"/>
  <c r="R688" i="29"/>
  <c r="Q688" i="29"/>
  <c r="O688" i="29"/>
  <c r="N688" i="29"/>
  <c r="M688" i="29"/>
  <c r="K688" i="29"/>
  <c r="J688" i="29"/>
  <c r="I688" i="29"/>
  <c r="H688" i="29"/>
  <c r="G688" i="29"/>
  <c r="L686" i="29"/>
  <c r="U685" i="29"/>
  <c r="T685" i="29"/>
  <c r="S685" i="29"/>
  <c r="R685" i="29"/>
  <c r="Q685" i="29"/>
  <c r="P685" i="29"/>
  <c r="O685" i="29"/>
  <c r="N685" i="29"/>
  <c r="M685" i="29"/>
  <c r="K685" i="29"/>
  <c r="J685" i="29"/>
  <c r="I685" i="29"/>
  <c r="L685" i="29" s="1"/>
  <c r="L684" i="29"/>
  <c r="U683" i="29"/>
  <c r="T683" i="29"/>
  <c r="S683" i="29"/>
  <c r="R683" i="29"/>
  <c r="Q683" i="29"/>
  <c r="P683" i="29"/>
  <c r="O683" i="29"/>
  <c r="N683" i="29"/>
  <c r="M683" i="29"/>
  <c r="K683" i="29"/>
  <c r="J683" i="29"/>
  <c r="I683" i="29"/>
  <c r="H683" i="29"/>
  <c r="G683" i="29"/>
  <c r="U682" i="29"/>
  <c r="U681" i="29" s="1"/>
  <c r="S682" i="29"/>
  <c r="S681" i="29" s="1"/>
  <c r="P682" i="29"/>
  <c r="P681" i="29" s="1"/>
  <c r="L682" i="29"/>
  <c r="T681" i="29"/>
  <c r="R681" i="29"/>
  <c r="Q681" i="29"/>
  <c r="O681" i="29"/>
  <c r="N681" i="29"/>
  <c r="M681" i="29"/>
  <c r="K681" i="29"/>
  <c r="J681" i="29"/>
  <c r="I681" i="29"/>
  <c r="H681" i="29"/>
  <c r="G681" i="29"/>
  <c r="U680" i="29"/>
  <c r="U679" i="29" s="1"/>
  <c r="S680" i="29"/>
  <c r="S679" i="29" s="1"/>
  <c r="P680" i="29"/>
  <c r="P679" i="29" s="1"/>
  <c r="L680" i="29"/>
  <c r="T679" i="29"/>
  <c r="R679" i="29"/>
  <c r="Q679" i="29"/>
  <c r="O679" i="29"/>
  <c r="N679" i="29"/>
  <c r="M679" i="29"/>
  <c r="K679" i="29"/>
  <c r="J679" i="29"/>
  <c r="I679" i="29"/>
  <c r="H679" i="29"/>
  <c r="G679" i="29"/>
  <c r="L677" i="29"/>
  <c r="U676" i="29"/>
  <c r="T676" i="29"/>
  <c r="S676" i="29"/>
  <c r="R676" i="29"/>
  <c r="Q676" i="29"/>
  <c r="P676" i="29"/>
  <c r="O676" i="29"/>
  <c r="N676" i="29"/>
  <c r="M676" i="29"/>
  <c r="K676" i="29"/>
  <c r="J676" i="29"/>
  <c r="I676" i="29"/>
  <c r="L676" i="29" s="1"/>
  <c r="H676" i="29"/>
  <c r="G676" i="29"/>
  <c r="U675" i="29"/>
  <c r="U674" i="29" s="1"/>
  <c r="S675" i="29"/>
  <c r="S674" i="29" s="1"/>
  <c r="P675" i="29"/>
  <c r="P674" i="29" s="1"/>
  <c r="L675" i="29"/>
  <c r="T674" i="29"/>
  <c r="R674" i="29"/>
  <c r="Q674" i="29"/>
  <c r="O674" i="29"/>
  <c r="N674" i="29"/>
  <c r="M674" i="29"/>
  <c r="K674" i="29"/>
  <c r="J674" i="29"/>
  <c r="I674" i="29"/>
  <c r="L674" i="29" s="1"/>
  <c r="H674" i="29"/>
  <c r="G674" i="29"/>
  <c r="U673" i="29"/>
  <c r="U672" i="29" s="1"/>
  <c r="S673" i="29"/>
  <c r="S672" i="29" s="1"/>
  <c r="P673" i="29"/>
  <c r="P672" i="29" s="1"/>
  <c r="L673" i="29"/>
  <c r="T672" i="29"/>
  <c r="R672" i="29"/>
  <c r="Q672" i="29"/>
  <c r="O672" i="29"/>
  <c r="N672" i="29"/>
  <c r="M672" i="29"/>
  <c r="K672" i="29"/>
  <c r="J672" i="29"/>
  <c r="I672" i="29"/>
  <c r="H672" i="29"/>
  <c r="G672" i="29"/>
  <c r="U669" i="29"/>
  <c r="T669" i="29"/>
  <c r="S669" i="29"/>
  <c r="R669" i="29"/>
  <c r="Q669" i="29"/>
  <c r="P669" i="29"/>
  <c r="O669" i="29"/>
  <c r="N669" i="29"/>
  <c r="M669" i="29"/>
  <c r="L669" i="29"/>
  <c r="K669" i="29"/>
  <c r="J669" i="29"/>
  <c r="I669" i="29"/>
  <c r="L668" i="29"/>
  <c r="U667" i="29"/>
  <c r="T667" i="29"/>
  <c r="S667" i="29"/>
  <c r="R667" i="29"/>
  <c r="Q667" i="29"/>
  <c r="P667" i="29"/>
  <c r="O667" i="29"/>
  <c r="N667" i="29"/>
  <c r="M667" i="29"/>
  <c r="K667" i="29"/>
  <c r="J667" i="29"/>
  <c r="I667" i="29"/>
  <c r="H667" i="29"/>
  <c r="G667" i="29"/>
  <c r="U666" i="29"/>
  <c r="U665" i="29" s="1"/>
  <c r="S666" i="29"/>
  <c r="S665" i="29" s="1"/>
  <c r="P666" i="29"/>
  <c r="P665" i="29" s="1"/>
  <c r="L666" i="29"/>
  <c r="T665" i="29"/>
  <c r="R665" i="29"/>
  <c r="Q665" i="29"/>
  <c r="O665" i="29"/>
  <c r="N665" i="29"/>
  <c r="M665" i="29"/>
  <c r="K665" i="29"/>
  <c r="J665" i="29"/>
  <c r="I665" i="29"/>
  <c r="H665" i="29"/>
  <c r="G665" i="29"/>
  <c r="U664" i="29"/>
  <c r="U663" i="29" s="1"/>
  <c r="S664" i="29"/>
  <c r="S663" i="29" s="1"/>
  <c r="P664" i="29"/>
  <c r="P663" i="29" s="1"/>
  <c r="L664" i="29"/>
  <c r="T663" i="29"/>
  <c r="R663" i="29"/>
  <c r="Q663" i="29"/>
  <c r="O663" i="29"/>
  <c r="N663" i="29"/>
  <c r="M663" i="29"/>
  <c r="K663" i="29"/>
  <c r="J663" i="29"/>
  <c r="I663" i="29"/>
  <c r="H663" i="29"/>
  <c r="G663" i="29"/>
  <c r="L661" i="29"/>
  <c r="U660" i="29"/>
  <c r="T660" i="29"/>
  <c r="S660" i="29"/>
  <c r="R660" i="29"/>
  <c r="Q660" i="29"/>
  <c r="P660" i="29"/>
  <c r="O660" i="29"/>
  <c r="N660" i="29"/>
  <c r="M660" i="29"/>
  <c r="K660" i="29"/>
  <c r="J660" i="29"/>
  <c r="I660" i="29"/>
  <c r="L660" i="29" s="1"/>
  <c r="L659" i="29"/>
  <c r="U658" i="29"/>
  <c r="T658" i="29"/>
  <c r="S658" i="29"/>
  <c r="R658" i="29"/>
  <c r="Q658" i="29"/>
  <c r="P658" i="29"/>
  <c r="O658" i="29"/>
  <c r="N658" i="29"/>
  <c r="M658" i="29"/>
  <c r="K658" i="29"/>
  <c r="J658" i="29"/>
  <c r="I658" i="29"/>
  <c r="L658" i="29" s="1"/>
  <c r="L657" i="29"/>
  <c r="U656" i="29"/>
  <c r="T656" i="29"/>
  <c r="S656" i="29"/>
  <c r="R656" i="29"/>
  <c r="Q656" i="29"/>
  <c r="P656" i="29"/>
  <c r="O656" i="29"/>
  <c r="N656" i="29"/>
  <c r="M656" i="29"/>
  <c r="K656" i="29"/>
  <c r="J656" i="29"/>
  <c r="I656" i="29"/>
  <c r="H656" i="29"/>
  <c r="G656" i="29"/>
  <c r="L655" i="29"/>
  <c r="U654" i="29"/>
  <c r="T654" i="29"/>
  <c r="S654" i="29"/>
  <c r="R654" i="29"/>
  <c r="Q654" i="29"/>
  <c r="P654" i="29"/>
  <c r="O654" i="29"/>
  <c r="N654" i="29"/>
  <c r="M654" i="29"/>
  <c r="K654" i="29"/>
  <c r="J654" i="29"/>
  <c r="I654" i="29"/>
  <c r="H654" i="29"/>
  <c r="G654" i="29"/>
  <c r="U653" i="29"/>
  <c r="U652" i="29" s="1"/>
  <c r="S653" i="29"/>
  <c r="S652" i="29" s="1"/>
  <c r="P653" i="29"/>
  <c r="P652" i="29" s="1"/>
  <c r="L653" i="29"/>
  <c r="T652" i="29"/>
  <c r="R652" i="29"/>
  <c r="Q652" i="29"/>
  <c r="O652" i="29"/>
  <c r="N652" i="29"/>
  <c r="M652" i="29"/>
  <c r="K652" i="29"/>
  <c r="J652" i="29"/>
  <c r="I652" i="29"/>
  <c r="H652" i="29"/>
  <c r="G652" i="29"/>
  <c r="U651" i="29"/>
  <c r="U650" i="29" s="1"/>
  <c r="S651" i="29"/>
  <c r="S650" i="29" s="1"/>
  <c r="P651" i="29"/>
  <c r="P650" i="29" s="1"/>
  <c r="L651" i="29"/>
  <c r="T650" i="29"/>
  <c r="R650" i="29"/>
  <c r="Q650" i="29"/>
  <c r="O650" i="29"/>
  <c r="N650" i="29"/>
  <c r="M650" i="29"/>
  <c r="K650" i="29"/>
  <c r="J650" i="29"/>
  <c r="I650" i="29"/>
  <c r="H650" i="29"/>
  <c r="G650" i="29"/>
  <c r="L648" i="29"/>
  <c r="U647" i="29"/>
  <c r="T647" i="29"/>
  <c r="S647" i="29"/>
  <c r="R647" i="29"/>
  <c r="Q647" i="29"/>
  <c r="P647" i="29"/>
  <c r="O647" i="29"/>
  <c r="N647" i="29"/>
  <c r="M647" i="29"/>
  <c r="K647" i="29"/>
  <c r="J647" i="29"/>
  <c r="I647" i="29"/>
  <c r="L647" i="29" s="1"/>
  <c r="L646" i="29"/>
  <c r="U645" i="29"/>
  <c r="T645" i="29"/>
  <c r="S645" i="29"/>
  <c r="R645" i="29"/>
  <c r="Q645" i="29"/>
  <c r="P645" i="29"/>
  <c r="O645" i="29"/>
  <c r="N645" i="29"/>
  <c r="M645" i="29"/>
  <c r="K645" i="29"/>
  <c r="J645" i="29"/>
  <c r="I645" i="29"/>
  <c r="H645" i="29"/>
  <c r="G645" i="29"/>
  <c r="U644" i="29"/>
  <c r="U643" i="29" s="1"/>
  <c r="S644" i="29"/>
  <c r="S643" i="29" s="1"/>
  <c r="P644" i="29"/>
  <c r="P643" i="29" s="1"/>
  <c r="L644" i="29"/>
  <c r="T643" i="29"/>
  <c r="R643" i="29"/>
  <c r="Q643" i="29"/>
  <c r="O643" i="29"/>
  <c r="N643" i="29"/>
  <c r="M643" i="29"/>
  <c r="K643" i="29"/>
  <c r="J643" i="29"/>
  <c r="I643" i="29"/>
  <c r="H643" i="29"/>
  <c r="G643" i="29"/>
  <c r="U642" i="29"/>
  <c r="U641" i="29" s="1"/>
  <c r="S642" i="29"/>
  <c r="S641" i="29" s="1"/>
  <c r="P642" i="29"/>
  <c r="P641" i="29" s="1"/>
  <c r="L642" i="29"/>
  <c r="T641" i="29"/>
  <c r="R641" i="29"/>
  <c r="Q641" i="29"/>
  <c r="O641" i="29"/>
  <c r="N641" i="29"/>
  <c r="M641" i="29"/>
  <c r="K641" i="29"/>
  <c r="J641" i="29"/>
  <c r="I641" i="29"/>
  <c r="H641" i="29"/>
  <c r="G641" i="29"/>
  <c r="L639" i="29"/>
  <c r="U638" i="29"/>
  <c r="T638" i="29"/>
  <c r="S638" i="29"/>
  <c r="R638" i="29"/>
  <c r="Q638" i="29"/>
  <c r="P638" i="29"/>
  <c r="O638" i="29"/>
  <c r="N638" i="29"/>
  <c r="M638" i="29"/>
  <c r="K638" i="29"/>
  <c r="J638" i="29"/>
  <c r="I638" i="29"/>
  <c r="L638" i="29" s="1"/>
  <c r="L637" i="29"/>
  <c r="U636" i="29"/>
  <c r="T636" i="29"/>
  <c r="S636" i="29"/>
  <c r="R636" i="29"/>
  <c r="Q636" i="29"/>
  <c r="P636" i="29"/>
  <c r="O636" i="29"/>
  <c r="N636" i="29"/>
  <c r="M636" i="29"/>
  <c r="K636" i="29"/>
  <c r="J636" i="29"/>
  <c r="I636" i="29"/>
  <c r="H636" i="29"/>
  <c r="G636" i="29"/>
  <c r="U635" i="29"/>
  <c r="U634" i="29" s="1"/>
  <c r="S635" i="29"/>
  <c r="S634" i="29" s="1"/>
  <c r="P635" i="29"/>
  <c r="P634" i="29" s="1"/>
  <c r="L635" i="29"/>
  <c r="T634" i="29"/>
  <c r="R634" i="29"/>
  <c r="Q634" i="29"/>
  <c r="O634" i="29"/>
  <c r="N634" i="29"/>
  <c r="M634" i="29"/>
  <c r="K634" i="29"/>
  <c r="J634" i="29"/>
  <c r="I634" i="29"/>
  <c r="H634" i="29"/>
  <c r="G634" i="29"/>
  <c r="U633" i="29"/>
  <c r="U632" i="29" s="1"/>
  <c r="S633" i="29"/>
  <c r="S632" i="29" s="1"/>
  <c r="P633" i="29"/>
  <c r="P632" i="29" s="1"/>
  <c r="L633" i="29"/>
  <c r="T632" i="29"/>
  <c r="R632" i="29"/>
  <c r="Q632" i="29"/>
  <c r="O632" i="29"/>
  <c r="N632" i="29"/>
  <c r="M632" i="29"/>
  <c r="K632" i="29"/>
  <c r="J632" i="29"/>
  <c r="I632" i="29"/>
  <c r="H632" i="29"/>
  <c r="G632" i="29"/>
  <c r="L630" i="29"/>
  <c r="U629" i="29"/>
  <c r="T629" i="29"/>
  <c r="S629" i="29"/>
  <c r="R629" i="29"/>
  <c r="Q629" i="29"/>
  <c r="P629" i="29"/>
  <c r="O629" i="29"/>
  <c r="N629" i="29"/>
  <c r="M629" i="29"/>
  <c r="K629" i="29"/>
  <c r="J629" i="29"/>
  <c r="I629" i="29"/>
  <c r="L629" i="29" s="1"/>
  <c r="L628" i="29"/>
  <c r="U627" i="29"/>
  <c r="T627" i="29"/>
  <c r="S627" i="29"/>
  <c r="R627" i="29"/>
  <c r="Q627" i="29"/>
  <c r="P627" i="29"/>
  <c r="O627" i="29"/>
  <c r="N627" i="29"/>
  <c r="M627" i="29"/>
  <c r="K627" i="29"/>
  <c r="J627" i="29"/>
  <c r="I627" i="29"/>
  <c r="H627" i="29"/>
  <c r="G627" i="29"/>
  <c r="U626" i="29"/>
  <c r="U625" i="29" s="1"/>
  <c r="S626" i="29"/>
  <c r="S625" i="29" s="1"/>
  <c r="P626" i="29"/>
  <c r="P625" i="29" s="1"/>
  <c r="L626" i="29"/>
  <c r="T625" i="29"/>
  <c r="R625" i="29"/>
  <c r="Q625" i="29"/>
  <c r="O625" i="29"/>
  <c r="N625" i="29"/>
  <c r="M625" i="29"/>
  <c r="K625" i="29"/>
  <c r="J625" i="29"/>
  <c r="I625" i="29"/>
  <c r="H625" i="29"/>
  <c r="G625" i="29"/>
  <c r="U624" i="29"/>
  <c r="U623" i="29" s="1"/>
  <c r="S624" i="29"/>
  <c r="S623" i="29" s="1"/>
  <c r="P624" i="29"/>
  <c r="P623" i="29" s="1"/>
  <c r="L624" i="29"/>
  <c r="T623" i="29"/>
  <c r="R623" i="29"/>
  <c r="Q623" i="29"/>
  <c r="O623" i="29"/>
  <c r="N623" i="29"/>
  <c r="M623" i="29"/>
  <c r="K623" i="29"/>
  <c r="J623" i="29"/>
  <c r="I623" i="29"/>
  <c r="H623" i="29"/>
  <c r="G623" i="29"/>
  <c r="L621" i="29"/>
  <c r="U620" i="29"/>
  <c r="T620" i="29"/>
  <c r="S620" i="29"/>
  <c r="R620" i="29"/>
  <c r="Q620" i="29"/>
  <c r="P620" i="29"/>
  <c r="O620" i="29"/>
  <c r="N620" i="29"/>
  <c r="M620" i="29"/>
  <c r="K620" i="29"/>
  <c r="J620" i="29"/>
  <c r="I620" i="29"/>
  <c r="L620" i="29" s="1"/>
  <c r="L619" i="29"/>
  <c r="U618" i="29"/>
  <c r="T618" i="29"/>
  <c r="S618" i="29"/>
  <c r="R618" i="29"/>
  <c r="Q618" i="29"/>
  <c r="P618" i="29"/>
  <c r="O618" i="29"/>
  <c r="N618" i="29"/>
  <c r="M618" i="29"/>
  <c r="K618" i="29"/>
  <c r="J618" i="29"/>
  <c r="I618" i="29"/>
  <c r="H618" i="29"/>
  <c r="G618" i="29"/>
  <c r="U617" i="29"/>
  <c r="U616" i="29" s="1"/>
  <c r="S617" i="29"/>
  <c r="S616" i="29" s="1"/>
  <c r="P617" i="29"/>
  <c r="P616" i="29" s="1"/>
  <c r="L617" i="29"/>
  <c r="T616" i="29"/>
  <c r="R616" i="29"/>
  <c r="Q616" i="29"/>
  <c r="O616" i="29"/>
  <c r="N616" i="29"/>
  <c r="M616" i="29"/>
  <c r="K616" i="29"/>
  <c r="J616" i="29"/>
  <c r="I616" i="29"/>
  <c r="H616" i="29"/>
  <c r="G616" i="29"/>
  <c r="U615" i="29"/>
  <c r="U614" i="29" s="1"/>
  <c r="S615" i="29"/>
  <c r="S614" i="29" s="1"/>
  <c r="P615" i="29"/>
  <c r="P614" i="29" s="1"/>
  <c r="L615" i="29"/>
  <c r="T614" i="29"/>
  <c r="R614" i="29"/>
  <c r="Q614" i="29"/>
  <c r="O614" i="29"/>
  <c r="N614" i="29"/>
  <c r="M614" i="29"/>
  <c r="K614" i="29"/>
  <c r="J614" i="29"/>
  <c r="I614" i="29"/>
  <c r="H614" i="29"/>
  <c r="G614" i="29"/>
  <c r="L612" i="29"/>
  <c r="U611" i="29"/>
  <c r="T611" i="29"/>
  <c r="S611" i="29"/>
  <c r="R611" i="29"/>
  <c r="Q611" i="29"/>
  <c r="P611" i="29"/>
  <c r="O611" i="29"/>
  <c r="N611" i="29"/>
  <c r="M611" i="29"/>
  <c r="K611" i="29"/>
  <c r="J611" i="29"/>
  <c r="I611" i="29"/>
  <c r="L611" i="29" s="1"/>
  <c r="L610" i="29"/>
  <c r="U609" i="29"/>
  <c r="T609" i="29"/>
  <c r="S609" i="29"/>
  <c r="R609" i="29"/>
  <c r="Q609" i="29"/>
  <c r="P609" i="29"/>
  <c r="O609" i="29"/>
  <c r="N609" i="29"/>
  <c r="M609" i="29"/>
  <c r="K609" i="29"/>
  <c r="J609" i="29"/>
  <c r="I609" i="29"/>
  <c r="H609" i="29"/>
  <c r="G609" i="29"/>
  <c r="U608" i="29"/>
  <c r="U607" i="29" s="1"/>
  <c r="S608" i="29"/>
  <c r="S607" i="29" s="1"/>
  <c r="P608" i="29"/>
  <c r="P607" i="29" s="1"/>
  <c r="L608" i="29"/>
  <c r="T607" i="29"/>
  <c r="R607" i="29"/>
  <c r="Q607" i="29"/>
  <c r="O607" i="29"/>
  <c r="N607" i="29"/>
  <c r="M607" i="29"/>
  <c r="K607" i="29"/>
  <c r="J607" i="29"/>
  <c r="I607" i="29"/>
  <c r="H607" i="29"/>
  <c r="G607" i="29"/>
  <c r="U606" i="29"/>
  <c r="U605" i="29" s="1"/>
  <c r="S606" i="29"/>
  <c r="S605" i="29" s="1"/>
  <c r="P606" i="29"/>
  <c r="P605" i="29" s="1"/>
  <c r="L606" i="29"/>
  <c r="T605" i="29"/>
  <c r="R605" i="29"/>
  <c r="Q605" i="29"/>
  <c r="O605" i="29"/>
  <c r="N605" i="29"/>
  <c r="M605" i="29"/>
  <c r="K605" i="29"/>
  <c r="J605" i="29"/>
  <c r="I605" i="29"/>
  <c r="H605" i="29"/>
  <c r="G605" i="29"/>
  <c r="L603" i="29"/>
  <c r="L602" i="29"/>
  <c r="L601" i="29"/>
  <c r="L600" i="29"/>
  <c r="L599" i="29"/>
  <c r="L598" i="29"/>
  <c r="L597" i="29"/>
  <c r="L596" i="29"/>
  <c r="L595" i="29"/>
  <c r="U594" i="29"/>
  <c r="T594" i="29"/>
  <c r="S594" i="29"/>
  <c r="R594" i="29"/>
  <c r="Q594" i="29"/>
  <c r="P594" i="29"/>
  <c r="O594" i="29"/>
  <c r="N594" i="29"/>
  <c r="M594" i="29"/>
  <c r="K594" i="29"/>
  <c r="J594" i="29"/>
  <c r="I594" i="29"/>
  <c r="L594" i="29" s="1"/>
  <c r="L591" i="29"/>
  <c r="U590" i="29"/>
  <c r="T590" i="29"/>
  <c r="S590" i="29"/>
  <c r="R590" i="29"/>
  <c r="Q590" i="29"/>
  <c r="P590" i="29"/>
  <c r="O590" i="29"/>
  <c r="N590" i="29"/>
  <c r="M590" i="29"/>
  <c r="K590" i="29"/>
  <c r="J590" i="29"/>
  <c r="I590" i="29"/>
  <c r="H590" i="29"/>
  <c r="G590" i="29"/>
  <c r="L589" i="29"/>
  <c r="U588" i="29"/>
  <c r="T588" i="29"/>
  <c r="S588" i="29"/>
  <c r="R588" i="29"/>
  <c r="Q588" i="29"/>
  <c r="P588" i="29"/>
  <c r="O588" i="29"/>
  <c r="N588" i="29"/>
  <c r="M588" i="29"/>
  <c r="K588" i="29"/>
  <c r="J588" i="29"/>
  <c r="I588" i="29"/>
  <c r="H588" i="29"/>
  <c r="G588" i="29"/>
  <c r="U587" i="29"/>
  <c r="U586" i="29" s="1"/>
  <c r="S587" i="29"/>
  <c r="S586" i="29" s="1"/>
  <c r="P587" i="29"/>
  <c r="P586" i="29" s="1"/>
  <c r="L587" i="29"/>
  <c r="T586" i="29"/>
  <c r="R586" i="29"/>
  <c r="Q586" i="29"/>
  <c r="O586" i="29"/>
  <c r="N586" i="29"/>
  <c r="M586" i="29"/>
  <c r="K586" i="29"/>
  <c r="J586" i="29"/>
  <c r="I586" i="29"/>
  <c r="H586" i="29"/>
  <c r="G586" i="29"/>
  <c r="U585" i="29"/>
  <c r="U584" i="29" s="1"/>
  <c r="S585" i="29"/>
  <c r="S584" i="29" s="1"/>
  <c r="P585" i="29"/>
  <c r="P584" i="29" s="1"/>
  <c r="L585" i="29"/>
  <c r="T584" i="29"/>
  <c r="R584" i="29"/>
  <c r="Q584" i="29"/>
  <c r="O584" i="29"/>
  <c r="N584" i="29"/>
  <c r="M584" i="29"/>
  <c r="K584" i="29"/>
  <c r="J584" i="29"/>
  <c r="I584" i="29"/>
  <c r="H584" i="29"/>
  <c r="G584" i="29"/>
  <c r="U582" i="29"/>
  <c r="U581" i="29" s="1"/>
  <c r="S582" i="29"/>
  <c r="S581" i="29" s="1"/>
  <c r="P582" i="29"/>
  <c r="P581" i="29" s="1"/>
  <c r="L582" i="29"/>
  <c r="T581" i="29"/>
  <c r="R581" i="29"/>
  <c r="Q581" i="29"/>
  <c r="O581" i="29"/>
  <c r="N581" i="29"/>
  <c r="M581" i="29"/>
  <c r="K581" i="29"/>
  <c r="J581" i="29"/>
  <c r="I581" i="29"/>
  <c r="H581" i="29"/>
  <c r="G581" i="29"/>
  <c r="U580" i="29"/>
  <c r="S580" i="29"/>
  <c r="P580" i="29"/>
  <c r="L580" i="29"/>
  <c r="U579" i="29"/>
  <c r="S579" i="29"/>
  <c r="P579" i="29"/>
  <c r="U578" i="29"/>
  <c r="S578" i="29"/>
  <c r="P578" i="29"/>
  <c r="L578" i="29"/>
  <c r="U577" i="29"/>
  <c r="S577" i="29"/>
  <c r="P577" i="29"/>
  <c r="L577" i="29"/>
  <c r="T576" i="29"/>
  <c r="R576" i="29"/>
  <c r="Q576" i="29"/>
  <c r="O576" i="29"/>
  <c r="N576" i="29"/>
  <c r="M576" i="29"/>
  <c r="K576" i="29"/>
  <c r="J576" i="29"/>
  <c r="I576" i="29"/>
  <c r="H576" i="29"/>
  <c r="G576" i="29"/>
  <c r="U575" i="29"/>
  <c r="U574" i="29" s="1"/>
  <c r="S575" i="29"/>
  <c r="S574" i="29" s="1"/>
  <c r="P575" i="29"/>
  <c r="P574" i="29" s="1"/>
  <c r="L575" i="29"/>
  <c r="T574" i="29"/>
  <c r="R574" i="29"/>
  <c r="Q574" i="29"/>
  <c r="O574" i="29"/>
  <c r="N574" i="29"/>
  <c r="M574" i="29"/>
  <c r="K574" i="29"/>
  <c r="J574" i="29"/>
  <c r="I574" i="29"/>
  <c r="H574" i="29"/>
  <c r="G574" i="29"/>
  <c r="U571" i="29"/>
  <c r="U570" i="29" s="1"/>
  <c r="U569" i="29" s="1"/>
  <c r="S571" i="29"/>
  <c r="S570" i="29" s="1"/>
  <c r="S569" i="29" s="1"/>
  <c r="P571" i="29"/>
  <c r="P570" i="29" s="1"/>
  <c r="P569" i="29" s="1"/>
  <c r="L571" i="29"/>
  <c r="T570" i="29"/>
  <c r="T569" i="29" s="1"/>
  <c r="R570" i="29"/>
  <c r="R569" i="29" s="1"/>
  <c r="Q570" i="29"/>
  <c r="Q569" i="29" s="1"/>
  <c r="O570" i="29"/>
  <c r="O569" i="29" s="1"/>
  <c r="N570" i="29"/>
  <c r="N569" i="29" s="1"/>
  <c r="M570" i="29"/>
  <c r="M569" i="29" s="1"/>
  <c r="K570" i="29"/>
  <c r="K569" i="29" s="1"/>
  <c r="J570" i="29"/>
  <c r="J569" i="29" s="1"/>
  <c r="I570" i="29"/>
  <c r="L570" i="29" s="1"/>
  <c r="H570" i="29"/>
  <c r="H569" i="29" s="1"/>
  <c r="G570" i="29"/>
  <c r="G569" i="29" s="1"/>
  <c r="L568" i="29"/>
  <c r="U567" i="29"/>
  <c r="U566" i="29" s="1"/>
  <c r="T567" i="29"/>
  <c r="T566" i="29" s="1"/>
  <c r="S567" i="29"/>
  <c r="S566" i="29" s="1"/>
  <c r="R567" i="29"/>
  <c r="R566" i="29" s="1"/>
  <c r="Q567" i="29"/>
  <c r="Q566" i="29" s="1"/>
  <c r="P567" i="29"/>
  <c r="P566" i="29" s="1"/>
  <c r="O567" i="29"/>
  <c r="O566" i="29" s="1"/>
  <c r="N567" i="29"/>
  <c r="N566" i="29" s="1"/>
  <c r="M567" i="29"/>
  <c r="M566" i="29" s="1"/>
  <c r="K567" i="29"/>
  <c r="K566" i="29" s="1"/>
  <c r="J567" i="29"/>
  <c r="J566" i="29" s="1"/>
  <c r="I567" i="29"/>
  <c r="L567" i="29" s="1"/>
  <c r="H567" i="29"/>
  <c r="H566" i="29" s="1"/>
  <c r="G567" i="29"/>
  <c r="G566" i="29" s="1"/>
  <c r="L565" i="29"/>
  <c r="U564" i="29"/>
  <c r="U563" i="29" s="1"/>
  <c r="T564" i="29"/>
  <c r="T563" i="29" s="1"/>
  <c r="S564" i="29"/>
  <c r="S563" i="29" s="1"/>
  <c r="R564" i="29"/>
  <c r="R563" i="29" s="1"/>
  <c r="Q564" i="29"/>
  <c r="Q563" i="29" s="1"/>
  <c r="P564" i="29"/>
  <c r="P563" i="29" s="1"/>
  <c r="O564" i="29"/>
  <c r="O563" i="29" s="1"/>
  <c r="N564" i="29"/>
  <c r="N563" i="29" s="1"/>
  <c r="M564" i="29"/>
  <c r="M563" i="29" s="1"/>
  <c r="K564" i="29"/>
  <c r="K563" i="29" s="1"/>
  <c r="J564" i="29"/>
  <c r="J563" i="29" s="1"/>
  <c r="I564" i="29"/>
  <c r="H564" i="29"/>
  <c r="H563" i="29" s="1"/>
  <c r="G564" i="29"/>
  <c r="G563" i="29" s="1"/>
  <c r="U562" i="29"/>
  <c r="U561" i="29" s="1"/>
  <c r="S562" i="29"/>
  <c r="S561" i="29" s="1"/>
  <c r="P562" i="29"/>
  <c r="P561" i="29" s="1"/>
  <c r="L562" i="29"/>
  <c r="T561" i="29"/>
  <c r="R561" i="29"/>
  <c r="Q561" i="29"/>
  <c r="O561" i="29"/>
  <c r="N561" i="29"/>
  <c r="M561" i="29"/>
  <c r="K561" i="29"/>
  <c r="J561" i="29"/>
  <c r="I561" i="29"/>
  <c r="H561" i="29"/>
  <c r="G561" i="29"/>
  <c r="U560" i="29"/>
  <c r="U559" i="29" s="1"/>
  <c r="S560" i="29"/>
  <c r="S559" i="29" s="1"/>
  <c r="S558" i="29" s="1"/>
  <c r="P560" i="29"/>
  <c r="P559" i="29" s="1"/>
  <c r="P558" i="29" s="1"/>
  <c r="L560" i="29"/>
  <c r="T559" i="29"/>
  <c r="R559" i="29"/>
  <c r="Q559" i="29"/>
  <c r="O559" i="29"/>
  <c r="N559" i="29"/>
  <c r="M559" i="29"/>
  <c r="K559" i="29"/>
  <c r="J559" i="29"/>
  <c r="I559" i="29"/>
  <c r="H559" i="29"/>
  <c r="G559" i="29"/>
  <c r="U557" i="29"/>
  <c r="U556" i="29" s="1"/>
  <c r="S557" i="29"/>
  <c r="S556" i="29" s="1"/>
  <c r="P557" i="29"/>
  <c r="P556" i="29" s="1"/>
  <c r="L557" i="29"/>
  <c r="T556" i="29"/>
  <c r="R556" i="29"/>
  <c r="Q556" i="29"/>
  <c r="O556" i="29"/>
  <c r="N556" i="29"/>
  <c r="M556" i="29"/>
  <c r="K556" i="29"/>
  <c r="J556" i="29"/>
  <c r="I556" i="29"/>
  <c r="H556" i="29"/>
  <c r="G556" i="29"/>
  <c r="U555" i="29"/>
  <c r="U554" i="29" s="1"/>
  <c r="S555" i="29"/>
  <c r="S554" i="29" s="1"/>
  <c r="P555" i="29"/>
  <c r="P554" i="29" s="1"/>
  <c r="L555" i="29"/>
  <c r="T554" i="29"/>
  <c r="R554" i="29"/>
  <c r="Q554" i="29"/>
  <c r="O554" i="29"/>
  <c r="N554" i="29"/>
  <c r="M554" i="29"/>
  <c r="K554" i="29"/>
  <c r="J554" i="29"/>
  <c r="I554" i="29"/>
  <c r="H554" i="29"/>
  <c r="G554" i="29"/>
  <c r="U553" i="29"/>
  <c r="U552" i="29" s="1"/>
  <c r="S553" i="29"/>
  <c r="S552" i="29" s="1"/>
  <c r="P553" i="29"/>
  <c r="P552" i="29" s="1"/>
  <c r="L553" i="29"/>
  <c r="T552" i="29"/>
  <c r="R552" i="29"/>
  <c r="Q552" i="29"/>
  <c r="O552" i="29"/>
  <c r="N552" i="29"/>
  <c r="M552" i="29"/>
  <c r="K552" i="29"/>
  <c r="J552" i="29"/>
  <c r="I552" i="29"/>
  <c r="H552" i="29"/>
  <c r="G552" i="29"/>
  <c r="U550" i="29"/>
  <c r="U549" i="29" s="1"/>
  <c r="U548" i="29" s="1"/>
  <c r="S550" i="29"/>
  <c r="S549" i="29" s="1"/>
  <c r="S548" i="29" s="1"/>
  <c r="P550" i="29"/>
  <c r="P549" i="29" s="1"/>
  <c r="P548" i="29" s="1"/>
  <c r="L550" i="29"/>
  <c r="T549" i="29"/>
  <c r="T548" i="29" s="1"/>
  <c r="R549" i="29"/>
  <c r="R548" i="29" s="1"/>
  <c r="Q549" i="29"/>
  <c r="Q548" i="29" s="1"/>
  <c r="O549" i="29"/>
  <c r="O548" i="29" s="1"/>
  <c r="N549" i="29"/>
  <c r="N548" i="29" s="1"/>
  <c r="M549" i="29"/>
  <c r="M548" i="29" s="1"/>
  <c r="K549" i="29"/>
  <c r="K548" i="29" s="1"/>
  <c r="J549" i="29"/>
  <c r="J548" i="29" s="1"/>
  <c r="I549" i="29"/>
  <c r="H549" i="29"/>
  <c r="H548" i="29" s="1"/>
  <c r="G549" i="29"/>
  <c r="G548" i="29" s="1"/>
  <c r="U547" i="29"/>
  <c r="U546" i="29" s="1"/>
  <c r="U545" i="29" s="1"/>
  <c r="S547" i="29"/>
  <c r="S546" i="29" s="1"/>
  <c r="S545" i="29" s="1"/>
  <c r="P547" i="29"/>
  <c r="P546" i="29" s="1"/>
  <c r="P545" i="29" s="1"/>
  <c r="L547" i="29"/>
  <c r="T546" i="29"/>
  <c r="T545" i="29" s="1"/>
  <c r="R546" i="29"/>
  <c r="R545" i="29" s="1"/>
  <c r="Q546" i="29"/>
  <c r="Q545" i="29" s="1"/>
  <c r="O546" i="29"/>
  <c r="O545" i="29" s="1"/>
  <c r="N546" i="29"/>
  <c r="N545" i="29" s="1"/>
  <c r="M546" i="29"/>
  <c r="M545" i="29" s="1"/>
  <c r="K546" i="29"/>
  <c r="K545" i="29" s="1"/>
  <c r="J546" i="29"/>
  <c r="J545" i="29" s="1"/>
  <c r="I546" i="29"/>
  <c r="L546" i="29" s="1"/>
  <c r="H546" i="29"/>
  <c r="H545" i="29" s="1"/>
  <c r="G546" i="29"/>
  <c r="G545" i="29" s="1"/>
  <c r="U544" i="29"/>
  <c r="U543" i="29" s="1"/>
  <c r="U542" i="29" s="1"/>
  <c r="S544" i="29"/>
  <c r="S543" i="29" s="1"/>
  <c r="S542" i="29" s="1"/>
  <c r="P544" i="29"/>
  <c r="P543" i="29" s="1"/>
  <c r="P542" i="29" s="1"/>
  <c r="L544" i="29"/>
  <c r="T543" i="29"/>
  <c r="T542" i="29" s="1"/>
  <c r="R543" i="29"/>
  <c r="R542" i="29" s="1"/>
  <c r="Q543" i="29"/>
  <c r="Q542" i="29" s="1"/>
  <c r="O543" i="29"/>
  <c r="O542" i="29" s="1"/>
  <c r="N543" i="29"/>
  <c r="N542" i="29" s="1"/>
  <c r="M543" i="29"/>
  <c r="M542" i="29" s="1"/>
  <c r="K543" i="29"/>
  <c r="K542" i="29" s="1"/>
  <c r="J543" i="29"/>
  <c r="J542" i="29" s="1"/>
  <c r="I543" i="29"/>
  <c r="H543" i="29"/>
  <c r="H542" i="29" s="1"/>
  <c r="G543" i="29"/>
  <c r="G542" i="29" s="1"/>
  <c r="U541" i="29"/>
  <c r="U540" i="29" s="1"/>
  <c r="U539" i="29" s="1"/>
  <c r="S541" i="29"/>
  <c r="S540" i="29" s="1"/>
  <c r="S539" i="29" s="1"/>
  <c r="P541" i="29"/>
  <c r="P540" i="29" s="1"/>
  <c r="P539" i="29" s="1"/>
  <c r="L541" i="29"/>
  <c r="T540" i="29"/>
  <c r="T539" i="29" s="1"/>
  <c r="R540" i="29"/>
  <c r="R539" i="29" s="1"/>
  <c r="Q540" i="29"/>
  <c r="Q539" i="29" s="1"/>
  <c r="O540" i="29"/>
  <c r="O539" i="29" s="1"/>
  <c r="N540" i="29"/>
  <c r="N539" i="29" s="1"/>
  <c r="M540" i="29"/>
  <c r="M539" i="29" s="1"/>
  <c r="K540" i="29"/>
  <c r="K539" i="29" s="1"/>
  <c r="J540" i="29"/>
  <c r="J539" i="29" s="1"/>
  <c r="I540" i="29"/>
  <c r="H540" i="29"/>
  <c r="H539" i="29" s="1"/>
  <c r="G540" i="29"/>
  <c r="G539" i="29" s="1"/>
  <c r="U538" i="29"/>
  <c r="U537" i="29" s="1"/>
  <c r="U536" i="29" s="1"/>
  <c r="S538" i="29"/>
  <c r="S537" i="29" s="1"/>
  <c r="S536" i="29" s="1"/>
  <c r="P538" i="29"/>
  <c r="P537" i="29" s="1"/>
  <c r="P536" i="29" s="1"/>
  <c r="L538" i="29"/>
  <c r="T537" i="29"/>
  <c r="T536" i="29" s="1"/>
  <c r="R537" i="29"/>
  <c r="R536" i="29" s="1"/>
  <c r="Q537" i="29"/>
  <c r="Q536" i="29" s="1"/>
  <c r="O537" i="29"/>
  <c r="O536" i="29" s="1"/>
  <c r="N537" i="29"/>
  <c r="N536" i="29" s="1"/>
  <c r="M537" i="29"/>
  <c r="M536" i="29" s="1"/>
  <c r="K537" i="29"/>
  <c r="K536" i="29" s="1"/>
  <c r="J537" i="29"/>
  <c r="J536" i="29" s="1"/>
  <c r="I537" i="29"/>
  <c r="H537" i="29"/>
  <c r="H536" i="29" s="1"/>
  <c r="G537" i="29"/>
  <c r="G536" i="29" s="1"/>
  <c r="U535" i="29"/>
  <c r="U534" i="29" s="1"/>
  <c r="U533" i="29" s="1"/>
  <c r="P535" i="29"/>
  <c r="P534" i="29" s="1"/>
  <c r="P533" i="29" s="1"/>
  <c r="L535" i="29"/>
  <c r="T534" i="29"/>
  <c r="T533" i="29" s="1"/>
  <c r="S534" i="29"/>
  <c r="S533" i="29" s="1"/>
  <c r="R534" i="29"/>
  <c r="R533" i="29" s="1"/>
  <c r="Q534" i="29"/>
  <c r="Q533" i="29" s="1"/>
  <c r="O534" i="29"/>
  <c r="O533" i="29" s="1"/>
  <c r="N534" i="29"/>
  <c r="N533" i="29" s="1"/>
  <c r="M534" i="29"/>
  <c r="M533" i="29" s="1"/>
  <c r="K534" i="29"/>
  <c r="K533" i="29" s="1"/>
  <c r="J534" i="29"/>
  <c r="J533" i="29" s="1"/>
  <c r="I534" i="29"/>
  <c r="L534" i="29" s="1"/>
  <c r="H534" i="29"/>
  <c r="H533" i="29" s="1"/>
  <c r="G534" i="29"/>
  <c r="G533" i="29" s="1"/>
  <c r="U532" i="29"/>
  <c r="U531" i="29" s="1"/>
  <c r="S532" i="29"/>
  <c r="S531" i="29" s="1"/>
  <c r="P532" i="29"/>
  <c r="P531" i="29" s="1"/>
  <c r="L532" i="29"/>
  <c r="T531" i="29"/>
  <c r="R531" i="29"/>
  <c r="Q531" i="29"/>
  <c r="O531" i="29"/>
  <c r="N531" i="29"/>
  <c r="M531" i="29"/>
  <c r="K531" i="29"/>
  <c r="J531" i="29"/>
  <c r="I531" i="29"/>
  <c r="H531" i="29"/>
  <c r="G531" i="29"/>
  <c r="U530" i="29"/>
  <c r="U529" i="29" s="1"/>
  <c r="S530" i="29"/>
  <c r="S529" i="29" s="1"/>
  <c r="P530" i="29"/>
  <c r="P529" i="29" s="1"/>
  <c r="L530" i="29"/>
  <c r="T529" i="29"/>
  <c r="R529" i="29"/>
  <c r="Q529" i="29"/>
  <c r="O529" i="29"/>
  <c r="N529" i="29"/>
  <c r="M529" i="29"/>
  <c r="K529" i="29"/>
  <c r="J529" i="29"/>
  <c r="I529" i="29"/>
  <c r="H529" i="29"/>
  <c r="G529" i="29"/>
  <c r="U527" i="29"/>
  <c r="U526" i="29" s="1"/>
  <c r="S527" i="29"/>
  <c r="S526" i="29" s="1"/>
  <c r="P527" i="29"/>
  <c r="P526" i="29" s="1"/>
  <c r="L527" i="29"/>
  <c r="T526" i="29"/>
  <c r="R526" i="29"/>
  <c r="Q526" i="29"/>
  <c r="O526" i="29"/>
  <c r="N526" i="29"/>
  <c r="M526" i="29"/>
  <c r="K526" i="29"/>
  <c r="J526" i="29"/>
  <c r="I526" i="29"/>
  <c r="H526" i="29"/>
  <c r="G526" i="29"/>
  <c r="U525" i="29"/>
  <c r="U524" i="29" s="1"/>
  <c r="S525" i="29"/>
  <c r="S524" i="29" s="1"/>
  <c r="P525" i="29"/>
  <c r="P524" i="29" s="1"/>
  <c r="L525" i="29"/>
  <c r="T524" i="29"/>
  <c r="R524" i="29"/>
  <c r="Q524" i="29"/>
  <c r="O524" i="29"/>
  <c r="N524" i="29"/>
  <c r="M524" i="29"/>
  <c r="K524" i="29"/>
  <c r="J524" i="29"/>
  <c r="I524" i="29"/>
  <c r="H524" i="29"/>
  <c r="G524" i="29"/>
  <c r="U522" i="29"/>
  <c r="U521" i="29" s="1"/>
  <c r="S522" i="29"/>
  <c r="S521" i="29" s="1"/>
  <c r="P522" i="29"/>
  <c r="P521" i="29" s="1"/>
  <c r="L522" i="29"/>
  <c r="T521" i="29"/>
  <c r="R521" i="29"/>
  <c r="Q521" i="29"/>
  <c r="O521" i="29"/>
  <c r="N521" i="29"/>
  <c r="M521" i="29"/>
  <c r="K521" i="29"/>
  <c r="J521" i="29"/>
  <c r="I521" i="29"/>
  <c r="H521" i="29"/>
  <c r="G521" i="29"/>
  <c r="U520" i="29"/>
  <c r="U519" i="29" s="1"/>
  <c r="S520" i="29"/>
  <c r="S519" i="29" s="1"/>
  <c r="P520" i="29"/>
  <c r="P519" i="29" s="1"/>
  <c r="L520" i="29"/>
  <c r="T519" i="29"/>
  <c r="R519" i="29"/>
  <c r="Q519" i="29"/>
  <c r="O519" i="29"/>
  <c r="N519" i="29"/>
  <c r="M519" i="29"/>
  <c r="K519" i="29"/>
  <c r="J519" i="29"/>
  <c r="I519" i="29"/>
  <c r="H519" i="29"/>
  <c r="G519" i="29"/>
  <c r="U517" i="29"/>
  <c r="S517" i="29"/>
  <c r="P517" i="29"/>
  <c r="L517" i="29"/>
  <c r="U516" i="29"/>
  <c r="S516" i="29"/>
  <c r="P516" i="29"/>
  <c r="L516" i="29"/>
  <c r="T515" i="29"/>
  <c r="R515" i="29"/>
  <c r="Q515" i="29"/>
  <c r="O515" i="29"/>
  <c r="N515" i="29"/>
  <c r="M515" i="29"/>
  <c r="K515" i="29"/>
  <c r="J515" i="29"/>
  <c r="I515" i="29"/>
  <c r="H515" i="29"/>
  <c r="G515" i="29"/>
  <c r="U514" i="29"/>
  <c r="S514" i="29"/>
  <c r="P514" i="29"/>
  <c r="L514" i="29"/>
  <c r="U513" i="29"/>
  <c r="S513" i="29"/>
  <c r="P513" i="29"/>
  <c r="L513" i="29"/>
  <c r="U512" i="29"/>
  <c r="S512" i="29"/>
  <c r="P512" i="29"/>
  <c r="L512" i="29"/>
  <c r="U511" i="29"/>
  <c r="S511" i="29"/>
  <c r="P511" i="29"/>
  <c r="L511" i="29"/>
  <c r="T510" i="29"/>
  <c r="R510" i="29"/>
  <c r="Q510" i="29"/>
  <c r="O510" i="29"/>
  <c r="N510" i="29"/>
  <c r="M510" i="29"/>
  <c r="K510" i="29"/>
  <c r="J510" i="29"/>
  <c r="I510" i="29"/>
  <c r="H510" i="29"/>
  <c r="G510" i="29"/>
  <c r="U509" i="29"/>
  <c r="U508" i="29" s="1"/>
  <c r="S509" i="29"/>
  <c r="S508" i="29" s="1"/>
  <c r="P509" i="29"/>
  <c r="P508" i="29" s="1"/>
  <c r="L509" i="29"/>
  <c r="T508" i="29"/>
  <c r="R508" i="29"/>
  <c r="Q508" i="29"/>
  <c r="O508" i="29"/>
  <c r="N508" i="29"/>
  <c r="M508" i="29"/>
  <c r="K508" i="29"/>
  <c r="J508" i="29"/>
  <c r="I508" i="29"/>
  <c r="H508" i="29"/>
  <c r="G508" i="29"/>
  <c r="U507" i="29"/>
  <c r="U506" i="29" s="1"/>
  <c r="S507" i="29"/>
  <c r="S506" i="29" s="1"/>
  <c r="P507" i="29"/>
  <c r="P506" i="29" s="1"/>
  <c r="L507" i="29"/>
  <c r="T506" i="29"/>
  <c r="R506" i="29"/>
  <c r="Q506" i="29"/>
  <c r="O506" i="29"/>
  <c r="N506" i="29"/>
  <c r="M506" i="29"/>
  <c r="K506" i="29"/>
  <c r="J506" i="29"/>
  <c r="I506" i="29"/>
  <c r="H506" i="29"/>
  <c r="G506" i="29"/>
  <c r="L503" i="29"/>
  <c r="U502" i="29"/>
  <c r="T502" i="29"/>
  <c r="S502" i="29"/>
  <c r="R502" i="29"/>
  <c r="Q502" i="29"/>
  <c r="P502" i="29"/>
  <c r="O502" i="29"/>
  <c r="N502" i="29"/>
  <c r="M502" i="29"/>
  <c r="K502" i="29"/>
  <c r="J502" i="29"/>
  <c r="I502" i="29"/>
  <c r="H502" i="29"/>
  <c r="G502" i="29"/>
  <c r="U501" i="29"/>
  <c r="U500" i="29" s="1"/>
  <c r="S501" i="29"/>
  <c r="S500" i="29" s="1"/>
  <c r="P501" i="29"/>
  <c r="P500" i="29" s="1"/>
  <c r="L501" i="29"/>
  <c r="T500" i="29"/>
  <c r="R500" i="29"/>
  <c r="Q500" i="29"/>
  <c r="O500" i="29"/>
  <c r="N500" i="29"/>
  <c r="M500" i="29"/>
  <c r="K500" i="29"/>
  <c r="J500" i="29"/>
  <c r="I500" i="29"/>
  <c r="H500" i="29"/>
  <c r="G500" i="29"/>
  <c r="U498" i="29"/>
  <c r="U497" i="29" s="1"/>
  <c r="U496" i="29" s="1"/>
  <c r="S498" i="29"/>
  <c r="S497" i="29" s="1"/>
  <c r="S496" i="29" s="1"/>
  <c r="P498" i="29"/>
  <c r="P497" i="29" s="1"/>
  <c r="P496" i="29" s="1"/>
  <c r="L498" i="29"/>
  <c r="T497" i="29"/>
  <c r="T496" i="29" s="1"/>
  <c r="R497" i="29"/>
  <c r="R496" i="29" s="1"/>
  <c r="Q497" i="29"/>
  <c r="Q496" i="29" s="1"/>
  <c r="O497" i="29"/>
  <c r="O496" i="29" s="1"/>
  <c r="N497" i="29"/>
  <c r="N496" i="29" s="1"/>
  <c r="M497" i="29"/>
  <c r="M496" i="29" s="1"/>
  <c r="K497" i="29"/>
  <c r="K496" i="29" s="1"/>
  <c r="J497" i="29"/>
  <c r="J496" i="29" s="1"/>
  <c r="I497" i="29"/>
  <c r="I496" i="29" s="1"/>
  <c r="H497" i="29"/>
  <c r="H496" i="29" s="1"/>
  <c r="G497" i="29"/>
  <c r="G496" i="29" s="1"/>
  <c r="U495" i="29"/>
  <c r="U494" i="29" s="1"/>
  <c r="U493" i="29" s="1"/>
  <c r="S495" i="29"/>
  <c r="S494" i="29" s="1"/>
  <c r="S493" i="29" s="1"/>
  <c r="P495" i="29"/>
  <c r="P494" i="29" s="1"/>
  <c r="P493" i="29" s="1"/>
  <c r="L495" i="29"/>
  <c r="T494" i="29"/>
  <c r="T493" i="29" s="1"/>
  <c r="R494" i="29"/>
  <c r="R493" i="29" s="1"/>
  <c r="Q494" i="29"/>
  <c r="Q493" i="29" s="1"/>
  <c r="O494" i="29"/>
  <c r="O493" i="29" s="1"/>
  <c r="N494" i="29"/>
  <c r="N493" i="29" s="1"/>
  <c r="M494" i="29"/>
  <c r="M493" i="29" s="1"/>
  <c r="K494" i="29"/>
  <c r="K493" i="29" s="1"/>
  <c r="J494" i="29"/>
  <c r="J493" i="29" s="1"/>
  <c r="I494" i="29"/>
  <c r="H494" i="29"/>
  <c r="H493" i="29" s="1"/>
  <c r="G494" i="29"/>
  <c r="G493" i="29" s="1"/>
  <c r="U492" i="29"/>
  <c r="U491" i="29" s="1"/>
  <c r="S492" i="29"/>
  <c r="S491" i="29" s="1"/>
  <c r="P492" i="29"/>
  <c r="P491" i="29" s="1"/>
  <c r="L492" i="29"/>
  <c r="T491" i="29"/>
  <c r="R491" i="29"/>
  <c r="Q491" i="29"/>
  <c r="O491" i="29"/>
  <c r="N491" i="29"/>
  <c r="M491" i="29"/>
  <c r="K491" i="29"/>
  <c r="J491" i="29"/>
  <c r="I491" i="29"/>
  <c r="H491" i="29"/>
  <c r="H488" i="29" s="1"/>
  <c r="G491" i="29"/>
  <c r="G488" i="29" s="1"/>
  <c r="U490" i="29"/>
  <c r="U489" i="29" s="1"/>
  <c r="S490" i="29"/>
  <c r="S489" i="29" s="1"/>
  <c r="P490" i="29"/>
  <c r="P489" i="29" s="1"/>
  <c r="L490" i="29"/>
  <c r="T489" i="29"/>
  <c r="R489" i="29"/>
  <c r="Q489" i="29"/>
  <c r="O489" i="29"/>
  <c r="N489" i="29"/>
  <c r="M489" i="29"/>
  <c r="K489" i="29"/>
  <c r="J489" i="29"/>
  <c r="I489" i="29"/>
  <c r="L489" i="29" s="1"/>
  <c r="U487" i="29"/>
  <c r="U486" i="29" s="1"/>
  <c r="U485" i="29" s="1"/>
  <c r="S487" i="29"/>
  <c r="S486" i="29" s="1"/>
  <c r="S485" i="29" s="1"/>
  <c r="P487" i="29"/>
  <c r="P486" i="29" s="1"/>
  <c r="P485" i="29" s="1"/>
  <c r="L487" i="29"/>
  <c r="T486" i="29"/>
  <c r="T485" i="29" s="1"/>
  <c r="R486" i="29"/>
  <c r="R485" i="29" s="1"/>
  <c r="Q486" i="29"/>
  <c r="Q485" i="29" s="1"/>
  <c r="O486" i="29"/>
  <c r="O485" i="29" s="1"/>
  <c r="N486" i="29"/>
  <c r="N485" i="29" s="1"/>
  <c r="M486" i="29"/>
  <c r="M485" i="29" s="1"/>
  <c r="K486" i="29"/>
  <c r="K485" i="29" s="1"/>
  <c r="J486" i="29"/>
  <c r="J485" i="29" s="1"/>
  <c r="I486" i="29"/>
  <c r="H486" i="29"/>
  <c r="H485" i="29" s="1"/>
  <c r="G486" i="29"/>
  <c r="G485" i="29" s="1"/>
  <c r="U484" i="29"/>
  <c r="U483" i="29" s="1"/>
  <c r="S484" i="29"/>
  <c r="S483" i="29" s="1"/>
  <c r="P484" i="29"/>
  <c r="P483" i="29" s="1"/>
  <c r="L484" i="29"/>
  <c r="T483" i="29"/>
  <c r="R483" i="29"/>
  <c r="Q483" i="29"/>
  <c r="O483" i="29"/>
  <c r="N483" i="29"/>
  <c r="M483" i="29"/>
  <c r="K483" i="29"/>
  <c r="J483" i="29"/>
  <c r="I483" i="29"/>
  <c r="H483" i="29"/>
  <c r="G483" i="29"/>
  <c r="U482" i="29"/>
  <c r="U481" i="29" s="1"/>
  <c r="S482" i="29"/>
  <c r="S481" i="29" s="1"/>
  <c r="P482" i="29"/>
  <c r="P481" i="29" s="1"/>
  <c r="L482" i="29"/>
  <c r="T481" i="29"/>
  <c r="R481" i="29"/>
  <c r="Q481" i="29"/>
  <c r="O481" i="29"/>
  <c r="N481" i="29"/>
  <c r="M481" i="29"/>
  <c r="K481" i="29"/>
  <c r="J481" i="29"/>
  <c r="I481" i="29"/>
  <c r="H481" i="29"/>
  <c r="G481" i="29"/>
  <c r="U479" i="29"/>
  <c r="U478" i="29" s="1"/>
  <c r="U477" i="29" s="1"/>
  <c r="S479" i="29"/>
  <c r="S478" i="29" s="1"/>
  <c r="S477" i="29" s="1"/>
  <c r="P479" i="29"/>
  <c r="P478" i="29" s="1"/>
  <c r="P477" i="29" s="1"/>
  <c r="L479" i="29"/>
  <c r="T478" i="29"/>
  <c r="T477" i="29" s="1"/>
  <c r="R478" i="29"/>
  <c r="R477" i="29" s="1"/>
  <c r="Q478" i="29"/>
  <c r="Q477" i="29" s="1"/>
  <c r="O478" i="29"/>
  <c r="O477" i="29" s="1"/>
  <c r="N478" i="29"/>
  <c r="N477" i="29" s="1"/>
  <c r="M478" i="29"/>
  <c r="M477" i="29" s="1"/>
  <c r="K478" i="29"/>
  <c r="K477" i="29" s="1"/>
  <c r="J478" i="29"/>
  <c r="J477" i="29" s="1"/>
  <c r="I478" i="29"/>
  <c r="I477" i="29" s="1"/>
  <c r="H478" i="29"/>
  <c r="H477" i="29" s="1"/>
  <c r="G478" i="29"/>
  <c r="G477" i="29" s="1"/>
  <c r="U476" i="29"/>
  <c r="U475" i="29" s="1"/>
  <c r="U474" i="29" s="1"/>
  <c r="S476" i="29"/>
  <c r="P476" i="29"/>
  <c r="P475" i="29" s="1"/>
  <c r="P474" i="29" s="1"/>
  <c r="L476" i="29"/>
  <c r="T475" i="29"/>
  <c r="T474" i="29" s="1"/>
  <c r="S475" i="29"/>
  <c r="S474" i="29" s="1"/>
  <c r="R475" i="29"/>
  <c r="R474" i="29" s="1"/>
  <c r="Q475" i="29"/>
  <c r="Q474" i="29" s="1"/>
  <c r="O475" i="29"/>
  <c r="O474" i="29" s="1"/>
  <c r="N475" i="29"/>
  <c r="N474" i="29" s="1"/>
  <c r="M475" i="29"/>
  <c r="M474" i="29" s="1"/>
  <c r="K475" i="29"/>
  <c r="K474" i="29" s="1"/>
  <c r="J475" i="29"/>
  <c r="J474" i="29" s="1"/>
  <c r="I475" i="29"/>
  <c r="I474" i="29" s="1"/>
  <c r="H475" i="29"/>
  <c r="H474" i="29" s="1"/>
  <c r="G475" i="29"/>
  <c r="G474" i="29" s="1"/>
  <c r="U473" i="29"/>
  <c r="U472" i="29" s="1"/>
  <c r="U471" i="29" s="1"/>
  <c r="S473" i="29"/>
  <c r="S472" i="29" s="1"/>
  <c r="S471" i="29" s="1"/>
  <c r="P473" i="29"/>
  <c r="P472" i="29" s="1"/>
  <c r="P471" i="29" s="1"/>
  <c r="L473" i="29"/>
  <c r="T472" i="29"/>
  <c r="T471" i="29" s="1"/>
  <c r="R472" i="29"/>
  <c r="R471" i="29" s="1"/>
  <c r="Q472" i="29"/>
  <c r="Q471" i="29" s="1"/>
  <c r="O472" i="29"/>
  <c r="O471" i="29" s="1"/>
  <c r="N472" i="29"/>
  <c r="N471" i="29" s="1"/>
  <c r="M472" i="29"/>
  <c r="M471" i="29" s="1"/>
  <c r="K472" i="29"/>
  <c r="K471" i="29" s="1"/>
  <c r="J472" i="29"/>
  <c r="J471" i="29" s="1"/>
  <c r="I472" i="29"/>
  <c r="I471" i="29" s="1"/>
  <c r="H472" i="29"/>
  <c r="H471" i="29" s="1"/>
  <c r="G472" i="29"/>
  <c r="G471" i="29" s="1"/>
  <c r="U470" i="29"/>
  <c r="U469" i="29" s="1"/>
  <c r="U468" i="29" s="1"/>
  <c r="S470" i="29"/>
  <c r="S469" i="29" s="1"/>
  <c r="S468" i="29" s="1"/>
  <c r="P470" i="29"/>
  <c r="P469" i="29" s="1"/>
  <c r="P468" i="29" s="1"/>
  <c r="L470" i="29"/>
  <c r="T469" i="29"/>
  <c r="T468" i="29" s="1"/>
  <c r="R469" i="29"/>
  <c r="R468" i="29" s="1"/>
  <c r="Q469" i="29"/>
  <c r="Q468" i="29" s="1"/>
  <c r="O469" i="29"/>
  <c r="O468" i="29" s="1"/>
  <c r="N469" i="29"/>
  <c r="N468" i="29" s="1"/>
  <c r="M469" i="29"/>
  <c r="M468" i="29" s="1"/>
  <c r="K469" i="29"/>
  <c r="K468" i="29" s="1"/>
  <c r="J469" i="29"/>
  <c r="J468" i="29" s="1"/>
  <c r="I469" i="29"/>
  <c r="I468" i="29" s="1"/>
  <c r="H469" i="29"/>
  <c r="H468" i="29" s="1"/>
  <c r="G469" i="29"/>
  <c r="G468" i="29" s="1"/>
  <c r="U465" i="29"/>
  <c r="U464" i="29" s="1"/>
  <c r="S465" i="29"/>
  <c r="S464" i="29" s="1"/>
  <c r="P465" i="29"/>
  <c r="P464" i="29" s="1"/>
  <c r="L465" i="29"/>
  <c r="T464" i="29"/>
  <c r="R464" i="29"/>
  <c r="Q464" i="29"/>
  <c r="O464" i="29"/>
  <c r="N464" i="29"/>
  <c r="M464" i="29"/>
  <c r="K464" i="29"/>
  <c r="J464" i="29"/>
  <c r="I464" i="29"/>
  <c r="H464" i="29"/>
  <c r="G464" i="29"/>
  <c r="U463" i="29"/>
  <c r="S463" i="29"/>
  <c r="P463" i="29"/>
  <c r="L463" i="29"/>
  <c r="U462" i="29"/>
  <c r="S462" i="29"/>
  <c r="P462" i="29"/>
  <c r="L462" i="29"/>
  <c r="T461" i="29"/>
  <c r="R461" i="29"/>
  <c r="Q461" i="29"/>
  <c r="O461" i="29"/>
  <c r="N461" i="29"/>
  <c r="M461" i="29"/>
  <c r="K461" i="29"/>
  <c r="J461" i="29"/>
  <c r="I461" i="29"/>
  <c r="H461" i="29"/>
  <c r="G461" i="29"/>
  <c r="U460" i="29"/>
  <c r="S460" i="29"/>
  <c r="P460" i="29"/>
  <c r="L460" i="29"/>
  <c r="U459" i="29"/>
  <c r="S459" i="29"/>
  <c r="P459" i="29"/>
  <c r="L459" i="29"/>
  <c r="T458" i="29"/>
  <c r="R458" i="29"/>
  <c r="Q458" i="29"/>
  <c r="O458" i="29"/>
  <c r="N458" i="29"/>
  <c r="M458" i="29"/>
  <c r="K458" i="29"/>
  <c r="J458" i="29"/>
  <c r="I458" i="29"/>
  <c r="H458" i="29"/>
  <c r="G458" i="29"/>
  <c r="U457" i="29"/>
  <c r="U456" i="29" s="1"/>
  <c r="S457" i="29"/>
  <c r="S456" i="29" s="1"/>
  <c r="P457" i="29"/>
  <c r="P456" i="29" s="1"/>
  <c r="L457" i="29"/>
  <c r="T456" i="29"/>
  <c r="R456" i="29"/>
  <c r="Q456" i="29"/>
  <c r="O456" i="29"/>
  <c r="N456" i="29"/>
  <c r="M456" i="29"/>
  <c r="K456" i="29"/>
  <c r="J456" i="29"/>
  <c r="I456" i="29"/>
  <c r="H456" i="29"/>
  <c r="G456" i="29"/>
  <c r="U454" i="29"/>
  <c r="U453" i="29" s="1"/>
  <c r="S454" i="29"/>
  <c r="S453" i="29" s="1"/>
  <c r="P454" i="29"/>
  <c r="P453" i="29" s="1"/>
  <c r="L454" i="29"/>
  <c r="T453" i="29"/>
  <c r="R453" i="29"/>
  <c r="Q453" i="29"/>
  <c r="O453" i="29"/>
  <c r="N453" i="29"/>
  <c r="M453" i="29"/>
  <c r="K453" i="29"/>
  <c r="J453" i="29"/>
  <c r="I453" i="29"/>
  <c r="H453" i="29"/>
  <c r="G453" i="29"/>
  <c r="U452" i="29"/>
  <c r="U451" i="29" s="1"/>
  <c r="S452" i="29"/>
  <c r="S451" i="29" s="1"/>
  <c r="P452" i="29"/>
  <c r="P451" i="29" s="1"/>
  <c r="L452" i="29"/>
  <c r="T451" i="29"/>
  <c r="R451" i="29"/>
  <c r="Q451" i="29"/>
  <c r="O451" i="29"/>
  <c r="N451" i="29"/>
  <c r="M451" i="29"/>
  <c r="K451" i="29"/>
  <c r="J451" i="29"/>
  <c r="I451" i="29"/>
  <c r="H451" i="29"/>
  <c r="G451" i="29"/>
  <c r="U450" i="29"/>
  <c r="S450" i="29"/>
  <c r="P450" i="29"/>
  <c r="L450" i="29"/>
  <c r="U449" i="29"/>
  <c r="S449" i="29"/>
  <c r="P449" i="29"/>
  <c r="L449" i="29"/>
  <c r="U448" i="29"/>
  <c r="S448" i="29"/>
  <c r="P448" i="29"/>
  <c r="L448" i="29"/>
  <c r="T447" i="29"/>
  <c r="R447" i="29"/>
  <c r="Q447" i="29"/>
  <c r="O447" i="29"/>
  <c r="N447" i="29"/>
  <c r="M447" i="29"/>
  <c r="K447" i="29"/>
  <c r="J447" i="29"/>
  <c r="I447" i="29"/>
  <c r="H447" i="29"/>
  <c r="G447" i="29"/>
  <c r="U445" i="29"/>
  <c r="U444" i="29" s="1"/>
  <c r="S445" i="29"/>
  <c r="S444" i="29" s="1"/>
  <c r="P445" i="29"/>
  <c r="P444" i="29" s="1"/>
  <c r="L445" i="29"/>
  <c r="T444" i="29"/>
  <c r="R444" i="29"/>
  <c r="Q444" i="29"/>
  <c r="O444" i="29"/>
  <c r="N444" i="29"/>
  <c r="M444" i="29"/>
  <c r="K444" i="29"/>
  <c r="J444" i="29"/>
  <c r="I444" i="29"/>
  <c r="L444" i="29" s="1"/>
  <c r="H444" i="29"/>
  <c r="G444" i="29"/>
  <c r="U443" i="29"/>
  <c r="U442" i="29" s="1"/>
  <c r="S443" i="29"/>
  <c r="S442" i="29" s="1"/>
  <c r="P443" i="29"/>
  <c r="P442" i="29" s="1"/>
  <c r="L443" i="29"/>
  <c r="T442" i="29"/>
  <c r="R442" i="29"/>
  <c r="Q442" i="29"/>
  <c r="O442" i="29"/>
  <c r="N442" i="29"/>
  <c r="M442" i="29"/>
  <c r="K442" i="29"/>
  <c r="J442" i="29"/>
  <c r="I442" i="29"/>
  <c r="H442" i="29"/>
  <c r="G442" i="29"/>
  <c r="U441" i="29"/>
  <c r="U440" i="29" s="1"/>
  <c r="S441" i="29"/>
  <c r="S440" i="29" s="1"/>
  <c r="P441" i="29"/>
  <c r="P440" i="29" s="1"/>
  <c r="L441" i="29"/>
  <c r="T440" i="29"/>
  <c r="R440" i="29"/>
  <c r="Q440" i="29"/>
  <c r="O440" i="29"/>
  <c r="N440" i="29"/>
  <c r="M440" i="29"/>
  <c r="K440" i="29"/>
  <c r="J440" i="29"/>
  <c r="I440" i="29"/>
  <c r="H440" i="29"/>
  <c r="G440" i="29"/>
  <c r="U439" i="29"/>
  <c r="U438" i="29" s="1"/>
  <c r="S439" i="29"/>
  <c r="S438" i="29" s="1"/>
  <c r="P439" i="29"/>
  <c r="P438" i="29" s="1"/>
  <c r="L439" i="29"/>
  <c r="T438" i="29"/>
  <c r="R438" i="29"/>
  <c r="Q438" i="29"/>
  <c r="O438" i="29"/>
  <c r="N438" i="29"/>
  <c r="M438" i="29"/>
  <c r="K438" i="29"/>
  <c r="J438" i="29"/>
  <c r="I438" i="29"/>
  <c r="L438" i="29" s="1"/>
  <c r="H438" i="29"/>
  <c r="G438" i="29"/>
  <c r="U437" i="29"/>
  <c r="S437" i="29"/>
  <c r="P437" i="29"/>
  <c r="L437" i="29"/>
  <c r="U436" i="29"/>
  <c r="S436" i="29"/>
  <c r="P436" i="29"/>
  <c r="L436" i="29"/>
  <c r="U435" i="29"/>
  <c r="S435" i="29"/>
  <c r="P435" i="29"/>
  <c r="P434" i="29" s="1"/>
  <c r="L435" i="29"/>
  <c r="T434" i="29"/>
  <c r="R434" i="29"/>
  <c r="Q434" i="29"/>
  <c r="O434" i="29"/>
  <c r="N434" i="29"/>
  <c r="M434" i="29"/>
  <c r="K434" i="29"/>
  <c r="J434" i="29"/>
  <c r="I434" i="29"/>
  <c r="H434" i="29"/>
  <c r="G434" i="29"/>
  <c r="U432" i="29"/>
  <c r="U431" i="29" s="1"/>
  <c r="S432" i="29"/>
  <c r="S431" i="29" s="1"/>
  <c r="P432" i="29"/>
  <c r="P431" i="29" s="1"/>
  <c r="L432" i="29"/>
  <c r="T431" i="29"/>
  <c r="R431" i="29"/>
  <c r="Q431" i="29"/>
  <c r="O431" i="29"/>
  <c r="N431" i="29"/>
  <c r="M431" i="29"/>
  <c r="K431" i="29"/>
  <c r="J431" i="29"/>
  <c r="I431" i="29"/>
  <c r="H431" i="29"/>
  <c r="G431" i="29"/>
  <c r="U430" i="29"/>
  <c r="U429" i="29" s="1"/>
  <c r="S430" i="29"/>
  <c r="S429" i="29" s="1"/>
  <c r="P430" i="29"/>
  <c r="P429" i="29" s="1"/>
  <c r="L430" i="29"/>
  <c r="T429" i="29"/>
  <c r="R429" i="29"/>
  <c r="Q429" i="29"/>
  <c r="O429" i="29"/>
  <c r="N429" i="29"/>
  <c r="M429" i="29"/>
  <c r="K429" i="29"/>
  <c r="J429" i="29"/>
  <c r="I429" i="29"/>
  <c r="H429" i="29"/>
  <c r="G429" i="29"/>
  <c r="U428" i="29"/>
  <c r="S428" i="29"/>
  <c r="P428" i="29"/>
  <c r="L428" i="29"/>
  <c r="U427" i="29"/>
  <c r="S427" i="29"/>
  <c r="P427" i="29"/>
  <c r="L427" i="29"/>
  <c r="T426" i="29"/>
  <c r="R426" i="29"/>
  <c r="Q426" i="29"/>
  <c r="O426" i="29"/>
  <c r="N426" i="29"/>
  <c r="M426" i="29"/>
  <c r="K426" i="29"/>
  <c r="J426" i="29"/>
  <c r="I426" i="29"/>
  <c r="H426" i="29"/>
  <c r="G426" i="29"/>
  <c r="U425" i="29"/>
  <c r="S425" i="29"/>
  <c r="P425" i="29"/>
  <c r="L425" i="29"/>
  <c r="U424" i="29"/>
  <c r="S424" i="29"/>
  <c r="P424" i="29"/>
  <c r="L424" i="29"/>
  <c r="U423" i="29"/>
  <c r="S423" i="29"/>
  <c r="P423" i="29"/>
  <c r="L423" i="29"/>
  <c r="U422" i="29"/>
  <c r="S422" i="29"/>
  <c r="P422" i="29"/>
  <c r="L422" i="29"/>
  <c r="T421" i="29"/>
  <c r="R421" i="29"/>
  <c r="Q421" i="29"/>
  <c r="O421" i="29"/>
  <c r="N421" i="29"/>
  <c r="M421" i="29"/>
  <c r="K421" i="29"/>
  <c r="J421" i="29"/>
  <c r="I421" i="29"/>
  <c r="H421" i="29"/>
  <c r="G421" i="29"/>
  <c r="U420" i="29"/>
  <c r="U419" i="29" s="1"/>
  <c r="S420" i="29"/>
  <c r="S419" i="29" s="1"/>
  <c r="P420" i="29"/>
  <c r="P419" i="29" s="1"/>
  <c r="L420" i="29"/>
  <c r="T419" i="29"/>
  <c r="R419" i="29"/>
  <c r="Q419" i="29"/>
  <c r="O419" i="29"/>
  <c r="N419" i="29"/>
  <c r="M419" i="29"/>
  <c r="K419" i="29"/>
  <c r="J419" i="29"/>
  <c r="I419" i="29"/>
  <c r="H419" i="29"/>
  <c r="G419" i="29"/>
  <c r="U417" i="29"/>
  <c r="U416" i="29" s="1"/>
  <c r="S417" i="29"/>
  <c r="S416" i="29" s="1"/>
  <c r="P417" i="29"/>
  <c r="P416" i="29" s="1"/>
  <c r="L417" i="29"/>
  <c r="T416" i="29"/>
  <c r="R416" i="29"/>
  <c r="Q416" i="29"/>
  <c r="O416" i="29"/>
  <c r="N416" i="29"/>
  <c r="M416" i="29"/>
  <c r="K416" i="29"/>
  <c r="J416" i="29"/>
  <c r="I416" i="29"/>
  <c r="H416" i="29"/>
  <c r="G416" i="29"/>
  <c r="U415" i="29"/>
  <c r="U414" i="29" s="1"/>
  <c r="S415" i="29"/>
  <c r="S414" i="29" s="1"/>
  <c r="P415" i="29"/>
  <c r="P414" i="29" s="1"/>
  <c r="L415" i="29"/>
  <c r="T414" i="29"/>
  <c r="R414" i="29"/>
  <c r="Q414" i="29"/>
  <c r="O414" i="29"/>
  <c r="N414" i="29"/>
  <c r="M414" i="29"/>
  <c r="K414" i="29"/>
  <c r="J414" i="29"/>
  <c r="I414" i="29"/>
  <c r="L414" i="29" s="1"/>
  <c r="U413" i="29"/>
  <c r="S413" i="29"/>
  <c r="P413" i="29"/>
  <c r="L413" i="29"/>
  <c r="U412" i="29"/>
  <c r="S412" i="29"/>
  <c r="P412" i="29"/>
  <c r="L412" i="29"/>
  <c r="T411" i="29"/>
  <c r="R411" i="29"/>
  <c r="Q411" i="29"/>
  <c r="O411" i="29"/>
  <c r="N411" i="29"/>
  <c r="M411" i="29"/>
  <c r="K411" i="29"/>
  <c r="J411" i="29"/>
  <c r="I411" i="29"/>
  <c r="H411" i="29"/>
  <c r="G411" i="29"/>
  <c r="U410" i="29"/>
  <c r="U409" i="29" s="1"/>
  <c r="S410" i="29"/>
  <c r="S409" i="29" s="1"/>
  <c r="P410" i="29"/>
  <c r="P409" i="29" s="1"/>
  <c r="L410" i="29"/>
  <c r="T409" i="29"/>
  <c r="R409" i="29"/>
  <c r="Q409" i="29"/>
  <c r="O409" i="29"/>
  <c r="N409" i="29"/>
  <c r="M409" i="29"/>
  <c r="K409" i="29"/>
  <c r="J409" i="29"/>
  <c r="I409" i="29"/>
  <c r="H409" i="29"/>
  <c r="G409" i="29"/>
  <c r="U408" i="29"/>
  <c r="U407" i="29" s="1"/>
  <c r="S408" i="29"/>
  <c r="S407" i="29" s="1"/>
  <c r="P408" i="29"/>
  <c r="P407" i="29" s="1"/>
  <c r="L408" i="29"/>
  <c r="T407" i="29"/>
  <c r="R407" i="29"/>
  <c r="Q407" i="29"/>
  <c r="O407" i="29"/>
  <c r="N407" i="29"/>
  <c r="M407" i="29"/>
  <c r="K407" i="29"/>
  <c r="J407" i="29"/>
  <c r="I407" i="29"/>
  <c r="H407" i="29"/>
  <c r="G407" i="29"/>
  <c r="U406" i="29"/>
  <c r="S406" i="29"/>
  <c r="P406" i="29"/>
  <c r="L406" i="29"/>
  <c r="U405" i="29"/>
  <c r="S405" i="29"/>
  <c r="P405" i="29"/>
  <c r="L405" i="29"/>
  <c r="T404" i="29"/>
  <c r="R404" i="29"/>
  <c r="Q404" i="29"/>
  <c r="O404" i="29"/>
  <c r="N404" i="29"/>
  <c r="M404" i="29"/>
  <c r="K404" i="29"/>
  <c r="J404" i="29"/>
  <c r="I404" i="29"/>
  <c r="H404" i="29"/>
  <c r="G404" i="29"/>
  <c r="U403" i="29"/>
  <c r="S403" i="29"/>
  <c r="P403" i="29"/>
  <c r="L403" i="29"/>
  <c r="U402" i="29"/>
  <c r="S402" i="29"/>
  <c r="P402" i="29"/>
  <c r="P401" i="29" s="1"/>
  <c r="L402" i="29"/>
  <c r="T401" i="29"/>
  <c r="R401" i="29"/>
  <c r="Q401" i="29"/>
  <c r="O401" i="29"/>
  <c r="N401" i="29"/>
  <c r="M401" i="29"/>
  <c r="K401" i="29"/>
  <c r="J401" i="29"/>
  <c r="I401" i="29"/>
  <c r="H401" i="29"/>
  <c r="G401" i="29"/>
  <c r="L399" i="29"/>
  <c r="U398" i="29"/>
  <c r="T398" i="29"/>
  <c r="S398" i="29"/>
  <c r="R398" i="29"/>
  <c r="Q398" i="29"/>
  <c r="P398" i="29"/>
  <c r="O398" i="29"/>
  <c r="N398" i="29"/>
  <c r="M398" i="29"/>
  <c r="K398" i="29"/>
  <c r="J398" i="29"/>
  <c r="I398" i="29"/>
  <c r="H398" i="29"/>
  <c r="G398" i="29"/>
  <c r="U397" i="29"/>
  <c r="U396" i="29" s="1"/>
  <c r="S397" i="29"/>
  <c r="S396" i="29" s="1"/>
  <c r="P397" i="29"/>
  <c r="P396" i="29" s="1"/>
  <c r="L397" i="29"/>
  <c r="T396" i="29"/>
  <c r="R396" i="29"/>
  <c r="Q396" i="29"/>
  <c r="O396" i="29"/>
  <c r="N396" i="29"/>
  <c r="M396" i="29"/>
  <c r="K396" i="29"/>
  <c r="J396" i="29"/>
  <c r="I396" i="29"/>
  <c r="H396" i="29"/>
  <c r="G396" i="29"/>
  <c r="U395" i="29"/>
  <c r="S395" i="29"/>
  <c r="P395" i="29"/>
  <c r="L395" i="29"/>
  <c r="U394" i="29"/>
  <c r="S394" i="29"/>
  <c r="P394" i="29"/>
  <c r="L394" i="29"/>
  <c r="T393" i="29"/>
  <c r="R393" i="29"/>
  <c r="Q393" i="29"/>
  <c r="O393" i="29"/>
  <c r="N393" i="29"/>
  <c r="M393" i="29"/>
  <c r="K393" i="29"/>
  <c r="J393" i="29"/>
  <c r="I393" i="29"/>
  <c r="H393" i="29"/>
  <c r="G393" i="29"/>
  <c r="U392" i="29"/>
  <c r="S392" i="29"/>
  <c r="P392" i="29"/>
  <c r="L392" i="29"/>
  <c r="U391" i="29"/>
  <c r="S391" i="29"/>
  <c r="P391" i="29"/>
  <c r="L391" i="29"/>
  <c r="U390" i="29"/>
  <c r="S390" i="29"/>
  <c r="P390" i="29"/>
  <c r="L390" i="29"/>
  <c r="U389" i="29"/>
  <c r="S389" i="29"/>
  <c r="P389" i="29"/>
  <c r="L389" i="29"/>
  <c r="U388" i="29"/>
  <c r="S388" i="29"/>
  <c r="P388" i="29"/>
  <c r="L388" i="29"/>
  <c r="T387" i="29"/>
  <c r="R387" i="29"/>
  <c r="Q387" i="29"/>
  <c r="O387" i="29"/>
  <c r="N387" i="29"/>
  <c r="M387" i="29"/>
  <c r="K387" i="29"/>
  <c r="J387" i="29"/>
  <c r="I387" i="29"/>
  <c r="H387" i="29"/>
  <c r="G387" i="29"/>
  <c r="U386" i="29"/>
  <c r="U385" i="29" s="1"/>
  <c r="S386" i="29"/>
  <c r="S385" i="29" s="1"/>
  <c r="P386" i="29"/>
  <c r="P385" i="29" s="1"/>
  <c r="L386" i="29"/>
  <c r="T385" i="29"/>
  <c r="R385" i="29"/>
  <c r="Q385" i="29"/>
  <c r="O385" i="29"/>
  <c r="N385" i="29"/>
  <c r="M385" i="29"/>
  <c r="K385" i="29"/>
  <c r="J385" i="29"/>
  <c r="I385" i="29"/>
  <c r="L385" i="29" s="1"/>
  <c r="H385" i="29"/>
  <c r="G385" i="29"/>
  <c r="U384" i="29"/>
  <c r="S384" i="29"/>
  <c r="P384" i="29"/>
  <c r="L384" i="29"/>
  <c r="U383" i="29"/>
  <c r="S383" i="29"/>
  <c r="P383" i="29"/>
  <c r="L383" i="29"/>
  <c r="U382" i="29"/>
  <c r="S382" i="29"/>
  <c r="P382" i="29"/>
  <c r="L382" i="29"/>
  <c r="U381" i="29"/>
  <c r="S381" i="29"/>
  <c r="P381" i="29"/>
  <c r="L381" i="29"/>
  <c r="U380" i="29"/>
  <c r="S380" i="29"/>
  <c r="P380" i="29"/>
  <c r="L380" i="29"/>
  <c r="U379" i="29"/>
  <c r="S379" i="29"/>
  <c r="P379" i="29"/>
  <c r="L379" i="29"/>
  <c r="U378" i="29"/>
  <c r="S378" i="29"/>
  <c r="P378" i="29"/>
  <c r="L378" i="29"/>
  <c r="U377" i="29"/>
  <c r="S377" i="29"/>
  <c r="P377" i="29"/>
  <c r="L377" i="29"/>
  <c r="T376" i="29"/>
  <c r="R376" i="29"/>
  <c r="Q376" i="29"/>
  <c r="O376" i="29"/>
  <c r="N376" i="29"/>
  <c r="M376" i="29"/>
  <c r="K376" i="29"/>
  <c r="J376" i="29"/>
  <c r="I376" i="29"/>
  <c r="H376" i="29"/>
  <c r="G376" i="29"/>
  <c r="U375" i="29"/>
  <c r="S375" i="29"/>
  <c r="P375" i="29"/>
  <c r="L375" i="29"/>
  <c r="U374" i="29"/>
  <c r="S374" i="29"/>
  <c r="P374" i="29"/>
  <c r="L374" i="29"/>
  <c r="U373" i="29"/>
  <c r="S373" i="29"/>
  <c r="P373" i="29"/>
  <c r="L373" i="29"/>
  <c r="T372" i="29"/>
  <c r="R372" i="29"/>
  <c r="Q372" i="29"/>
  <c r="O372" i="29"/>
  <c r="N372" i="29"/>
  <c r="M372" i="29"/>
  <c r="K372" i="29"/>
  <c r="J372" i="29"/>
  <c r="I372" i="29"/>
  <c r="H372" i="29"/>
  <c r="G372" i="29"/>
  <c r="U371" i="29"/>
  <c r="S371" i="29"/>
  <c r="P371" i="29"/>
  <c r="L371" i="29"/>
  <c r="J371" i="29"/>
  <c r="U370" i="29"/>
  <c r="S370" i="29"/>
  <c r="P370" i="29"/>
  <c r="L370" i="29"/>
  <c r="J370" i="29"/>
  <c r="U369" i="29"/>
  <c r="S369" i="29"/>
  <c r="P369" i="29"/>
  <c r="L369" i="29"/>
  <c r="J369" i="29"/>
  <c r="U368" i="29"/>
  <c r="S368" i="29"/>
  <c r="P368" i="29"/>
  <c r="L368" i="29"/>
  <c r="J368" i="29"/>
  <c r="T367" i="29"/>
  <c r="R367" i="29"/>
  <c r="Q367" i="29"/>
  <c r="O367" i="29"/>
  <c r="N367" i="29"/>
  <c r="M367" i="29"/>
  <c r="K367" i="29"/>
  <c r="I367" i="29"/>
  <c r="H367" i="29"/>
  <c r="G367" i="29"/>
  <c r="U366" i="29"/>
  <c r="S366" i="29"/>
  <c r="P366" i="29"/>
  <c r="L366" i="29"/>
  <c r="J366" i="29"/>
  <c r="U365" i="29"/>
  <c r="S365" i="29"/>
  <c r="P365" i="29"/>
  <c r="L365" i="29"/>
  <c r="J365" i="29"/>
  <c r="U364" i="29"/>
  <c r="S364" i="29"/>
  <c r="P364" i="29"/>
  <c r="L364" i="29"/>
  <c r="M364" i="29" s="1"/>
  <c r="J364" i="29"/>
  <c r="T363" i="29"/>
  <c r="R363" i="29"/>
  <c r="O363" i="29"/>
  <c r="K363" i="29"/>
  <c r="I363" i="29"/>
  <c r="H363" i="29"/>
  <c r="G363" i="29"/>
  <c r="U362" i="29"/>
  <c r="U361" i="29" s="1"/>
  <c r="S362" i="29"/>
  <c r="S361" i="29" s="1"/>
  <c r="P362" i="29"/>
  <c r="P361" i="29" s="1"/>
  <c r="L362" i="29"/>
  <c r="J362" i="29"/>
  <c r="J361" i="29" s="1"/>
  <c r="T361" i="29"/>
  <c r="R361" i="29"/>
  <c r="Q361" i="29"/>
  <c r="O361" i="29"/>
  <c r="N361" i="29"/>
  <c r="M361" i="29"/>
  <c r="K361" i="29"/>
  <c r="I361" i="29"/>
  <c r="H361" i="29"/>
  <c r="G361" i="29"/>
  <c r="U360" i="29"/>
  <c r="S360" i="29"/>
  <c r="P360" i="29"/>
  <c r="L360" i="29"/>
  <c r="J360" i="29"/>
  <c r="U359" i="29"/>
  <c r="S359" i="29"/>
  <c r="P359" i="29"/>
  <c r="L359" i="29"/>
  <c r="J359" i="29"/>
  <c r="U358" i="29"/>
  <c r="S358" i="29"/>
  <c r="P358" i="29"/>
  <c r="L358" i="29"/>
  <c r="J358" i="29"/>
  <c r="T357" i="29"/>
  <c r="R357" i="29"/>
  <c r="Q357" i="29"/>
  <c r="O357" i="29"/>
  <c r="N357" i="29"/>
  <c r="M357" i="29"/>
  <c r="K357" i="29"/>
  <c r="I357" i="29"/>
  <c r="H357" i="29"/>
  <c r="G357" i="29"/>
  <c r="U354" i="29"/>
  <c r="U353" i="29" s="1"/>
  <c r="U352" i="29" s="1"/>
  <c r="S354" i="29"/>
  <c r="S353" i="29" s="1"/>
  <c r="S352" i="29" s="1"/>
  <c r="P354" i="29"/>
  <c r="P353" i="29" s="1"/>
  <c r="P352" i="29" s="1"/>
  <c r="L354" i="29"/>
  <c r="T353" i="29"/>
  <c r="T352" i="29" s="1"/>
  <c r="R353" i="29"/>
  <c r="R352" i="29" s="1"/>
  <c r="Q353" i="29"/>
  <c r="Q352" i="29" s="1"/>
  <c r="O353" i="29"/>
  <c r="O352" i="29" s="1"/>
  <c r="N353" i="29"/>
  <c r="N352" i="29" s="1"/>
  <c r="M353" i="29"/>
  <c r="M352" i="29" s="1"/>
  <c r="K353" i="29"/>
  <c r="K352" i="29" s="1"/>
  <c r="J353" i="29"/>
  <c r="J352" i="29" s="1"/>
  <c r="I353" i="29"/>
  <c r="I352" i="29" s="1"/>
  <c r="H353" i="29"/>
  <c r="H352" i="29" s="1"/>
  <c r="G353" i="29"/>
  <c r="G352" i="29" s="1"/>
  <c r="U351" i="29"/>
  <c r="U350" i="29" s="1"/>
  <c r="U349" i="29" s="1"/>
  <c r="S351" i="29"/>
  <c r="S350" i="29" s="1"/>
  <c r="S349" i="29" s="1"/>
  <c r="P351" i="29"/>
  <c r="P350" i="29" s="1"/>
  <c r="P349" i="29" s="1"/>
  <c r="L351" i="29"/>
  <c r="T350" i="29"/>
  <c r="T349" i="29" s="1"/>
  <c r="R350" i="29"/>
  <c r="R349" i="29" s="1"/>
  <c r="Q350" i="29"/>
  <c r="Q349" i="29" s="1"/>
  <c r="O350" i="29"/>
  <c r="O349" i="29" s="1"/>
  <c r="N350" i="29"/>
  <c r="N349" i="29" s="1"/>
  <c r="M350" i="29"/>
  <c r="M349" i="29" s="1"/>
  <c r="K350" i="29"/>
  <c r="K349" i="29" s="1"/>
  <c r="J350" i="29"/>
  <c r="J349" i="29" s="1"/>
  <c r="I350" i="29"/>
  <c r="H350" i="29"/>
  <c r="H349" i="29" s="1"/>
  <c r="G350" i="29"/>
  <c r="G349" i="29" s="1"/>
  <c r="L348" i="29"/>
  <c r="U347" i="29"/>
  <c r="T347" i="29"/>
  <c r="S347" i="29"/>
  <c r="R347" i="29"/>
  <c r="Q347" i="29"/>
  <c r="P347" i="29"/>
  <c r="O347" i="29"/>
  <c r="N347" i="29"/>
  <c r="M347" i="29"/>
  <c r="K347" i="29"/>
  <c r="J347" i="29"/>
  <c r="I347" i="29"/>
  <c r="H347" i="29"/>
  <c r="G347" i="29"/>
  <c r="U346" i="29"/>
  <c r="U345" i="29" s="1"/>
  <c r="S346" i="29"/>
  <c r="S345" i="29" s="1"/>
  <c r="P346" i="29"/>
  <c r="P345" i="29" s="1"/>
  <c r="L346" i="29"/>
  <c r="T345" i="29"/>
  <c r="R345" i="29"/>
  <c r="Q345" i="29"/>
  <c r="O345" i="29"/>
  <c r="N345" i="29"/>
  <c r="M345" i="29"/>
  <c r="K345" i="29"/>
  <c r="J345" i="29"/>
  <c r="I345" i="29"/>
  <c r="H345" i="29"/>
  <c r="G345" i="29"/>
  <c r="U344" i="29"/>
  <c r="U343" i="29" s="1"/>
  <c r="S344" i="29"/>
  <c r="S343" i="29" s="1"/>
  <c r="P344" i="29"/>
  <c r="P343" i="29" s="1"/>
  <c r="L344" i="29"/>
  <c r="T343" i="29"/>
  <c r="R343" i="29"/>
  <c r="Q343" i="29"/>
  <c r="O343" i="29"/>
  <c r="N343" i="29"/>
  <c r="M343" i="29"/>
  <c r="K343" i="29"/>
  <c r="J343" i="29"/>
  <c r="I343" i="29"/>
  <c r="H343" i="29"/>
  <c r="G343" i="29"/>
  <c r="U341" i="29"/>
  <c r="U340" i="29" s="1"/>
  <c r="U339" i="29" s="1"/>
  <c r="S341" i="29"/>
  <c r="S340" i="29" s="1"/>
  <c r="S339" i="29" s="1"/>
  <c r="P341" i="29"/>
  <c r="P340" i="29" s="1"/>
  <c r="P339" i="29" s="1"/>
  <c r="L341" i="29"/>
  <c r="T340" i="29"/>
  <c r="T339" i="29" s="1"/>
  <c r="R340" i="29"/>
  <c r="R339" i="29" s="1"/>
  <c r="Q340" i="29"/>
  <c r="Q339" i="29" s="1"/>
  <c r="O340" i="29"/>
  <c r="O339" i="29" s="1"/>
  <c r="N340" i="29"/>
  <c r="N339" i="29" s="1"/>
  <c r="M340" i="29"/>
  <c r="M339" i="29" s="1"/>
  <c r="K340" i="29"/>
  <c r="K339" i="29" s="1"/>
  <c r="J340" i="29"/>
  <c r="J339" i="29" s="1"/>
  <c r="I340" i="29"/>
  <c r="H340" i="29"/>
  <c r="H339" i="29" s="1"/>
  <c r="G340" i="29"/>
  <c r="G339" i="29" s="1"/>
  <c r="U338" i="29"/>
  <c r="U337" i="29" s="1"/>
  <c r="S338" i="29"/>
  <c r="S337" i="29" s="1"/>
  <c r="P338" i="29"/>
  <c r="P337" i="29" s="1"/>
  <c r="L338" i="29"/>
  <c r="T337" i="29"/>
  <c r="R337" i="29"/>
  <c r="Q337" i="29"/>
  <c r="O337" i="29"/>
  <c r="N337" i="29"/>
  <c r="M337" i="29"/>
  <c r="K337" i="29"/>
  <c r="J337" i="29"/>
  <c r="I337" i="29"/>
  <c r="H337" i="29"/>
  <c r="G337" i="29"/>
  <c r="U336" i="29"/>
  <c r="U335" i="29" s="1"/>
  <c r="S336" i="29"/>
  <c r="S335" i="29" s="1"/>
  <c r="P336" i="29"/>
  <c r="P335" i="29" s="1"/>
  <c r="L336" i="29"/>
  <c r="T335" i="29"/>
  <c r="R335" i="29"/>
  <c r="Q335" i="29"/>
  <c r="O335" i="29"/>
  <c r="N335" i="29"/>
  <c r="M335" i="29"/>
  <c r="K335" i="29"/>
  <c r="J335" i="29"/>
  <c r="I335" i="29"/>
  <c r="H335" i="29"/>
  <c r="G335" i="29"/>
  <c r="U334" i="29"/>
  <c r="U333" i="29" s="1"/>
  <c r="S334" i="29"/>
  <c r="S333" i="29" s="1"/>
  <c r="P334" i="29"/>
  <c r="P333" i="29" s="1"/>
  <c r="L334" i="29"/>
  <c r="T333" i="29"/>
  <c r="R333" i="29"/>
  <c r="Q333" i="29"/>
  <c r="O333" i="29"/>
  <c r="N333" i="29"/>
  <c r="M333" i="29"/>
  <c r="K333" i="29"/>
  <c r="J333" i="29"/>
  <c r="I333" i="29"/>
  <c r="H333" i="29"/>
  <c r="G333" i="29"/>
  <c r="U331" i="29"/>
  <c r="U330" i="29" s="1"/>
  <c r="S331" i="29"/>
  <c r="S330" i="29" s="1"/>
  <c r="P331" i="29"/>
  <c r="P330" i="29" s="1"/>
  <c r="L331" i="29"/>
  <c r="T330" i="29"/>
  <c r="R330" i="29"/>
  <c r="Q330" i="29"/>
  <c r="O330" i="29"/>
  <c r="N330" i="29"/>
  <c r="M330" i="29"/>
  <c r="K330" i="29"/>
  <c r="J330" i="29"/>
  <c r="I330" i="29"/>
  <c r="H330" i="29"/>
  <c r="G330" i="29"/>
  <c r="U329" i="29"/>
  <c r="U328" i="29" s="1"/>
  <c r="S329" i="29"/>
  <c r="S328" i="29" s="1"/>
  <c r="P329" i="29"/>
  <c r="P328" i="29" s="1"/>
  <c r="L329" i="29"/>
  <c r="T328" i="29"/>
  <c r="R328" i="29"/>
  <c r="Q328" i="29"/>
  <c r="O328" i="29"/>
  <c r="N328" i="29"/>
  <c r="M328" i="29"/>
  <c r="K328" i="29"/>
  <c r="J328" i="29"/>
  <c r="I328" i="29"/>
  <c r="H328" i="29"/>
  <c r="G328" i="29"/>
  <c r="L327" i="29"/>
  <c r="U326" i="29"/>
  <c r="S326" i="29"/>
  <c r="P326" i="29"/>
  <c r="L326" i="29"/>
  <c r="U325" i="29"/>
  <c r="S325" i="29"/>
  <c r="P325" i="29"/>
  <c r="L325" i="29"/>
  <c r="T324" i="29"/>
  <c r="R324" i="29"/>
  <c r="Q324" i="29"/>
  <c r="O324" i="29"/>
  <c r="N324" i="29"/>
  <c r="M324" i="29"/>
  <c r="K324" i="29"/>
  <c r="J324" i="29"/>
  <c r="I324" i="29"/>
  <c r="H324" i="29"/>
  <c r="G324" i="29"/>
  <c r="U323" i="29"/>
  <c r="U322" i="29" s="1"/>
  <c r="S323" i="29"/>
  <c r="S322" i="29" s="1"/>
  <c r="P323" i="29"/>
  <c r="P322" i="29" s="1"/>
  <c r="L323" i="29"/>
  <c r="T322" i="29"/>
  <c r="R322" i="29"/>
  <c r="Q322" i="29"/>
  <c r="O322" i="29"/>
  <c r="N322" i="29"/>
  <c r="M322" i="29"/>
  <c r="K322" i="29"/>
  <c r="J322" i="29"/>
  <c r="I322" i="29"/>
  <c r="H322" i="29"/>
  <c r="G322" i="29"/>
  <c r="U321" i="29"/>
  <c r="S321" i="29"/>
  <c r="P321" i="29"/>
  <c r="L321" i="29"/>
  <c r="U320" i="29"/>
  <c r="S320" i="29"/>
  <c r="P320" i="29"/>
  <c r="L320" i="29"/>
  <c r="U319" i="29"/>
  <c r="S319" i="29"/>
  <c r="P319" i="29"/>
  <c r="L319" i="29"/>
  <c r="T318" i="29"/>
  <c r="R318" i="29"/>
  <c r="Q318" i="29"/>
  <c r="O318" i="29"/>
  <c r="N318" i="29"/>
  <c r="M318" i="29"/>
  <c r="K318" i="29"/>
  <c r="J318" i="29"/>
  <c r="I318" i="29"/>
  <c r="H318" i="29"/>
  <c r="G318" i="29"/>
  <c r="U316" i="29"/>
  <c r="U315" i="29" s="1"/>
  <c r="S316" i="29"/>
  <c r="S315" i="29" s="1"/>
  <c r="P316" i="29"/>
  <c r="P315" i="29" s="1"/>
  <c r="L316" i="29"/>
  <c r="T315" i="29"/>
  <c r="R315" i="29"/>
  <c r="Q315" i="29"/>
  <c r="O315" i="29"/>
  <c r="N315" i="29"/>
  <c r="M315" i="29"/>
  <c r="K315" i="29"/>
  <c r="J315" i="29"/>
  <c r="I315" i="29"/>
  <c r="H315" i="29"/>
  <c r="G315" i="29"/>
  <c r="U314" i="29"/>
  <c r="U313" i="29" s="1"/>
  <c r="S314" i="29"/>
  <c r="S313" i="29" s="1"/>
  <c r="P314" i="29"/>
  <c r="P313" i="29" s="1"/>
  <c r="L314" i="29"/>
  <c r="T313" i="29"/>
  <c r="R313" i="29"/>
  <c r="Q313" i="29"/>
  <c r="O313" i="29"/>
  <c r="N313" i="29"/>
  <c r="M313" i="29"/>
  <c r="K313" i="29"/>
  <c r="J313" i="29"/>
  <c r="I313" i="29"/>
  <c r="H313" i="29"/>
  <c r="G313" i="29"/>
  <c r="U311" i="29"/>
  <c r="U310" i="29" s="1"/>
  <c r="U309" i="29" s="1"/>
  <c r="S311" i="29"/>
  <c r="S310" i="29" s="1"/>
  <c r="S309" i="29" s="1"/>
  <c r="P311" i="29"/>
  <c r="P310" i="29" s="1"/>
  <c r="P309" i="29" s="1"/>
  <c r="L311" i="29"/>
  <c r="T310" i="29"/>
  <c r="T309" i="29" s="1"/>
  <c r="R310" i="29"/>
  <c r="R309" i="29" s="1"/>
  <c r="Q310" i="29"/>
  <c r="Q309" i="29" s="1"/>
  <c r="O310" i="29"/>
  <c r="O309" i="29" s="1"/>
  <c r="N310" i="29"/>
  <c r="N309" i="29" s="1"/>
  <c r="M310" i="29"/>
  <c r="M309" i="29" s="1"/>
  <c r="K310" i="29"/>
  <c r="K309" i="29" s="1"/>
  <c r="J310" i="29"/>
  <c r="J309" i="29" s="1"/>
  <c r="I310" i="29"/>
  <c r="I309" i="29" s="1"/>
  <c r="H310" i="29"/>
  <c r="H309" i="29" s="1"/>
  <c r="G310" i="29"/>
  <c r="G309" i="29" s="1"/>
  <c r="U308" i="29"/>
  <c r="U307" i="29" s="1"/>
  <c r="S308" i="29"/>
  <c r="S307" i="29" s="1"/>
  <c r="P308" i="29"/>
  <c r="P307" i="29" s="1"/>
  <c r="L308" i="29"/>
  <c r="T307" i="29"/>
  <c r="R307" i="29"/>
  <c r="Q307" i="29"/>
  <c r="O307" i="29"/>
  <c r="N307" i="29"/>
  <c r="M307" i="29"/>
  <c r="K307" i="29"/>
  <c r="J307" i="29"/>
  <c r="I307" i="29"/>
  <c r="H307" i="29"/>
  <c r="G307" i="29"/>
  <c r="U306" i="29"/>
  <c r="S306" i="29"/>
  <c r="P306" i="29"/>
  <c r="L306" i="29"/>
  <c r="U305" i="29"/>
  <c r="S305" i="29"/>
  <c r="P305" i="29"/>
  <c r="L305" i="29"/>
  <c r="T304" i="29"/>
  <c r="R304" i="29"/>
  <c r="Q304" i="29"/>
  <c r="O304" i="29"/>
  <c r="N304" i="29"/>
  <c r="M304" i="29"/>
  <c r="K304" i="29"/>
  <c r="J304" i="29"/>
  <c r="I304" i="29"/>
  <c r="H304" i="29"/>
  <c r="G304" i="29"/>
  <c r="U303" i="29"/>
  <c r="U302" i="29" s="1"/>
  <c r="S303" i="29"/>
  <c r="S302" i="29" s="1"/>
  <c r="P303" i="29"/>
  <c r="P302" i="29" s="1"/>
  <c r="L303" i="29"/>
  <c r="T302" i="29"/>
  <c r="R302" i="29"/>
  <c r="Q302" i="29"/>
  <c r="O302" i="29"/>
  <c r="N302" i="29"/>
  <c r="M302" i="29"/>
  <c r="K302" i="29"/>
  <c r="J302" i="29"/>
  <c r="I302" i="29"/>
  <c r="H302" i="29"/>
  <c r="G302" i="29"/>
  <c r="U301" i="29"/>
  <c r="S301" i="29"/>
  <c r="P301" i="29"/>
  <c r="L301" i="29"/>
  <c r="U300" i="29"/>
  <c r="S300" i="29"/>
  <c r="P300" i="29"/>
  <c r="L300" i="29"/>
  <c r="T299" i="29"/>
  <c r="R299" i="29"/>
  <c r="Q299" i="29"/>
  <c r="O299" i="29"/>
  <c r="N299" i="29"/>
  <c r="M299" i="29"/>
  <c r="K299" i="29"/>
  <c r="J299" i="29"/>
  <c r="I299" i="29"/>
  <c r="H299" i="29"/>
  <c r="G299" i="29"/>
  <c r="U298" i="29"/>
  <c r="U297" i="29" s="1"/>
  <c r="S298" i="29"/>
  <c r="S297" i="29" s="1"/>
  <c r="P298" i="29"/>
  <c r="P297" i="29" s="1"/>
  <c r="L298" i="29"/>
  <c r="T297" i="29"/>
  <c r="R297" i="29"/>
  <c r="Q297" i="29"/>
  <c r="O297" i="29"/>
  <c r="N297" i="29"/>
  <c r="M297" i="29"/>
  <c r="K297" i="29"/>
  <c r="J297" i="29"/>
  <c r="I297" i="29"/>
  <c r="H297" i="29"/>
  <c r="G297" i="29"/>
  <c r="U295" i="29"/>
  <c r="U294" i="29" s="1"/>
  <c r="S295" i="29"/>
  <c r="S294" i="29" s="1"/>
  <c r="P295" i="29"/>
  <c r="P294" i="29" s="1"/>
  <c r="L295" i="29"/>
  <c r="T294" i="29"/>
  <c r="R294" i="29"/>
  <c r="Q294" i="29"/>
  <c r="O294" i="29"/>
  <c r="N294" i="29"/>
  <c r="M294" i="29"/>
  <c r="K294" i="29"/>
  <c r="J294" i="29"/>
  <c r="I294" i="29"/>
  <c r="H294" i="29"/>
  <c r="G294" i="29"/>
  <c r="U293" i="29"/>
  <c r="S293" i="29"/>
  <c r="P293" i="29"/>
  <c r="L293" i="29"/>
  <c r="U292" i="29"/>
  <c r="S292" i="29"/>
  <c r="P292" i="29"/>
  <c r="L292" i="29"/>
  <c r="T291" i="29"/>
  <c r="R291" i="29"/>
  <c r="Q291" i="29"/>
  <c r="O291" i="29"/>
  <c r="N291" i="29"/>
  <c r="M291" i="29"/>
  <c r="K291" i="29"/>
  <c r="J291" i="29"/>
  <c r="I291" i="29"/>
  <c r="H291" i="29"/>
  <c r="G291" i="29"/>
  <c r="U289" i="29"/>
  <c r="U288" i="29" s="1"/>
  <c r="S289" i="29"/>
  <c r="S288" i="29" s="1"/>
  <c r="P289" i="29"/>
  <c r="P288" i="29" s="1"/>
  <c r="L289" i="29"/>
  <c r="T288" i="29"/>
  <c r="R288" i="29"/>
  <c r="Q288" i="29"/>
  <c r="O288" i="29"/>
  <c r="N288" i="29"/>
  <c r="M288" i="29"/>
  <c r="K288" i="29"/>
  <c r="J288" i="29"/>
  <c r="I288" i="29"/>
  <c r="H288" i="29"/>
  <c r="G288" i="29"/>
  <c r="U287" i="29"/>
  <c r="U286" i="29" s="1"/>
  <c r="S287" i="29"/>
  <c r="S286" i="29" s="1"/>
  <c r="P287" i="29"/>
  <c r="P286" i="29" s="1"/>
  <c r="L287" i="29"/>
  <c r="T286" i="29"/>
  <c r="R286" i="29"/>
  <c r="Q286" i="29"/>
  <c r="O286" i="29"/>
  <c r="N286" i="29"/>
  <c r="M286" i="29"/>
  <c r="K286" i="29"/>
  <c r="J286" i="29"/>
  <c r="I286" i="29"/>
  <c r="H286" i="29"/>
  <c r="G286" i="29"/>
  <c r="U285" i="29"/>
  <c r="S285" i="29"/>
  <c r="P285" i="29"/>
  <c r="L285" i="29"/>
  <c r="U284" i="29"/>
  <c r="S284" i="29"/>
  <c r="P284" i="29"/>
  <c r="L284" i="29"/>
  <c r="T283" i="29"/>
  <c r="R283" i="29"/>
  <c r="Q283" i="29"/>
  <c r="O283" i="29"/>
  <c r="N283" i="29"/>
  <c r="M283" i="29"/>
  <c r="K283" i="29"/>
  <c r="J283" i="29"/>
  <c r="I283" i="29"/>
  <c r="H283" i="29"/>
  <c r="G283" i="29"/>
  <c r="U282" i="29"/>
  <c r="S282" i="29"/>
  <c r="P282" i="29"/>
  <c r="L282" i="29"/>
  <c r="U281" i="29"/>
  <c r="S281" i="29"/>
  <c r="P281" i="29"/>
  <c r="L281" i="29"/>
  <c r="U280" i="29"/>
  <c r="S280" i="29"/>
  <c r="P280" i="29"/>
  <c r="L280" i="29"/>
  <c r="T279" i="29"/>
  <c r="R279" i="29"/>
  <c r="Q279" i="29"/>
  <c r="O279" i="29"/>
  <c r="N279" i="29"/>
  <c r="M279" i="29"/>
  <c r="K279" i="29"/>
  <c r="J279" i="29"/>
  <c r="I279" i="29"/>
  <c r="H279" i="29"/>
  <c r="G279" i="29"/>
  <c r="U278" i="29"/>
  <c r="U277" i="29" s="1"/>
  <c r="S278" i="29"/>
  <c r="S277" i="29" s="1"/>
  <c r="P278" i="29"/>
  <c r="P277" i="29" s="1"/>
  <c r="L278" i="29"/>
  <c r="T277" i="29"/>
  <c r="R277" i="29"/>
  <c r="Q277" i="29"/>
  <c r="O277" i="29"/>
  <c r="N277" i="29"/>
  <c r="M277" i="29"/>
  <c r="K277" i="29"/>
  <c r="J277" i="29"/>
  <c r="I277" i="29"/>
  <c r="H277" i="29"/>
  <c r="G277" i="29"/>
  <c r="U275" i="29"/>
  <c r="U274" i="29" s="1"/>
  <c r="S275" i="29"/>
  <c r="S274" i="29" s="1"/>
  <c r="P275" i="29"/>
  <c r="P274" i="29" s="1"/>
  <c r="L275" i="29"/>
  <c r="T274" i="29"/>
  <c r="R274" i="29"/>
  <c r="Q274" i="29"/>
  <c r="O274" i="29"/>
  <c r="N274" i="29"/>
  <c r="M274" i="29"/>
  <c r="K274" i="29"/>
  <c r="J274" i="29"/>
  <c r="I274" i="29"/>
  <c r="H274" i="29"/>
  <c r="G274" i="29"/>
  <c r="U273" i="29"/>
  <c r="S273" i="29"/>
  <c r="P273" i="29"/>
  <c r="L273" i="29"/>
  <c r="U272" i="29"/>
  <c r="S272" i="29"/>
  <c r="P272" i="29"/>
  <c r="L272" i="29"/>
  <c r="T271" i="29"/>
  <c r="R271" i="29"/>
  <c r="Q271" i="29"/>
  <c r="O271" i="29"/>
  <c r="N271" i="29"/>
  <c r="M271" i="29"/>
  <c r="K271" i="29"/>
  <c r="J271" i="29"/>
  <c r="I271" i="29"/>
  <c r="H271" i="29"/>
  <c r="G271" i="29"/>
  <c r="U270" i="29"/>
  <c r="U269" i="29" s="1"/>
  <c r="S270" i="29"/>
  <c r="S269" i="29" s="1"/>
  <c r="P270" i="29"/>
  <c r="P269" i="29" s="1"/>
  <c r="L270" i="29"/>
  <c r="T269" i="29"/>
  <c r="R269" i="29"/>
  <c r="Q269" i="29"/>
  <c r="O269" i="29"/>
  <c r="N269" i="29"/>
  <c r="M269" i="29"/>
  <c r="K269" i="29"/>
  <c r="J269" i="29"/>
  <c r="I269" i="29"/>
  <c r="H269" i="29"/>
  <c r="G269" i="29"/>
  <c r="U268" i="29"/>
  <c r="U267" i="29" s="1"/>
  <c r="S268" i="29"/>
  <c r="S267" i="29" s="1"/>
  <c r="P268" i="29"/>
  <c r="P267" i="29" s="1"/>
  <c r="L268" i="29"/>
  <c r="T267" i="29"/>
  <c r="R267" i="29"/>
  <c r="Q267" i="29"/>
  <c r="O267" i="29"/>
  <c r="N267" i="29"/>
  <c r="M267" i="29"/>
  <c r="K267" i="29"/>
  <c r="J267" i="29"/>
  <c r="I267" i="29"/>
  <c r="H267" i="29"/>
  <c r="G267" i="29"/>
  <c r="U265" i="29"/>
  <c r="S265" i="29"/>
  <c r="P265" i="29"/>
  <c r="L265" i="29"/>
  <c r="U264" i="29"/>
  <c r="S264" i="29"/>
  <c r="P264" i="29"/>
  <c r="P263" i="29" s="1"/>
  <c r="L264" i="29"/>
  <c r="T263" i="29"/>
  <c r="R263" i="29"/>
  <c r="Q263" i="29"/>
  <c r="O263" i="29"/>
  <c r="N263" i="29"/>
  <c r="M263" i="29"/>
  <c r="K263" i="29"/>
  <c r="J263" i="29"/>
  <c r="I263" i="29"/>
  <c r="H263" i="29"/>
  <c r="G263" i="29"/>
  <c r="U262" i="29"/>
  <c r="S262" i="29"/>
  <c r="P262" i="29"/>
  <c r="L262" i="29"/>
  <c r="U261" i="29"/>
  <c r="S261" i="29"/>
  <c r="P261" i="29"/>
  <c r="L261" i="29"/>
  <c r="U260" i="29"/>
  <c r="S260" i="29"/>
  <c r="P260" i="29"/>
  <c r="L260" i="29"/>
  <c r="U259" i="29"/>
  <c r="S259" i="29"/>
  <c r="P259" i="29"/>
  <c r="L259" i="29"/>
  <c r="T258" i="29"/>
  <c r="R258" i="29"/>
  <c r="Q258" i="29"/>
  <c r="O258" i="29"/>
  <c r="N258" i="29"/>
  <c r="M258" i="29"/>
  <c r="K258" i="29"/>
  <c r="J258" i="29"/>
  <c r="I258" i="29"/>
  <c r="H258" i="29"/>
  <c r="G258" i="29"/>
  <c r="U257" i="29"/>
  <c r="S257" i="29"/>
  <c r="P257" i="29"/>
  <c r="L257" i="29"/>
  <c r="U256" i="29"/>
  <c r="S256" i="29"/>
  <c r="P256" i="29"/>
  <c r="L256" i="29"/>
  <c r="U255" i="29"/>
  <c r="S255" i="29"/>
  <c r="P255" i="29"/>
  <c r="L255" i="29"/>
  <c r="T254" i="29"/>
  <c r="R254" i="29"/>
  <c r="Q254" i="29"/>
  <c r="O254" i="29"/>
  <c r="N254" i="29"/>
  <c r="M254" i="29"/>
  <c r="K254" i="29"/>
  <c r="J254" i="29"/>
  <c r="I254" i="29"/>
  <c r="H254" i="29"/>
  <c r="G254" i="29"/>
  <c r="U253" i="29"/>
  <c r="U252" i="29" s="1"/>
  <c r="S253" i="29"/>
  <c r="S252" i="29" s="1"/>
  <c r="P253" i="29"/>
  <c r="P252" i="29" s="1"/>
  <c r="L253" i="29"/>
  <c r="T252" i="29"/>
  <c r="R252" i="29"/>
  <c r="Q252" i="29"/>
  <c r="O252" i="29"/>
  <c r="N252" i="29"/>
  <c r="M252" i="29"/>
  <c r="K252" i="29"/>
  <c r="J252" i="29"/>
  <c r="I252" i="29"/>
  <c r="H252" i="29"/>
  <c r="G252" i="29"/>
  <c r="U250" i="29"/>
  <c r="U249" i="29" s="1"/>
  <c r="U248" i="29" s="1"/>
  <c r="S250" i="29"/>
  <c r="S249" i="29" s="1"/>
  <c r="S248" i="29" s="1"/>
  <c r="P250" i="29"/>
  <c r="P249" i="29" s="1"/>
  <c r="P248" i="29" s="1"/>
  <c r="L250" i="29"/>
  <c r="T249" i="29"/>
  <c r="T248" i="29" s="1"/>
  <c r="R249" i="29"/>
  <c r="R248" i="29" s="1"/>
  <c r="Q249" i="29"/>
  <c r="Q248" i="29" s="1"/>
  <c r="O249" i="29"/>
  <c r="O248" i="29" s="1"/>
  <c r="N249" i="29"/>
  <c r="N248" i="29" s="1"/>
  <c r="M249" i="29"/>
  <c r="M248" i="29" s="1"/>
  <c r="K249" i="29"/>
  <c r="K248" i="29" s="1"/>
  <c r="J249" i="29"/>
  <c r="J248" i="29" s="1"/>
  <c r="I249" i="29"/>
  <c r="I248" i="29" s="1"/>
  <c r="H249" i="29"/>
  <c r="H248" i="29" s="1"/>
  <c r="G249" i="29"/>
  <c r="G248" i="29" s="1"/>
  <c r="U247" i="29"/>
  <c r="U246" i="29" s="1"/>
  <c r="U245" i="29" s="1"/>
  <c r="S247" i="29"/>
  <c r="S246" i="29" s="1"/>
  <c r="S245" i="29" s="1"/>
  <c r="P247" i="29"/>
  <c r="P246" i="29" s="1"/>
  <c r="P245" i="29" s="1"/>
  <c r="L247" i="29"/>
  <c r="T246" i="29"/>
  <c r="T245" i="29" s="1"/>
  <c r="R246" i="29"/>
  <c r="R245" i="29" s="1"/>
  <c r="Q246" i="29"/>
  <c r="Q245" i="29" s="1"/>
  <c r="O246" i="29"/>
  <c r="O245" i="29" s="1"/>
  <c r="N246" i="29"/>
  <c r="N245" i="29" s="1"/>
  <c r="M246" i="29"/>
  <c r="M245" i="29" s="1"/>
  <c r="K246" i="29"/>
  <c r="K245" i="29" s="1"/>
  <c r="J246" i="29"/>
  <c r="J245" i="29" s="1"/>
  <c r="I246" i="29"/>
  <c r="L246" i="29" s="1"/>
  <c r="U244" i="29"/>
  <c r="U243" i="29" s="1"/>
  <c r="S244" i="29"/>
  <c r="S243" i="29" s="1"/>
  <c r="P244" i="29"/>
  <c r="P243" i="29" s="1"/>
  <c r="L244" i="29"/>
  <c r="T243" i="29"/>
  <c r="R243" i="29"/>
  <c r="Q243" i="29"/>
  <c r="O243" i="29"/>
  <c r="N243" i="29"/>
  <c r="M243" i="29"/>
  <c r="K243" i="29"/>
  <c r="J243" i="29"/>
  <c r="I243" i="29"/>
  <c r="H243" i="29"/>
  <c r="G243" i="29"/>
  <c r="U242" i="29"/>
  <c r="U241" i="29" s="1"/>
  <c r="S242" i="29"/>
  <c r="S241" i="29" s="1"/>
  <c r="P242" i="29"/>
  <c r="P241" i="29" s="1"/>
  <c r="L242" i="29"/>
  <c r="T241" i="29"/>
  <c r="R241" i="29"/>
  <c r="Q241" i="29"/>
  <c r="O241" i="29"/>
  <c r="N241" i="29"/>
  <c r="M241" i="29"/>
  <c r="K241" i="29"/>
  <c r="J241" i="29"/>
  <c r="I241" i="29"/>
  <c r="H241" i="29"/>
  <c r="G241" i="29"/>
  <c r="U239" i="29"/>
  <c r="S239" i="29"/>
  <c r="P239" i="29"/>
  <c r="L239" i="29"/>
  <c r="U238" i="29"/>
  <c r="S238" i="29"/>
  <c r="P238" i="29"/>
  <c r="L238" i="29"/>
  <c r="T237" i="29"/>
  <c r="T236" i="29" s="1"/>
  <c r="R237" i="29"/>
  <c r="R236" i="29" s="1"/>
  <c r="Q237" i="29"/>
  <c r="Q236" i="29" s="1"/>
  <c r="O237" i="29"/>
  <c r="O236" i="29" s="1"/>
  <c r="N237" i="29"/>
  <c r="N236" i="29" s="1"/>
  <c r="M237" i="29"/>
  <c r="M236" i="29" s="1"/>
  <c r="K237" i="29"/>
  <c r="K236" i="29" s="1"/>
  <c r="J237" i="29"/>
  <c r="J236" i="29" s="1"/>
  <c r="I237" i="29"/>
  <c r="I236" i="29" s="1"/>
  <c r="H237" i="29"/>
  <c r="H236" i="29" s="1"/>
  <c r="G237" i="29"/>
  <c r="G236" i="29" s="1"/>
  <c r="U235" i="29"/>
  <c r="U234" i="29" s="1"/>
  <c r="U233" i="29" s="1"/>
  <c r="S235" i="29"/>
  <c r="S234" i="29" s="1"/>
  <c r="S233" i="29" s="1"/>
  <c r="P235" i="29"/>
  <c r="P234" i="29" s="1"/>
  <c r="P233" i="29" s="1"/>
  <c r="L235" i="29"/>
  <c r="T234" i="29"/>
  <c r="T233" i="29" s="1"/>
  <c r="R234" i="29"/>
  <c r="R233" i="29" s="1"/>
  <c r="Q234" i="29"/>
  <c r="Q233" i="29" s="1"/>
  <c r="O234" i="29"/>
  <c r="O233" i="29" s="1"/>
  <c r="N234" i="29"/>
  <c r="N233" i="29" s="1"/>
  <c r="M234" i="29"/>
  <c r="M233" i="29" s="1"/>
  <c r="K234" i="29"/>
  <c r="K233" i="29" s="1"/>
  <c r="J234" i="29"/>
  <c r="J233" i="29" s="1"/>
  <c r="I234" i="29"/>
  <c r="I233" i="29" s="1"/>
  <c r="L233" i="29" s="1"/>
  <c r="H234" i="29"/>
  <c r="H233" i="29" s="1"/>
  <c r="G234" i="29"/>
  <c r="G233" i="29" s="1"/>
  <c r="U232" i="29"/>
  <c r="S232" i="29"/>
  <c r="P232" i="29"/>
  <c r="U231" i="29"/>
  <c r="S231" i="29"/>
  <c r="P231" i="29"/>
  <c r="L231" i="29"/>
  <c r="T230" i="29"/>
  <c r="R230" i="29"/>
  <c r="Q230" i="29"/>
  <c r="O230" i="29"/>
  <c r="N230" i="29"/>
  <c r="M230" i="29"/>
  <c r="K230" i="29"/>
  <c r="J230" i="29"/>
  <c r="I230" i="29"/>
  <c r="L230" i="29" s="1"/>
  <c r="H230" i="29"/>
  <c r="G230" i="29"/>
  <c r="U229" i="29"/>
  <c r="S229" i="29"/>
  <c r="P229" i="29"/>
  <c r="U228" i="29"/>
  <c r="S228" i="29"/>
  <c r="P228" i="29"/>
  <c r="L228" i="29"/>
  <c r="U227" i="29"/>
  <c r="S227" i="29"/>
  <c r="P227" i="29"/>
  <c r="L227" i="29"/>
  <c r="T226" i="29"/>
  <c r="R226" i="29"/>
  <c r="Q226" i="29"/>
  <c r="O226" i="29"/>
  <c r="N226" i="29"/>
  <c r="M226" i="29"/>
  <c r="K226" i="29"/>
  <c r="J226" i="29"/>
  <c r="I226" i="29"/>
  <c r="L226" i="29" s="1"/>
  <c r="H226" i="29"/>
  <c r="G226" i="29"/>
  <c r="U225" i="29"/>
  <c r="S225" i="29"/>
  <c r="P225" i="29"/>
  <c r="U224" i="29"/>
  <c r="S224" i="29"/>
  <c r="P224" i="29"/>
  <c r="U223" i="29"/>
  <c r="S223" i="29"/>
  <c r="P223" i="29"/>
  <c r="U222" i="29"/>
  <c r="S222" i="29"/>
  <c r="P222" i="29"/>
  <c r="U221" i="29"/>
  <c r="S221" i="29"/>
  <c r="P221" i="29"/>
  <c r="L221" i="29"/>
  <c r="T220" i="29"/>
  <c r="R220" i="29"/>
  <c r="Q220" i="29"/>
  <c r="O220" i="29"/>
  <c r="N220" i="29"/>
  <c r="M220" i="29"/>
  <c r="K220" i="29"/>
  <c r="J220" i="29"/>
  <c r="I220" i="29"/>
  <c r="L220" i="29" s="1"/>
  <c r="H220" i="29"/>
  <c r="G220" i="29"/>
  <c r="U219" i="29"/>
  <c r="S219" i="29"/>
  <c r="P219" i="29"/>
  <c r="U218" i="29"/>
  <c r="S218" i="29"/>
  <c r="P218" i="29"/>
  <c r="U217" i="29"/>
  <c r="S217" i="29"/>
  <c r="P217" i="29"/>
  <c r="L217" i="29"/>
  <c r="T216" i="29"/>
  <c r="R216" i="29"/>
  <c r="Q216" i="29"/>
  <c r="O216" i="29"/>
  <c r="N216" i="29"/>
  <c r="M216" i="29"/>
  <c r="K216" i="29"/>
  <c r="J216" i="29"/>
  <c r="I216" i="29"/>
  <c r="L216" i="29" s="1"/>
  <c r="H216" i="29"/>
  <c r="G216" i="29"/>
  <c r="U215" i="29"/>
  <c r="S215" i="29"/>
  <c r="P215" i="29"/>
  <c r="U214" i="29"/>
  <c r="S214" i="29"/>
  <c r="P214" i="29"/>
  <c r="L214" i="29"/>
  <c r="T213" i="29"/>
  <c r="R213" i="29"/>
  <c r="Q213" i="29"/>
  <c r="O213" i="29"/>
  <c r="N213" i="29"/>
  <c r="M213" i="29"/>
  <c r="K213" i="29"/>
  <c r="J213" i="29"/>
  <c r="I213" i="29"/>
  <c r="L213" i="29" s="1"/>
  <c r="H213" i="29"/>
  <c r="G213" i="29"/>
  <c r="U212" i="29"/>
  <c r="U211" i="29" s="1"/>
  <c r="S212" i="29"/>
  <c r="S211" i="29" s="1"/>
  <c r="P212" i="29"/>
  <c r="P211" i="29" s="1"/>
  <c r="L212" i="29"/>
  <c r="T211" i="29"/>
  <c r="R211" i="29"/>
  <c r="Q211" i="29"/>
  <c r="O211" i="29"/>
  <c r="N211" i="29"/>
  <c r="M211" i="29"/>
  <c r="K211" i="29"/>
  <c r="J211" i="29"/>
  <c r="I211" i="29"/>
  <c r="H211" i="29"/>
  <c r="G211" i="29"/>
  <c r="U209" i="29"/>
  <c r="U208" i="29" s="1"/>
  <c r="U207" i="29" s="1"/>
  <c r="P209" i="29"/>
  <c r="P208" i="29" s="1"/>
  <c r="P207" i="29" s="1"/>
  <c r="L209" i="29"/>
  <c r="T208" i="29"/>
  <c r="T207" i="29" s="1"/>
  <c r="S208" i="29"/>
  <c r="S207" i="29" s="1"/>
  <c r="R208" i="29"/>
  <c r="R207" i="29" s="1"/>
  <c r="Q208" i="29"/>
  <c r="Q207" i="29" s="1"/>
  <c r="O208" i="29"/>
  <c r="O207" i="29" s="1"/>
  <c r="N208" i="29"/>
  <c r="N207" i="29" s="1"/>
  <c r="M208" i="29"/>
  <c r="M207" i="29" s="1"/>
  <c r="K208" i="29"/>
  <c r="K207" i="29" s="1"/>
  <c r="J208" i="29"/>
  <c r="J207" i="29" s="1"/>
  <c r="I208" i="29"/>
  <c r="I207" i="29" s="1"/>
  <c r="H208" i="29"/>
  <c r="H207" i="29" s="1"/>
  <c r="G208" i="29"/>
  <c r="G207" i="29" s="1"/>
  <c r="U206" i="29"/>
  <c r="U205" i="29" s="1"/>
  <c r="S206" i="29"/>
  <c r="S205" i="29" s="1"/>
  <c r="P206" i="29"/>
  <c r="P205" i="29" s="1"/>
  <c r="L206" i="29"/>
  <c r="T205" i="29"/>
  <c r="R205" i="29"/>
  <c r="Q205" i="29"/>
  <c r="O205" i="29"/>
  <c r="N205" i="29"/>
  <c r="M205" i="29"/>
  <c r="K205" i="29"/>
  <c r="J205" i="29"/>
  <c r="I205" i="29"/>
  <c r="H205" i="29"/>
  <c r="G205" i="29"/>
  <c r="U204" i="29"/>
  <c r="U203" i="29" s="1"/>
  <c r="S204" i="29"/>
  <c r="S203" i="29" s="1"/>
  <c r="P204" i="29"/>
  <c r="P203" i="29" s="1"/>
  <c r="L204" i="29"/>
  <c r="T203" i="29"/>
  <c r="R203" i="29"/>
  <c r="Q203" i="29"/>
  <c r="O203" i="29"/>
  <c r="N203" i="29"/>
  <c r="M203" i="29"/>
  <c r="K203" i="29"/>
  <c r="J203" i="29"/>
  <c r="I203" i="29"/>
  <c r="H203" i="29"/>
  <c r="G203" i="29"/>
  <c r="L201" i="29"/>
  <c r="U200" i="29"/>
  <c r="T200" i="29"/>
  <c r="S200" i="29"/>
  <c r="R200" i="29"/>
  <c r="Q200" i="29"/>
  <c r="P200" i="29"/>
  <c r="O200" i="29"/>
  <c r="N200" i="29"/>
  <c r="M200" i="29"/>
  <c r="K200" i="29"/>
  <c r="J200" i="29"/>
  <c r="I200" i="29"/>
  <c r="H200" i="29"/>
  <c r="G200" i="29"/>
  <c r="L199" i="29"/>
  <c r="L198" i="29"/>
  <c r="U197" i="29"/>
  <c r="T197" i="29"/>
  <c r="S197" i="29"/>
  <c r="R197" i="29"/>
  <c r="Q197" i="29"/>
  <c r="P197" i="29"/>
  <c r="O197" i="29"/>
  <c r="N197" i="29"/>
  <c r="M197" i="29"/>
  <c r="K197" i="29"/>
  <c r="J197" i="29"/>
  <c r="I197" i="29"/>
  <c r="H197" i="29"/>
  <c r="G197" i="29"/>
  <c r="L196" i="29"/>
  <c r="U195" i="29"/>
  <c r="T195" i="29"/>
  <c r="S195" i="29"/>
  <c r="R195" i="29"/>
  <c r="Q195" i="29"/>
  <c r="P195" i="29"/>
  <c r="O195" i="29"/>
  <c r="N195" i="29"/>
  <c r="M195" i="29"/>
  <c r="K195" i="29"/>
  <c r="J195" i="29"/>
  <c r="I195" i="29"/>
  <c r="H195" i="29"/>
  <c r="G195" i="29"/>
  <c r="L193" i="29"/>
  <c r="U192" i="29"/>
  <c r="T192" i="29"/>
  <c r="S192" i="29"/>
  <c r="R192" i="29"/>
  <c r="Q192" i="29"/>
  <c r="P192" i="29"/>
  <c r="O192" i="29"/>
  <c r="N192" i="29"/>
  <c r="M192" i="29"/>
  <c r="K192" i="29"/>
  <c r="J192" i="29"/>
  <c r="I192" i="29"/>
  <c r="H192" i="29"/>
  <c r="G192" i="29"/>
  <c r="U191" i="29"/>
  <c r="U190" i="29" s="1"/>
  <c r="S191" i="29"/>
  <c r="S190" i="29" s="1"/>
  <c r="P191" i="29"/>
  <c r="P190" i="29" s="1"/>
  <c r="L191" i="29"/>
  <c r="T190" i="29"/>
  <c r="R190" i="29"/>
  <c r="Q190" i="29"/>
  <c r="O190" i="29"/>
  <c r="N190" i="29"/>
  <c r="M190" i="29"/>
  <c r="K190" i="29"/>
  <c r="J190" i="29"/>
  <c r="I190" i="29"/>
  <c r="H190" i="29"/>
  <c r="G190" i="29"/>
  <c r="U188" i="29"/>
  <c r="U187" i="29" s="1"/>
  <c r="U186" i="29" s="1"/>
  <c r="S188" i="29"/>
  <c r="S187" i="29" s="1"/>
  <c r="S186" i="29" s="1"/>
  <c r="P188" i="29"/>
  <c r="P187" i="29" s="1"/>
  <c r="P186" i="29" s="1"/>
  <c r="L188" i="29"/>
  <c r="T187" i="29"/>
  <c r="T186" i="29" s="1"/>
  <c r="R187" i="29"/>
  <c r="R186" i="29" s="1"/>
  <c r="Q187" i="29"/>
  <c r="Q186" i="29" s="1"/>
  <c r="O187" i="29"/>
  <c r="O186" i="29" s="1"/>
  <c r="N187" i="29"/>
  <c r="N186" i="29" s="1"/>
  <c r="M187" i="29"/>
  <c r="M186" i="29" s="1"/>
  <c r="K187" i="29"/>
  <c r="K186" i="29" s="1"/>
  <c r="J187" i="29"/>
  <c r="J186" i="29" s="1"/>
  <c r="I187" i="29"/>
  <c r="I186" i="29" s="1"/>
  <c r="H187" i="29"/>
  <c r="H186" i="29" s="1"/>
  <c r="G187" i="29"/>
  <c r="G186" i="29" s="1"/>
  <c r="U185" i="29"/>
  <c r="U184" i="29" s="1"/>
  <c r="S185" i="29"/>
  <c r="S184" i="29" s="1"/>
  <c r="P185" i="29"/>
  <c r="P184" i="29" s="1"/>
  <c r="L185" i="29"/>
  <c r="T184" i="29"/>
  <c r="R184" i="29"/>
  <c r="Q184" i="29"/>
  <c r="O184" i="29"/>
  <c r="N184" i="29"/>
  <c r="M184" i="29"/>
  <c r="K184" i="29"/>
  <c r="J184" i="29"/>
  <c r="I184" i="29"/>
  <c r="H184" i="29"/>
  <c r="G184" i="29"/>
  <c r="U183" i="29"/>
  <c r="U182" i="29" s="1"/>
  <c r="S183" i="29"/>
  <c r="S182" i="29" s="1"/>
  <c r="P183" i="29"/>
  <c r="P182" i="29" s="1"/>
  <c r="L183" i="29"/>
  <c r="T182" i="29"/>
  <c r="R182" i="29"/>
  <c r="Q182" i="29"/>
  <c r="O182" i="29"/>
  <c r="N182" i="29"/>
  <c r="M182" i="29"/>
  <c r="K182" i="29"/>
  <c r="J182" i="29"/>
  <c r="I182" i="29"/>
  <c r="H182" i="29"/>
  <c r="G182" i="29"/>
  <c r="U180" i="29"/>
  <c r="S180" i="29"/>
  <c r="P180" i="29"/>
  <c r="L180" i="29"/>
  <c r="U179" i="29"/>
  <c r="S179" i="29"/>
  <c r="P179" i="29"/>
  <c r="L179" i="29"/>
  <c r="T178" i="29"/>
  <c r="R178" i="29"/>
  <c r="Q178" i="29"/>
  <c r="O178" i="29"/>
  <c r="N178" i="29"/>
  <c r="M178" i="29"/>
  <c r="K178" i="29"/>
  <c r="J178" i="29"/>
  <c r="I178" i="29"/>
  <c r="H178" i="29"/>
  <c r="G178" i="29"/>
  <c r="U177" i="29"/>
  <c r="U176" i="29" s="1"/>
  <c r="S177" i="29"/>
  <c r="S176" i="29" s="1"/>
  <c r="P177" i="29"/>
  <c r="P176" i="29" s="1"/>
  <c r="L177" i="29"/>
  <c r="T176" i="29"/>
  <c r="R176" i="29"/>
  <c r="Q176" i="29"/>
  <c r="O176" i="29"/>
  <c r="N176" i="29"/>
  <c r="M176" i="29"/>
  <c r="K176" i="29"/>
  <c r="J176" i="29"/>
  <c r="I176" i="29"/>
  <c r="H176" i="29"/>
  <c r="G176" i="29"/>
  <c r="S174" i="29"/>
  <c r="P174" i="29"/>
  <c r="L174" i="29"/>
  <c r="U173" i="29"/>
  <c r="U172" i="29" s="1"/>
  <c r="U171" i="29" s="1"/>
  <c r="S173" i="29"/>
  <c r="P173" i="29"/>
  <c r="L173" i="29"/>
  <c r="T172" i="29"/>
  <c r="T171" i="29" s="1"/>
  <c r="R172" i="29"/>
  <c r="R171" i="29" s="1"/>
  <c r="Q172" i="29"/>
  <c r="Q171" i="29" s="1"/>
  <c r="O172" i="29"/>
  <c r="O171" i="29" s="1"/>
  <c r="N172" i="29"/>
  <c r="N171" i="29" s="1"/>
  <c r="M172" i="29"/>
  <c r="M171" i="29" s="1"/>
  <c r="K172" i="29"/>
  <c r="K171" i="29" s="1"/>
  <c r="J172" i="29"/>
  <c r="J171" i="29" s="1"/>
  <c r="I172" i="29"/>
  <c r="H172" i="29"/>
  <c r="H171" i="29" s="1"/>
  <c r="G172" i="29"/>
  <c r="G171" i="29" s="1"/>
  <c r="P170" i="29"/>
  <c r="P169" i="29" s="1"/>
  <c r="P168" i="29" s="1"/>
  <c r="L170" i="29"/>
  <c r="U169" i="29"/>
  <c r="U168" i="29" s="1"/>
  <c r="T169" i="29"/>
  <c r="T168" i="29" s="1"/>
  <c r="S169" i="29"/>
  <c r="S168" i="29" s="1"/>
  <c r="R169" i="29"/>
  <c r="R168" i="29" s="1"/>
  <c r="Q169" i="29"/>
  <c r="Q168" i="29" s="1"/>
  <c r="O169" i="29"/>
  <c r="O168" i="29" s="1"/>
  <c r="N169" i="29"/>
  <c r="N168" i="29" s="1"/>
  <c r="M169" i="29"/>
  <c r="M168" i="29" s="1"/>
  <c r="K169" i="29"/>
  <c r="K168" i="29" s="1"/>
  <c r="J169" i="29"/>
  <c r="J168" i="29" s="1"/>
  <c r="I169" i="29"/>
  <c r="H169" i="29"/>
  <c r="H168" i="29" s="1"/>
  <c r="G169" i="29"/>
  <c r="G168" i="29" s="1"/>
  <c r="L167" i="29"/>
  <c r="U166" i="29"/>
  <c r="T166" i="29"/>
  <c r="S166" i="29"/>
  <c r="R166" i="29"/>
  <c r="Q166" i="29"/>
  <c r="P166" i="29"/>
  <c r="O166" i="29"/>
  <c r="N166" i="29"/>
  <c r="M166" i="29"/>
  <c r="K166" i="29"/>
  <c r="J166" i="29"/>
  <c r="I166" i="29"/>
  <c r="H166" i="29"/>
  <c r="G166" i="29"/>
  <c r="U165" i="29"/>
  <c r="U164" i="29" s="1"/>
  <c r="S165" i="29"/>
  <c r="S164" i="29" s="1"/>
  <c r="P165" i="29"/>
  <c r="P164" i="29" s="1"/>
  <c r="L165" i="29"/>
  <c r="T164" i="29"/>
  <c r="R164" i="29"/>
  <c r="Q164" i="29"/>
  <c r="O164" i="29"/>
  <c r="N164" i="29"/>
  <c r="M164" i="29"/>
  <c r="K164" i="29"/>
  <c r="J164" i="29"/>
  <c r="I164" i="29"/>
  <c r="H164" i="29"/>
  <c r="G164" i="29"/>
  <c r="U163" i="29"/>
  <c r="S163" i="29"/>
  <c r="P163" i="29"/>
  <c r="L163" i="29"/>
  <c r="U162" i="29"/>
  <c r="S162" i="29"/>
  <c r="P162" i="29"/>
  <c r="P161" i="29" s="1"/>
  <c r="L162" i="29"/>
  <c r="T161" i="29"/>
  <c r="R161" i="29"/>
  <c r="Q161" i="29"/>
  <c r="O161" i="29"/>
  <c r="N161" i="29"/>
  <c r="M161" i="29"/>
  <c r="K161" i="29"/>
  <c r="J161" i="29"/>
  <c r="I161" i="29"/>
  <c r="H161" i="29"/>
  <c r="G161" i="29"/>
  <c r="U159" i="29"/>
  <c r="U158" i="29" s="1"/>
  <c r="U157" i="29" s="1"/>
  <c r="S159" i="29"/>
  <c r="S158" i="29" s="1"/>
  <c r="S157" i="29" s="1"/>
  <c r="P159" i="29"/>
  <c r="P158" i="29" s="1"/>
  <c r="P157" i="29" s="1"/>
  <c r="L159" i="29"/>
  <c r="T158" i="29"/>
  <c r="T157" i="29" s="1"/>
  <c r="R158" i="29"/>
  <c r="R157" i="29" s="1"/>
  <c r="Q158" i="29"/>
  <c r="Q157" i="29" s="1"/>
  <c r="O158" i="29"/>
  <c r="O157" i="29" s="1"/>
  <c r="N158" i="29"/>
  <c r="N157" i="29" s="1"/>
  <c r="M158" i="29"/>
  <c r="M157" i="29" s="1"/>
  <c r="K158" i="29"/>
  <c r="K157" i="29" s="1"/>
  <c r="J158" i="29"/>
  <c r="J157" i="29" s="1"/>
  <c r="I158" i="29"/>
  <c r="H158" i="29"/>
  <c r="H157" i="29" s="1"/>
  <c r="G158" i="29"/>
  <c r="G157" i="29" s="1"/>
  <c r="U156" i="29"/>
  <c r="U155" i="29" s="1"/>
  <c r="U154" i="29" s="1"/>
  <c r="S156" i="29"/>
  <c r="S155" i="29" s="1"/>
  <c r="S154" i="29" s="1"/>
  <c r="P156" i="29"/>
  <c r="P155" i="29" s="1"/>
  <c r="P154" i="29" s="1"/>
  <c r="L156" i="29"/>
  <c r="T155" i="29"/>
  <c r="T154" i="29" s="1"/>
  <c r="R155" i="29"/>
  <c r="R154" i="29" s="1"/>
  <c r="Q155" i="29"/>
  <c r="Q154" i="29" s="1"/>
  <c r="O155" i="29"/>
  <c r="O154" i="29" s="1"/>
  <c r="N155" i="29"/>
  <c r="N154" i="29" s="1"/>
  <c r="M155" i="29"/>
  <c r="M154" i="29" s="1"/>
  <c r="K155" i="29"/>
  <c r="K154" i="29" s="1"/>
  <c r="J155" i="29"/>
  <c r="J154" i="29" s="1"/>
  <c r="I155" i="29"/>
  <c r="H155" i="29"/>
  <c r="H154" i="29" s="1"/>
  <c r="G155" i="29"/>
  <c r="G154" i="29" s="1"/>
  <c r="U153" i="29"/>
  <c r="U152" i="29" s="1"/>
  <c r="S153" i="29"/>
  <c r="S152" i="29" s="1"/>
  <c r="P153" i="29"/>
  <c r="P152" i="29" s="1"/>
  <c r="L153" i="29"/>
  <c r="T152" i="29"/>
  <c r="R152" i="29"/>
  <c r="Q152" i="29"/>
  <c r="O152" i="29"/>
  <c r="N152" i="29"/>
  <c r="M152" i="29"/>
  <c r="K152" i="29"/>
  <c r="J152" i="29"/>
  <c r="I152" i="29"/>
  <c r="H152" i="29"/>
  <c r="G152" i="29"/>
  <c r="U151" i="29"/>
  <c r="U150" i="29" s="1"/>
  <c r="S151" i="29"/>
  <c r="S150" i="29" s="1"/>
  <c r="P151" i="29"/>
  <c r="P150" i="29" s="1"/>
  <c r="L151" i="29"/>
  <c r="T150" i="29"/>
  <c r="R150" i="29"/>
  <c r="Q150" i="29"/>
  <c r="O150" i="29"/>
  <c r="N150" i="29"/>
  <c r="M150" i="29"/>
  <c r="K150" i="29"/>
  <c r="J150" i="29"/>
  <c r="I150" i="29"/>
  <c r="H150" i="29"/>
  <c r="G150" i="29"/>
  <c r="U149" i="29"/>
  <c r="U148" i="29" s="1"/>
  <c r="S149" i="29"/>
  <c r="S148" i="29" s="1"/>
  <c r="P149" i="29"/>
  <c r="P148" i="29" s="1"/>
  <c r="L149" i="29"/>
  <c r="T148" i="29"/>
  <c r="R148" i="29"/>
  <c r="Q148" i="29"/>
  <c r="O148" i="29"/>
  <c r="N148" i="29"/>
  <c r="M148" i="29"/>
  <c r="K148" i="29"/>
  <c r="J148" i="29"/>
  <c r="I148" i="29"/>
  <c r="H148" i="29"/>
  <c r="G148" i="29"/>
  <c r="U147" i="29"/>
  <c r="U146" i="29" s="1"/>
  <c r="S147" i="29"/>
  <c r="S146" i="29" s="1"/>
  <c r="P147" i="29"/>
  <c r="P146" i="29" s="1"/>
  <c r="L147" i="29"/>
  <c r="T146" i="29"/>
  <c r="R146" i="29"/>
  <c r="Q146" i="29"/>
  <c r="O146" i="29"/>
  <c r="N146" i="29"/>
  <c r="M146" i="29"/>
  <c r="K146" i="29"/>
  <c r="J146" i="29"/>
  <c r="I146" i="29"/>
  <c r="H146" i="29"/>
  <c r="G146" i="29"/>
  <c r="U144" i="29"/>
  <c r="U143" i="29" s="1"/>
  <c r="U142" i="29" s="1"/>
  <c r="S144" i="29"/>
  <c r="S143" i="29" s="1"/>
  <c r="S142" i="29" s="1"/>
  <c r="P144" i="29"/>
  <c r="P143" i="29" s="1"/>
  <c r="P142" i="29" s="1"/>
  <c r="L144" i="29"/>
  <c r="T143" i="29"/>
  <c r="T142" i="29" s="1"/>
  <c r="R143" i="29"/>
  <c r="R142" i="29" s="1"/>
  <c r="Q143" i="29"/>
  <c r="Q142" i="29" s="1"/>
  <c r="O143" i="29"/>
  <c r="O142" i="29" s="1"/>
  <c r="N143" i="29"/>
  <c r="N142" i="29" s="1"/>
  <c r="M143" i="29"/>
  <c r="M142" i="29" s="1"/>
  <c r="K143" i="29"/>
  <c r="K142" i="29" s="1"/>
  <c r="J143" i="29"/>
  <c r="J142" i="29" s="1"/>
  <c r="I143" i="29"/>
  <c r="H143" i="29"/>
  <c r="H142" i="29" s="1"/>
  <c r="G143" i="29"/>
  <c r="G142" i="29" s="1"/>
  <c r="U141" i="29"/>
  <c r="U140" i="29" s="1"/>
  <c r="S141" i="29"/>
  <c r="S140" i="29" s="1"/>
  <c r="P141" i="29"/>
  <c r="P140" i="29" s="1"/>
  <c r="L141" i="29"/>
  <c r="T140" i="29"/>
  <c r="R140" i="29"/>
  <c r="Q140" i="29"/>
  <c r="O140" i="29"/>
  <c r="N140" i="29"/>
  <c r="M140" i="29"/>
  <c r="K140" i="29"/>
  <c r="J140" i="29"/>
  <c r="I140" i="29"/>
  <c r="H140" i="29"/>
  <c r="G140" i="29"/>
  <c r="U139" i="29"/>
  <c r="U138" i="29" s="1"/>
  <c r="S139" i="29"/>
  <c r="S138" i="29" s="1"/>
  <c r="P139" i="29"/>
  <c r="P138" i="29" s="1"/>
  <c r="L139" i="29"/>
  <c r="T138" i="29"/>
  <c r="R138" i="29"/>
  <c r="Q138" i="29"/>
  <c r="O138" i="29"/>
  <c r="N138" i="29"/>
  <c r="M138" i="29"/>
  <c r="K138" i="29"/>
  <c r="J138" i="29"/>
  <c r="I138" i="29"/>
  <c r="H138" i="29"/>
  <c r="G138" i="29"/>
  <c r="U136" i="29"/>
  <c r="U135" i="29" s="1"/>
  <c r="U134" i="29" s="1"/>
  <c r="S136" i="29"/>
  <c r="S135" i="29" s="1"/>
  <c r="S134" i="29" s="1"/>
  <c r="P136" i="29"/>
  <c r="P135" i="29" s="1"/>
  <c r="P134" i="29" s="1"/>
  <c r="L136" i="29"/>
  <c r="T135" i="29"/>
  <c r="T134" i="29" s="1"/>
  <c r="R135" i="29"/>
  <c r="R134" i="29" s="1"/>
  <c r="Q135" i="29"/>
  <c r="Q134" i="29" s="1"/>
  <c r="O135" i="29"/>
  <c r="O134" i="29" s="1"/>
  <c r="N135" i="29"/>
  <c r="N134" i="29" s="1"/>
  <c r="M135" i="29"/>
  <c r="M134" i="29" s="1"/>
  <c r="K135" i="29"/>
  <c r="K134" i="29" s="1"/>
  <c r="J135" i="29"/>
  <c r="J134" i="29" s="1"/>
  <c r="I135" i="29"/>
  <c r="I134" i="29" s="1"/>
  <c r="H135" i="29"/>
  <c r="H134" i="29" s="1"/>
  <c r="G135" i="29"/>
  <c r="G134" i="29" s="1"/>
  <c r="U133" i="29"/>
  <c r="U132" i="29" s="1"/>
  <c r="S133" i="29"/>
  <c r="S132" i="29" s="1"/>
  <c r="P133" i="29"/>
  <c r="P132" i="29" s="1"/>
  <c r="L133" i="29"/>
  <c r="T132" i="29"/>
  <c r="R132" i="29"/>
  <c r="Q132" i="29"/>
  <c r="O132" i="29"/>
  <c r="N132" i="29"/>
  <c r="M132" i="29"/>
  <c r="K132" i="29"/>
  <c r="J132" i="29"/>
  <c r="I132" i="29"/>
  <c r="H132" i="29"/>
  <c r="G132" i="29"/>
  <c r="U131" i="29"/>
  <c r="U130" i="29" s="1"/>
  <c r="S131" i="29"/>
  <c r="S130" i="29" s="1"/>
  <c r="P131" i="29"/>
  <c r="P130" i="29" s="1"/>
  <c r="L131" i="29"/>
  <c r="T130" i="29"/>
  <c r="R130" i="29"/>
  <c r="Q130" i="29"/>
  <c r="O130" i="29"/>
  <c r="N130" i="29"/>
  <c r="M130" i="29"/>
  <c r="K130" i="29"/>
  <c r="J130" i="29"/>
  <c r="I130" i="29"/>
  <c r="H130" i="29"/>
  <c r="G130" i="29"/>
  <c r="U128" i="29"/>
  <c r="U127" i="29" s="1"/>
  <c r="U126" i="29" s="1"/>
  <c r="S128" i="29"/>
  <c r="S127" i="29" s="1"/>
  <c r="S126" i="29" s="1"/>
  <c r="P128" i="29"/>
  <c r="P127" i="29" s="1"/>
  <c r="P126" i="29" s="1"/>
  <c r="L128" i="29"/>
  <c r="T127" i="29"/>
  <c r="T126" i="29" s="1"/>
  <c r="R127" i="29"/>
  <c r="R126" i="29" s="1"/>
  <c r="Q127" i="29"/>
  <c r="Q126" i="29" s="1"/>
  <c r="O127" i="29"/>
  <c r="O126" i="29" s="1"/>
  <c r="N127" i="29"/>
  <c r="N126" i="29" s="1"/>
  <c r="M127" i="29"/>
  <c r="M126" i="29" s="1"/>
  <c r="K127" i="29"/>
  <c r="K126" i="29" s="1"/>
  <c r="J127" i="29"/>
  <c r="J126" i="29" s="1"/>
  <c r="I127" i="29"/>
  <c r="H127" i="29"/>
  <c r="H126" i="29" s="1"/>
  <c r="G127" i="29"/>
  <c r="G126" i="29" s="1"/>
  <c r="U125" i="29"/>
  <c r="U124" i="29" s="1"/>
  <c r="S125" i="29"/>
  <c r="S124" i="29" s="1"/>
  <c r="P125" i="29"/>
  <c r="P124" i="29" s="1"/>
  <c r="L125" i="29"/>
  <c r="T124" i="29"/>
  <c r="R124" i="29"/>
  <c r="Q124" i="29"/>
  <c r="O124" i="29"/>
  <c r="N124" i="29"/>
  <c r="M124" i="29"/>
  <c r="K124" i="29"/>
  <c r="J124" i="29"/>
  <c r="I124" i="29"/>
  <c r="H124" i="29"/>
  <c r="G124" i="29"/>
  <c r="U123" i="29"/>
  <c r="U122" i="29" s="1"/>
  <c r="P123" i="29"/>
  <c r="P122" i="29" s="1"/>
  <c r="L123" i="29"/>
  <c r="T122" i="29"/>
  <c r="S122" i="29"/>
  <c r="R122" i="29"/>
  <c r="Q122" i="29"/>
  <c r="O122" i="29"/>
  <c r="N122" i="29"/>
  <c r="M122" i="29"/>
  <c r="K122" i="29"/>
  <c r="J122" i="29"/>
  <c r="I122" i="29"/>
  <c r="H122" i="29"/>
  <c r="G122" i="29"/>
  <c r="U120" i="29"/>
  <c r="U119" i="29" s="1"/>
  <c r="U118" i="29" s="1"/>
  <c r="S120" i="29"/>
  <c r="S119" i="29" s="1"/>
  <c r="S118" i="29" s="1"/>
  <c r="P120" i="29"/>
  <c r="P119" i="29" s="1"/>
  <c r="P118" i="29" s="1"/>
  <c r="L120" i="29"/>
  <c r="T119" i="29"/>
  <c r="T118" i="29" s="1"/>
  <c r="R119" i="29"/>
  <c r="R118" i="29" s="1"/>
  <c r="Q119" i="29"/>
  <c r="Q118" i="29" s="1"/>
  <c r="O119" i="29"/>
  <c r="O118" i="29" s="1"/>
  <c r="N119" i="29"/>
  <c r="N118" i="29" s="1"/>
  <c r="M119" i="29"/>
  <c r="M118" i="29" s="1"/>
  <c r="K119" i="29"/>
  <c r="K118" i="29" s="1"/>
  <c r="J119" i="29"/>
  <c r="J118" i="29" s="1"/>
  <c r="I119" i="29"/>
  <c r="H119" i="29"/>
  <c r="H118" i="29" s="1"/>
  <c r="G119" i="29"/>
  <c r="G118" i="29" s="1"/>
  <c r="U117" i="29"/>
  <c r="U116" i="29" s="1"/>
  <c r="U115" i="29" s="1"/>
  <c r="S117" i="29"/>
  <c r="S116" i="29" s="1"/>
  <c r="S115" i="29" s="1"/>
  <c r="P117" i="29"/>
  <c r="P116" i="29" s="1"/>
  <c r="P115" i="29" s="1"/>
  <c r="L117" i="29"/>
  <c r="T116" i="29"/>
  <c r="T115" i="29" s="1"/>
  <c r="R116" i="29"/>
  <c r="R115" i="29" s="1"/>
  <c r="Q116" i="29"/>
  <c r="Q115" i="29" s="1"/>
  <c r="O116" i="29"/>
  <c r="O115" i="29" s="1"/>
  <c r="N116" i="29"/>
  <c r="N115" i="29" s="1"/>
  <c r="M116" i="29"/>
  <c r="M115" i="29" s="1"/>
  <c r="K116" i="29"/>
  <c r="K115" i="29" s="1"/>
  <c r="J116" i="29"/>
  <c r="J115" i="29" s="1"/>
  <c r="I116" i="29"/>
  <c r="H116" i="29"/>
  <c r="H115" i="29" s="1"/>
  <c r="G116" i="29"/>
  <c r="G115" i="29" s="1"/>
  <c r="U114" i="29"/>
  <c r="U113" i="29" s="1"/>
  <c r="U112" i="29" s="1"/>
  <c r="S114" i="29"/>
  <c r="S113" i="29" s="1"/>
  <c r="S112" i="29" s="1"/>
  <c r="P114" i="29"/>
  <c r="P113" i="29" s="1"/>
  <c r="P112" i="29" s="1"/>
  <c r="L114" i="29"/>
  <c r="T113" i="29"/>
  <c r="T112" i="29" s="1"/>
  <c r="R113" i="29"/>
  <c r="R112" i="29" s="1"/>
  <c r="Q113" i="29"/>
  <c r="Q112" i="29" s="1"/>
  <c r="O113" i="29"/>
  <c r="O112" i="29" s="1"/>
  <c r="N113" i="29"/>
  <c r="N112" i="29" s="1"/>
  <c r="M113" i="29"/>
  <c r="M112" i="29" s="1"/>
  <c r="K113" i="29"/>
  <c r="K112" i="29" s="1"/>
  <c r="J113" i="29"/>
  <c r="J112" i="29" s="1"/>
  <c r="I113" i="29"/>
  <c r="H113" i="29"/>
  <c r="H112" i="29" s="1"/>
  <c r="G113" i="29"/>
  <c r="G112" i="29" s="1"/>
  <c r="U109" i="29"/>
  <c r="U108" i="29" s="1"/>
  <c r="S109" i="29"/>
  <c r="S108" i="29" s="1"/>
  <c r="P109" i="29"/>
  <c r="P108" i="29" s="1"/>
  <c r="L109" i="29"/>
  <c r="T108" i="29"/>
  <c r="R108" i="29"/>
  <c r="Q108" i="29"/>
  <c r="O108" i="29"/>
  <c r="N108" i="29"/>
  <c r="M108" i="29"/>
  <c r="K108" i="29"/>
  <c r="J108" i="29"/>
  <c r="I108" i="29"/>
  <c r="H108" i="29"/>
  <c r="H105" i="29" s="1"/>
  <c r="G108" i="29"/>
  <c r="G105" i="29" s="1"/>
  <c r="U107" i="29"/>
  <c r="U106" i="29" s="1"/>
  <c r="S107" i="29"/>
  <c r="S106" i="29" s="1"/>
  <c r="P107" i="29"/>
  <c r="P106" i="29" s="1"/>
  <c r="L107" i="29"/>
  <c r="T106" i="29"/>
  <c r="R106" i="29"/>
  <c r="Q106" i="29"/>
  <c r="O106" i="29"/>
  <c r="N106" i="29"/>
  <c r="M106" i="29"/>
  <c r="K106" i="29"/>
  <c r="J106" i="29"/>
  <c r="I106" i="29"/>
  <c r="L106" i="29" s="1"/>
  <c r="U104" i="29"/>
  <c r="U103" i="29" s="1"/>
  <c r="S104" i="29"/>
  <c r="S103" i="29" s="1"/>
  <c r="P104" i="29"/>
  <c r="P103" i="29" s="1"/>
  <c r="L104" i="29"/>
  <c r="T103" i="29"/>
  <c r="R103" i="29"/>
  <c r="Q103" i="29"/>
  <c r="O103" i="29"/>
  <c r="N103" i="29"/>
  <c r="M103" i="29"/>
  <c r="K103" i="29"/>
  <c r="J103" i="29"/>
  <c r="I103" i="29"/>
  <c r="H103" i="29"/>
  <c r="G103" i="29"/>
  <c r="U102" i="29"/>
  <c r="U101" i="29" s="1"/>
  <c r="S102" i="29"/>
  <c r="S101" i="29" s="1"/>
  <c r="P102" i="29"/>
  <c r="P101" i="29" s="1"/>
  <c r="L102" i="29"/>
  <c r="T101" i="29"/>
  <c r="R101" i="29"/>
  <c r="Q101" i="29"/>
  <c r="O101" i="29"/>
  <c r="N101" i="29"/>
  <c r="M101" i="29"/>
  <c r="K101" i="29"/>
  <c r="J101" i="29"/>
  <c r="I101" i="29"/>
  <c r="H101" i="29"/>
  <c r="G101" i="29"/>
  <c r="U100" i="29"/>
  <c r="U99" i="29" s="1"/>
  <c r="S100" i="29"/>
  <c r="S99" i="29" s="1"/>
  <c r="P100" i="29"/>
  <c r="P99" i="29" s="1"/>
  <c r="L100" i="29"/>
  <c r="T99" i="29"/>
  <c r="R99" i="29"/>
  <c r="Q99" i="29"/>
  <c r="O99" i="29"/>
  <c r="N99" i="29"/>
  <c r="M99" i="29"/>
  <c r="K99" i="29"/>
  <c r="J99" i="29"/>
  <c r="I99" i="29"/>
  <c r="H99" i="29"/>
  <c r="G99" i="29"/>
  <c r="U98" i="29"/>
  <c r="S98" i="29"/>
  <c r="P98" i="29"/>
  <c r="L98" i="29"/>
  <c r="U97" i="29"/>
  <c r="S97" i="29"/>
  <c r="P97" i="29"/>
  <c r="L97" i="29"/>
  <c r="T96" i="29"/>
  <c r="R96" i="29"/>
  <c r="Q96" i="29"/>
  <c r="O96" i="29"/>
  <c r="N96" i="29"/>
  <c r="M96" i="29"/>
  <c r="K96" i="29"/>
  <c r="J96" i="29"/>
  <c r="I96" i="29"/>
  <c r="H96" i="29"/>
  <c r="G96" i="29"/>
  <c r="U94" i="29"/>
  <c r="U93" i="29" s="1"/>
  <c r="S94" i="29"/>
  <c r="S93" i="29" s="1"/>
  <c r="P94" i="29"/>
  <c r="P93" i="29" s="1"/>
  <c r="L94" i="29"/>
  <c r="T93" i="29"/>
  <c r="R93" i="29"/>
  <c r="Q93" i="29"/>
  <c r="O93" i="29"/>
  <c r="N93" i="29"/>
  <c r="M93" i="29"/>
  <c r="K93" i="29"/>
  <c r="J93" i="29"/>
  <c r="I93" i="29"/>
  <c r="H93" i="29"/>
  <c r="G93" i="29"/>
  <c r="U92" i="29"/>
  <c r="U91" i="29" s="1"/>
  <c r="S92" i="29"/>
  <c r="S91" i="29" s="1"/>
  <c r="P92" i="29"/>
  <c r="P91" i="29" s="1"/>
  <c r="L92" i="29"/>
  <c r="T91" i="29"/>
  <c r="R91" i="29"/>
  <c r="Q91" i="29"/>
  <c r="O91" i="29"/>
  <c r="N91" i="29"/>
  <c r="M91" i="29"/>
  <c r="K91" i="29"/>
  <c r="J91" i="29"/>
  <c r="I91" i="29"/>
  <c r="H91" i="29"/>
  <c r="G91" i="29"/>
  <c r="U89" i="29"/>
  <c r="U88" i="29" s="1"/>
  <c r="S89" i="29"/>
  <c r="S88" i="29" s="1"/>
  <c r="P89" i="29"/>
  <c r="P88" i="29" s="1"/>
  <c r="L89" i="29"/>
  <c r="T88" i="29"/>
  <c r="R88" i="29"/>
  <c r="Q88" i="29"/>
  <c r="O88" i="29"/>
  <c r="N88" i="29"/>
  <c r="M88" i="29"/>
  <c r="K88" i="29"/>
  <c r="J88" i="29"/>
  <c r="I88" i="29"/>
  <c r="H88" i="29"/>
  <c r="G88" i="29"/>
  <c r="U87" i="29"/>
  <c r="S87" i="29"/>
  <c r="P87" i="29"/>
  <c r="L87" i="29"/>
  <c r="U86" i="29"/>
  <c r="S86" i="29"/>
  <c r="P86" i="29"/>
  <c r="L86" i="29"/>
  <c r="U85" i="29"/>
  <c r="S85" i="29"/>
  <c r="P85" i="29"/>
  <c r="L85" i="29"/>
  <c r="T84" i="29"/>
  <c r="R84" i="29"/>
  <c r="Q84" i="29"/>
  <c r="O84" i="29"/>
  <c r="N84" i="29"/>
  <c r="M84" i="29"/>
  <c r="K84" i="29"/>
  <c r="J84" i="29"/>
  <c r="I84" i="29"/>
  <c r="H84" i="29"/>
  <c r="G84" i="29"/>
  <c r="U83" i="29"/>
  <c r="S83" i="29"/>
  <c r="P83" i="29"/>
  <c r="L83" i="29"/>
  <c r="U82" i="29"/>
  <c r="S82" i="29"/>
  <c r="P82" i="29"/>
  <c r="L82" i="29"/>
  <c r="T81" i="29"/>
  <c r="R81" i="29"/>
  <c r="Q81" i="29"/>
  <c r="O81" i="29"/>
  <c r="N81" i="29"/>
  <c r="M81" i="29"/>
  <c r="K81" i="29"/>
  <c r="J81" i="29"/>
  <c r="I81" i="29"/>
  <c r="H81" i="29"/>
  <c r="G81" i="29"/>
  <c r="U80" i="29"/>
  <c r="S80" i="29"/>
  <c r="P80" i="29"/>
  <c r="L80" i="29"/>
  <c r="U79" i="29"/>
  <c r="S79" i="29"/>
  <c r="P79" i="29"/>
  <c r="L79" i="29"/>
  <c r="U78" i="29"/>
  <c r="S78" i="29"/>
  <c r="P78" i="29"/>
  <c r="L78" i="29"/>
  <c r="U77" i="29"/>
  <c r="S77" i="29"/>
  <c r="P77" i="29"/>
  <c r="L77" i="29"/>
  <c r="T76" i="29"/>
  <c r="R76" i="29"/>
  <c r="Q76" i="29"/>
  <c r="O76" i="29"/>
  <c r="N76" i="29"/>
  <c r="M76" i="29"/>
  <c r="K76" i="29"/>
  <c r="J76" i="29"/>
  <c r="I76" i="29"/>
  <c r="H76" i="29"/>
  <c r="G76" i="29"/>
  <c r="U75" i="29"/>
  <c r="U74" i="29" s="1"/>
  <c r="S75" i="29"/>
  <c r="S74" i="29" s="1"/>
  <c r="P75" i="29"/>
  <c r="P74" i="29" s="1"/>
  <c r="L75" i="29"/>
  <c r="T74" i="29"/>
  <c r="R74" i="29"/>
  <c r="Q74" i="29"/>
  <c r="O74" i="29"/>
  <c r="N74" i="29"/>
  <c r="M74" i="29"/>
  <c r="K74" i="29"/>
  <c r="J74" i="29"/>
  <c r="I74" i="29"/>
  <c r="H74" i="29"/>
  <c r="G74" i="29"/>
  <c r="U72" i="29"/>
  <c r="U71" i="29" s="1"/>
  <c r="S72" i="29"/>
  <c r="S71" i="29" s="1"/>
  <c r="P72" i="29"/>
  <c r="P71" i="29" s="1"/>
  <c r="L72" i="29"/>
  <c r="T71" i="29"/>
  <c r="R71" i="29"/>
  <c r="Q71" i="29"/>
  <c r="O71" i="29"/>
  <c r="N71" i="29"/>
  <c r="M71" i="29"/>
  <c r="K71" i="29"/>
  <c r="J71" i="29"/>
  <c r="I71" i="29"/>
  <c r="H71" i="29"/>
  <c r="G71" i="29"/>
  <c r="U70" i="29"/>
  <c r="S70" i="29"/>
  <c r="P70" i="29"/>
  <c r="L70" i="29"/>
  <c r="U69" i="29"/>
  <c r="S69" i="29"/>
  <c r="P69" i="29"/>
  <c r="L69" i="29"/>
  <c r="U68" i="29"/>
  <c r="S68" i="29"/>
  <c r="P68" i="29"/>
  <c r="L68" i="29"/>
  <c r="T67" i="29"/>
  <c r="R67" i="29"/>
  <c r="Q67" i="29"/>
  <c r="O67" i="29"/>
  <c r="N67" i="29"/>
  <c r="M67" i="29"/>
  <c r="K67" i="29"/>
  <c r="J67" i="29"/>
  <c r="I67" i="29"/>
  <c r="H67" i="29"/>
  <c r="G67" i="29"/>
  <c r="U66" i="29"/>
  <c r="U65" i="29" s="1"/>
  <c r="S66" i="29"/>
  <c r="S65" i="29" s="1"/>
  <c r="P66" i="29"/>
  <c r="P65" i="29" s="1"/>
  <c r="L66" i="29"/>
  <c r="T65" i="29"/>
  <c r="R65" i="29"/>
  <c r="Q65" i="29"/>
  <c r="O65" i="29"/>
  <c r="N65" i="29"/>
  <c r="M65" i="29"/>
  <c r="K65" i="29"/>
  <c r="J65" i="29"/>
  <c r="I65" i="29"/>
  <c r="H65" i="29"/>
  <c r="G65" i="29"/>
  <c r="L63" i="29"/>
  <c r="U62" i="29"/>
  <c r="T62" i="29"/>
  <c r="S62" i="29"/>
  <c r="R62" i="29"/>
  <c r="Q62" i="29"/>
  <c r="P62" i="29"/>
  <c r="O62" i="29"/>
  <c r="K62" i="29"/>
  <c r="J62" i="29"/>
  <c r="I62" i="29"/>
  <c r="L62" i="29" s="1"/>
  <c r="U61" i="29"/>
  <c r="S61" i="29"/>
  <c r="P61" i="29"/>
  <c r="L61" i="29"/>
  <c r="U60" i="29"/>
  <c r="S60" i="29"/>
  <c r="P60" i="29"/>
  <c r="L60" i="29"/>
  <c r="U59" i="29"/>
  <c r="S59" i="29"/>
  <c r="P59" i="29"/>
  <c r="L59" i="29"/>
  <c r="U58" i="29"/>
  <c r="S58" i="29"/>
  <c r="P58" i="29"/>
  <c r="L58" i="29"/>
  <c r="T57" i="29"/>
  <c r="R57" i="29"/>
  <c r="Q57" i="29"/>
  <c r="O57" i="29"/>
  <c r="N57" i="29"/>
  <c r="M57" i="29"/>
  <c r="K57" i="29"/>
  <c r="J57" i="29"/>
  <c r="I57" i="29"/>
  <c r="H57" i="29"/>
  <c r="G57" i="29"/>
  <c r="U56" i="29"/>
  <c r="U55" i="29" s="1"/>
  <c r="S56" i="29"/>
  <c r="S55" i="29" s="1"/>
  <c r="P56" i="29"/>
  <c r="P55" i="29" s="1"/>
  <c r="L56" i="29"/>
  <c r="T55" i="29"/>
  <c r="R55" i="29"/>
  <c r="Q55" i="29"/>
  <c r="O55" i="29"/>
  <c r="N55" i="29"/>
  <c r="M55" i="29"/>
  <c r="K55" i="29"/>
  <c r="J55" i="29"/>
  <c r="I55" i="29"/>
  <c r="H55" i="29"/>
  <c r="G55" i="29"/>
  <c r="U54" i="29"/>
  <c r="U53" i="29" s="1"/>
  <c r="S54" i="29"/>
  <c r="S53" i="29" s="1"/>
  <c r="P54" i="29"/>
  <c r="P53" i="29" s="1"/>
  <c r="L54" i="29"/>
  <c r="T53" i="29"/>
  <c r="R53" i="29"/>
  <c r="Q53" i="29"/>
  <c r="O53" i="29"/>
  <c r="N53" i="29"/>
  <c r="M53" i="29"/>
  <c r="K53" i="29"/>
  <c r="J53" i="29"/>
  <c r="I53" i="29"/>
  <c r="H53" i="29"/>
  <c r="G53" i="29"/>
  <c r="U52" i="29"/>
  <c r="U51" i="29" s="1"/>
  <c r="S52" i="29"/>
  <c r="S51" i="29" s="1"/>
  <c r="P52" i="29"/>
  <c r="P51" i="29" s="1"/>
  <c r="L52" i="29"/>
  <c r="T51" i="29"/>
  <c r="R51" i="29"/>
  <c r="Q51" i="29"/>
  <c r="O51" i="29"/>
  <c r="N51" i="29"/>
  <c r="M51" i="29"/>
  <c r="K51" i="29"/>
  <c r="J51" i="29"/>
  <c r="I51" i="29"/>
  <c r="H51" i="29"/>
  <c r="G51" i="29"/>
  <c r="U50" i="29"/>
  <c r="S50" i="29"/>
  <c r="P50" i="29"/>
  <c r="L50" i="29"/>
  <c r="U49" i="29"/>
  <c r="S49" i="29"/>
  <c r="P49" i="29"/>
  <c r="L49" i="29"/>
  <c r="U48" i="29"/>
  <c r="S48" i="29"/>
  <c r="P48" i="29"/>
  <c r="L48" i="29"/>
  <c r="T47" i="29"/>
  <c r="R47" i="29"/>
  <c r="Q47" i="29"/>
  <c r="O47" i="29"/>
  <c r="N47" i="29"/>
  <c r="M47" i="29"/>
  <c r="K47" i="29"/>
  <c r="J47" i="29"/>
  <c r="I47" i="29"/>
  <c r="H47" i="29"/>
  <c r="G47" i="29"/>
  <c r="U46" i="29"/>
  <c r="S46" i="29"/>
  <c r="P46" i="29"/>
  <c r="L46" i="29"/>
  <c r="U45" i="29"/>
  <c r="S45" i="29"/>
  <c r="P45" i="29"/>
  <c r="L45" i="29"/>
  <c r="U44" i="29"/>
  <c r="S44" i="29"/>
  <c r="P44" i="29"/>
  <c r="L44" i="29"/>
  <c r="U43" i="29"/>
  <c r="S43" i="29"/>
  <c r="P43" i="29"/>
  <c r="L43" i="29"/>
  <c r="U42" i="29"/>
  <c r="S42" i="29"/>
  <c r="P42" i="29"/>
  <c r="L42" i="29"/>
  <c r="U41" i="29"/>
  <c r="S41" i="29"/>
  <c r="P41" i="29"/>
  <c r="L41" i="29"/>
  <c r="T40" i="29"/>
  <c r="R40" i="29"/>
  <c r="Q40" i="29"/>
  <c r="O40" i="29"/>
  <c r="N40" i="29"/>
  <c r="M40" i="29"/>
  <c r="K40" i="29"/>
  <c r="J40" i="29"/>
  <c r="I40" i="29"/>
  <c r="H40" i="29"/>
  <c r="G40" i="29"/>
  <c r="U39" i="29"/>
  <c r="U38" i="29" s="1"/>
  <c r="S39" i="29"/>
  <c r="S38" i="29" s="1"/>
  <c r="P39" i="29"/>
  <c r="P38" i="29" s="1"/>
  <c r="L39" i="29"/>
  <c r="T38" i="29"/>
  <c r="R38" i="29"/>
  <c r="Q38" i="29"/>
  <c r="O38" i="29"/>
  <c r="N38" i="29"/>
  <c r="M38" i="29"/>
  <c r="K38" i="29"/>
  <c r="J38" i="29"/>
  <c r="I38" i="29"/>
  <c r="H38" i="29"/>
  <c r="G38" i="29"/>
  <c r="U37" i="29"/>
  <c r="S37" i="29"/>
  <c r="P37" i="29"/>
  <c r="L37" i="29"/>
  <c r="U36" i="29"/>
  <c r="S36" i="29"/>
  <c r="P36" i="29"/>
  <c r="L36" i="29"/>
  <c r="U35" i="29"/>
  <c r="S35" i="29"/>
  <c r="P35" i="29"/>
  <c r="L35" i="29"/>
  <c r="U34" i="29"/>
  <c r="S34" i="29"/>
  <c r="P34" i="29"/>
  <c r="L34" i="29"/>
  <c r="U33" i="29"/>
  <c r="S33" i="29"/>
  <c r="P33" i="29"/>
  <c r="L33" i="29"/>
  <c r="U32" i="29"/>
  <c r="S32" i="29"/>
  <c r="P32" i="29"/>
  <c r="L32" i="29"/>
  <c r="U31" i="29"/>
  <c r="S31" i="29"/>
  <c r="P31" i="29"/>
  <c r="L31" i="29"/>
  <c r="U30" i="29"/>
  <c r="S30" i="29"/>
  <c r="P30" i="29"/>
  <c r="L30" i="29"/>
  <c r="U29" i="29"/>
  <c r="S29" i="29"/>
  <c r="P29" i="29"/>
  <c r="L29" i="29"/>
  <c r="T28" i="29"/>
  <c r="R28" i="29"/>
  <c r="Q28" i="29"/>
  <c r="O28" i="29"/>
  <c r="N28" i="29"/>
  <c r="M28" i="29"/>
  <c r="K28" i="29"/>
  <c r="J28" i="29"/>
  <c r="I28" i="29"/>
  <c r="H28" i="29"/>
  <c r="G28" i="29"/>
  <c r="U27" i="29"/>
  <c r="S27" i="29"/>
  <c r="P27" i="29"/>
  <c r="L27" i="29"/>
  <c r="U26" i="29"/>
  <c r="S26" i="29"/>
  <c r="P26" i="29"/>
  <c r="L26" i="29"/>
  <c r="U25" i="29"/>
  <c r="S25" i="29"/>
  <c r="P25" i="29"/>
  <c r="L25" i="29"/>
  <c r="U24" i="29"/>
  <c r="S24" i="29"/>
  <c r="P24" i="29"/>
  <c r="L24" i="29"/>
  <c r="U23" i="29"/>
  <c r="S23" i="29"/>
  <c r="P23" i="29"/>
  <c r="L23" i="29"/>
  <c r="U22" i="29"/>
  <c r="S22" i="29"/>
  <c r="P22" i="29"/>
  <c r="L22" i="29"/>
  <c r="T21" i="29"/>
  <c r="R21" i="29"/>
  <c r="Q21" i="29"/>
  <c r="O21" i="29"/>
  <c r="N21" i="29"/>
  <c r="M21" i="29"/>
  <c r="K21" i="29"/>
  <c r="J21" i="29"/>
  <c r="I21" i="29"/>
  <c r="H21" i="29"/>
  <c r="G21" i="29"/>
  <c r="U20" i="29"/>
  <c r="S20" i="29"/>
  <c r="P20" i="29"/>
  <c r="L20" i="29"/>
  <c r="U19" i="29"/>
  <c r="S19" i="29"/>
  <c r="P19" i="29"/>
  <c r="L19" i="29"/>
  <c r="U18" i="29"/>
  <c r="S18" i="29"/>
  <c r="P18" i="29"/>
  <c r="L18" i="29"/>
  <c r="U17" i="29"/>
  <c r="S17" i="29"/>
  <c r="P17" i="29"/>
  <c r="L17" i="29"/>
  <c r="T16" i="29"/>
  <c r="R16" i="29"/>
  <c r="Q16" i="29"/>
  <c r="O16" i="29"/>
  <c r="N16" i="29"/>
  <c r="M16" i="29"/>
  <c r="K16" i="29"/>
  <c r="J16" i="29"/>
  <c r="I16" i="29"/>
  <c r="H16" i="29"/>
  <c r="G16" i="29"/>
  <c r="U15" i="29"/>
  <c r="S15" i="29"/>
  <c r="P15" i="29"/>
  <c r="L15" i="29"/>
  <c r="U14" i="29"/>
  <c r="S14" i="29"/>
  <c r="P14" i="29"/>
  <c r="L14" i="29"/>
  <c r="U13" i="29"/>
  <c r="S13" i="29"/>
  <c r="P13" i="29"/>
  <c r="L13" i="29"/>
  <c r="T12" i="29"/>
  <c r="R12" i="29"/>
  <c r="Q12" i="29"/>
  <c r="O12" i="29"/>
  <c r="N12" i="29"/>
  <c r="M12" i="29"/>
  <c r="K12" i="29"/>
  <c r="J12" i="29"/>
  <c r="I12" i="29"/>
  <c r="H12" i="29"/>
  <c r="G12" i="29"/>
  <c r="U11" i="29"/>
  <c r="U10" i="29" s="1"/>
  <c r="S11" i="29"/>
  <c r="S10" i="29" s="1"/>
  <c r="P11" i="29"/>
  <c r="P10" i="29" s="1"/>
  <c r="L11" i="29"/>
  <c r="T10" i="29"/>
  <c r="R10" i="29"/>
  <c r="Q10" i="29"/>
  <c r="O10" i="29"/>
  <c r="N10" i="29"/>
  <c r="M10" i="29"/>
  <c r="K10" i="29"/>
  <c r="J10" i="29"/>
  <c r="I10" i="29"/>
  <c r="H10" i="29"/>
  <c r="G10" i="29"/>
  <c r="U9" i="29"/>
  <c r="S9" i="29"/>
  <c r="P9" i="29"/>
  <c r="L9" i="29"/>
  <c r="U8" i="29"/>
  <c r="S8" i="29"/>
  <c r="P8" i="29"/>
  <c r="L8" i="29"/>
  <c r="U7" i="29"/>
  <c r="S7" i="29"/>
  <c r="P7" i="29"/>
  <c r="L7" i="29"/>
  <c r="T6" i="29"/>
  <c r="R6" i="29"/>
  <c r="Q6" i="29"/>
  <c r="O6" i="29"/>
  <c r="N6" i="29"/>
  <c r="M6" i="29"/>
  <c r="K6" i="29"/>
  <c r="J6" i="29"/>
  <c r="I6" i="29"/>
  <c r="H6" i="29"/>
  <c r="G6" i="29"/>
  <c r="W10" i="29"/>
  <c r="W11" i="29" s="1"/>
  <c r="X10" i="29"/>
  <c r="X11" i="29" s="1"/>
  <c r="V10" i="29"/>
  <c r="V11" i="29" s="1"/>
  <c r="U458" i="29" l="1"/>
  <c r="S1214" i="29"/>
  <c r="U393" i="29"/>
  <c r="P447" i="29"/>
  <c r="U1214" i="29"/>
  <c r="U1284" i="29"/>
  <c r="U161" i="29"/>
  <c r="U160" i="29" s="1"/>
  <c r="P324" i="29"/>
  <c r="U401" i="29"/>
  <c r="P888" i="29"/>
  <c r="U953" i="29"/>
  <c r="P1002" i="29"/>
  <c r="U1110" i="29"/>
  <c r="U558" i="29"/>
  <c r="P1018" i="29"/>
  <c r="P944" i="29"/>
  <c r="P991" i="29"/>
  <c r="S263" i="29"/>
  <c r="P458" i="29"/>
  <c r="Q779" i="29"/>
  <c r="Q868" i="29"/>
  <c r="S944" i="29"/>
  <c r="S977" i="29"/>
  <c r="U1002" i="29"/>
  <c r="U1001" i="29" s="1"/>
  <c r="U1088" i="29"/>
  <c r="S1147" i="29"/>
  <c r="U1233" i="29"/>
  <c r="S271" i="29"/>
  <c r="P291" i="29"/>
  <c r="P387" i="29"/>
  <c r="S458" i="29"/>
  <c r="R779" i="29"/>
  <c r="S1110" i="29"/>
  <c r="P1118" i="29"/>
  <c r="U1147" i="29"/>
  <c r="P258" i="29"/>
  <c r="U271" i="29"/>
  <c r="P393" i="29"/>
  <c r="P901" i="29"/>
  <c r="P911" i="29"/>
  <c r="P953" i="29"/>
  <c r="P1037" i="29"/>
  <c r="S1118" i="29"/>
  <c r="P1218" i="29"/>
  <c r="S1238" i="29"/>
  <c r="S911" i="29"/>
  <c r="U950" i="29"/>
  <c r="S953" i="29"/>
  <c r="S1037" i="29"/>
  <c r="U1130" i="29"/>
  <c r="U1129" i="29" s="1"/>
  <c r="S1218" i="29"/>
  <c r="S1245" i="29"/>
  <c r="P1245" i="29"/>
  <c r="U918" i="29"/>
  <c r="S1187" i="29"/>
  <c r="S1186" i="29" s="1"/>
  <c r="P178" i="29"/>
  <c r="P175" i="29" s="1"/>
  <c r="P1110" i="29"/>
  <c r="U461" i="29"/>
  <c r="U455" i="29" s="1"/>
  <c r="P426" i="29"/>
  <c r="S279" i="29"/>
  <c r="P271" i="29"/>
  <c r="P266" i="29" s="1"/>
  <c r="S510" i="29"/>
  <c r="U510" i="29"/>
  <c r="U1080" i="29"/>
  <c r="S291" i="29"/>
  <c r="S290" i="29" s="1"/>
  <c r="P1187" i="29"/>
  <c r="P1186" i="29" s="1"/>
  <c r="S1124" i="29"/>
  <c r="S1117" i="29" s="1"/>
  <c r="U283" i="29"/>
  <c r="P1177" i="29"/>
  <c r="S1002" i="29"/>
  <c r="S1001" i="29" s="1"/>
  <c r="P279" i="29"/>
  <c r="U318" i="29"/>
  <c r="S426" i="29"/>
  <c r="U888" i="29"/>
  <c r="S372" i="29"/>
  <c r="U958" i="29"/>
  <c r="S983" i="29"/>
  <c r="P254" i="29"/>
  <c r="P251" i="29" s="1"/>
  <c r="P376" i="29"/>
  <c r="U1118" i="29"/>
  <c r="P1214" i="29"/>
  <c r="U447" i="29"/>
  <c r="U446" i="29" s="1"/>
  <c r="P404" i="29"/>
  <c r="S434" i="29"/>
  <c r="S433" i="29" s="1"/>
  <c r="U291" i="29"/>
  <c r="U290" i="29" s="1"/>
  <c r="U1151" i="29"/>
  <c r="U324" i="29"/>
  <c r="U421" i="29"/>
  <c r="P172" i="29"/>
  <c r="P171" i="29" s="1"/>
  <c r="P1015" i="29"/>
  <c r="U258" i="29"/>
  <c r="U1218" i="29"/>
  <c r="S1018" i="29"/>
  <c r="U387" i="29"/>
  <c r="S393" i="29"/>
  <c r="U21" i="29"/>
  <c r="U1083" i="29"/>
  <c r="U1104" i="29"/>
  <c r="U1255" i="29"/>
  <c r="U1254" i="29" s="1"/>
  <c r="P1092" i="29"/>
  <c r="S283" i="29"/>
  <c r="S401" i="29"/>
  <c r="P461" i="29"/>
  <c r="P455" i="29" s="1"/>
  <c r="U12" i="29"/>
  <c r="S324" i="29"/>
  <c r="S461" i="29"/>
  <c r="S515" i="29"/>
  <c r="P1157" i="29"/>
  <c r="U1124" i="29"/>
  <c r="S404" i="29"/>
  <c r="P1238" i="29"/>
  <c r="P1124" i="29"/>
  <c r="P1117" i="29" s="1"/>
  <c r="P977" i="29"/>
  <c r="Q558" i="29"/>
  <c r="G558" i="29"/>
  <c r="S237" i="29"/>
  <c r="S236" i="29" s="1"/>
  <c r="U1075" i="29"/>
  <c r="U181" i="29"/>
  <c r="H558" i="29"/>
  <c r="R558" i="29"/>
  <c r="I558" i="29"/>
  <c r="T181" i="29"/>
  <c r="O558" i="29"/>
  <c r="S81" i="29"/>
  <c r="P891" i="29"/>
  <c r="S918" i="29"/>
  <c r="P283" i="29"/>
  <c r="U47" i="29"/>
  <c r="P181" i="29"/>
  <c r="S181" i="29"/>
  <c r="U896" i="29"/>
  <c r="U16" i="29"/>
  <c r="S161" i="29"/>
  <c r="S160" i="29" s="1"/>
  <c r="U376" i="29"/>
  <c r="S387" i="29"/>
  <c r="P515" i="29"/>
  <c r="U263" i="29"/>
  <c r="U178" i="29"/>
  <c r="U175" i="29" s="1"/>
  <c r="U1018" i="29"/>
  <c r="S299" i="29"/>
  <c r="U411" i="29"/>
  <c r="P510" i="29"/>
  <c r="S891" i="29"/>
  <c r="S929" i="29"/>
  <c r="S928" i="29" s="1"/>
  <c r="U944" i="29"/>
  <c r="U1037" i="29"/>
  <c r="U1034" i="29" s="1"/>
  <c r="P1166" i="29"/>
  <c r="S1255" i="29"/>
  <c r="S1254" i="29" s="1"/>
  <c r="S178" i="29"/>
  <c r="S175" i="29" s="1"/>
  <c r="S258" i="29"/>
  <c r="S1166" i="29"/>
  <c r="S172" i="29"/>
  <c r="S171" i="29" s="1"/>
  <c r="S1104" i="29"/>
  <c r="U1238" i="29"/>
  <c r="S411" i="29"/>
  <c r="S304" i="29"/>
  <c r="U1157" i="29"/>
  <c r="U1177" i="29"/>
  <c r="S421" i="29"/>
  <c r="U426" i="29"/>
  <c r="P372" i="29"/>
  <c r="P1151" i="29"/>
  <c r="P958" i="29"/>
  <c r="U515" i="29"/>
  <c r="U1015" i="29"/>
  <c r="U81" i="29"/>
  <c r="P290" i="29"/>
  <c r="U237" i="29"/>
  <c r="U236" i="29" s="1"/>
  <c r="U404" i="29"/>
  <c r="P84" i="29"/>
  <c r="H1129" i="29"/>
  <c r="S1211" i="29"/>
  <c r="P1224" i="29"/>
  <c r="U929" i="29"/>
  <c r="U928" i="29" s="1"/>
  <c r="S1130" i="29"/>
  <c r="S1129" i="29" s="1"/>
  <c r="P1130" i="29"/>
  <c r="P1129" i="29" s="1"/>
  <c r="S1083" i="29"/>
  <c r="S991" i="29"/>
  <c r="P1147" i="29"/>
  <c r="S254" i="29"/>
  <c r="J774" i="29"/>
  <c r="O774" i="29"/>
  <c r="H774" i="29"/>
  <c r="O1129" i="29"/>
  <c r="U1245" i="29"/>
  <c r="N1129" i="29"/>
  <c r="T1129" i="29"/>
  <c r="G1129" i="29"/>
  <c r="Q1129" i="29"/>
  <c r="S1233" i="29"/>
  <c r="S84" i="29"/>
  <c r="P896" i="29"/>
  <c r="U1279" i="29"/>
  <c r="U1274" i="29" s="1"/>
  <c r="U1273" i="29" s="1"/>
  <c r="U84" i="29"/>
  <c r="J312" i="29"/>
  <c r="O312" i="29"/>
  <c r="M312" i="29"/>
  <c r="P1211" i="29"/>
  <c r="T312" i="29"/>
  <c r="H312" i="29"/>
  <c r="U983" i="29"/>
  <c r="P81" i="29"/>
  <c r="G499" i="29"/>
  <c r="K499" i="29"/>
  <c r="S1092" i="29"/>
  <c r="S318" i="29"/>
  <c r="U901" i="29"/>
  <c r="J928" i="29"/>
  <c r="O928" i="29"/>
  <c r="G928" i="29"/>
  <c r="U299" i="29"/>
  <c r="H928" i="29"/>
  <c r="M928" i="29"/>
  <c r="H499" i="29"/>
  <c r="J189" i="29"/>
  <c r="O189" i="29"/>
  <c r="N499" i="29"/>
  <c r="M499" i="29"/>
  <c r="J499" i="29"/>
  <c r="O499" i="29"/>
  <c r="G189" i="29"/>
  <c r="M189" i="29"/>
  <c r="K189" i="29"/>
  <c r="N189" i="29"/>
  <c r="P1284" i="29"/>
  <c r="J137" i="29"/>
  <c r="O137" i="29"/>
  <c r="U304" i="29"/>
  <c r="U372" i="29"/>
  <c r="S1015" i="29"/>
  <c r="S21" i="29"/>
  <c r="M137" i="29"/>
  <c r="K137" i="29"/>
  <c r="Q137" i="29"/>
  <c r="N137" i="29"/>
  <c r="U991" i="29"/>
  <c r="P411" i="29"/>
  <c r="P421" i="29"/>
  <c r="S12" i="29"/>
  <c r="S901" i="29"/>
  <c r="U1224" i="29"/>
  <c r="P1083" i="29"/>
  <c r="Q523" i="29"/>
  <c r="U279" i="29"/>
  <c r="P12" i="29"/>
  <c r="P40" i="29"/>
  <c r="S1157" i="29"/>
  <c r="P1075" i="29"/>
  <c r="L1184" i="29"/>
  <c r="U57" i="29"/>
  <c r="R1129" i="29"/>
  <c r="U254" i="29"/>
  <c r="G137" i="29"/>
  <c r="S28" i="29"/>
  <c r="U96" i="29"/>
  <c r="U95" i="29" s="1"/>
  <c r="P929" i="29"/>
  <c r="P928" i="29" s="1"/>
  <c r="P983" i="29"/>
  <c r="H90" i="29"/>
  <c r="M1129" i="29"/>
  <c r="P1088" i="29"/>
  <c r="T90" i="29"/>
  <c r="H744" i="29"/>
  <c r="K90" i="29"/>
  <c r="Q90" i="29"/>
  <c r="L983" i="29"/>
  <c r="L1005" i="29"/>
  <c r="L1011" i="29"/>
  <c r="L1198" i="29"/>
  <c r="L1275" i="29"/>
  <c r="L1284" i="29"/>
  <c r="U434" i="29"/>
  <c r="U433" i="29" s="1"/>
  <c r="S40" i="29"/>
  <c r="N90" i="29"/>
  <c r="M1186" i="29"/>
  <c r="O1254" i="29"/>
  <c r="P774" i="29"/>
  <c r="N604" i="29"/>
  <c r="I488" i="29"/>
  <c r="U488" i="29"/>
  <c r="M1261" i="29"/>
  <c r="L1277" i="29"/>
  <c r="L1287" i="29"/>
  <c r="P1104" i="29"/>
  <c r="S896" i="29"/>
  <c r="P28" i="29"/>
  <c r="P129" i="29"/>
  <c r="L404" i="29"/>
  <c r="L407" i="29"/>
  <c r="L416" i="29"/>
  <c r="L434" i="29"/>
  <c r="L461" i="29"/>
  <c r="P21" i="29"/>
  <c r="N105" i="29"/>
  <c r="I290" i="29"/>
  <c r="U523" i="29"/>
  <c r="J105" i="29"/>
  <c r="O105" i="29"/>
  <c r="U67" i="29"/>
  <c r="U64" i="29" s="1"/>
  <c r="S240" i="29"/>
  <c r="M105" i="29"/>
  <c r="S376" i="29"/>
  <c r="S958" i="29"/>
  <c r="I859" i="29"/>
  <c r="L859" i="29" s="1"/>
  <c r="I1069" i="29"/>
  <c r="L1069" i="29" s="1"/>
  <c r="S1284" i="29"/>
  <c r="I240" i="29"/>
  <c r="U1166" i="29"/>
  <c r="I545" i="29"/>
  <c r="L545" i="29" s="1"/>
  <c r="L207" i="29"/>
  <c r="N240" i="29"/>
  <c r="P935" i="29"/>
  <c r="P230" i="29"/>
  <c r="Q760" i="29"/>
  <c r="N779" i="29"/>
  <c r="M175" i="29"/>
  <c r="R175" i="29"/>
  <c r="I202" i="29"/>
  <c r="O240" i="29"/>
  <c r="N175" i="29"/>
  <c r="T175" i="29"/>
  <c r="K240" i="29"/>
  <c r="Q240" i="29"/>
  <c r="I480" i="29"/>
  <c r="L524" i="29"/>
  <c r="L526" i="29"/>
  <c r="U576" i="29"/>
  <c r="U573" i="29" s="1"/>
  <c r="N583" i="29"/>
  <c r="P717" i="29"/>
  <c r="L727" i="29"/>
  <c r="P753" i="29"/>
  <c r="R774" i="29"/>
  <c r="L790" i="29"/>
  <c r="L792" i="29"/>
  <c r="L810" i="29"/>
  <c r="K809" i="29"/>
  <c r="S816" i="29"/>
  <c r="L819" i="29"/>
  <c r="L821" i="29"/>
  <c r="U823" i="29"/>
  <c r="G840" i="29"/>
  <c r="H175" i="29"/>
  <c r="J240" i="29"/>
  <c r="S16" i="29"/>
  <c r="U28" i="29"/>
  <c r="S67" i="29"/>
  <c r="S64" i="29" s="1"/>
  <c r="L84" i="29"/>
  <c r="L99" i="29"/>
  <c r="I779" i="29"/>
  <c r="L779" i="29" s="1"/>
  <c r="L234" i="29"/>
  <c r="J175" i="29"/>
  <c r="O175" i="29"/>
  <c r="H240" i="29"/>
  <c r="M240" i="29"/>
  <c r="R240" i="29"/>
  <c r="K290" i="29"/>
  <c r="Q290" i="29"/>
  <c r="L494" i="29"/>
  <c r="N518" i="29"/>
  <c r="H528" i="29"/>
  <c r="P671" i="29"/>
  <c r="R696" i="29"/>
  <c r="L720" i="29"/>
  <c r="L738" i="29"/>
  <c r="O744" i="29"/>
  <c r="L761" i="29"/>
  <c r="L785" i="29"/>
  <c r="L788" i="29"/>
  <c r="L817" i="29"/>
  <c r="J816" i="29"/>
  <c r="S1088" i="29"/>
  <c r="U1092" i="29"/>
  <c r="O1193" i="29"/>
  <c r="L12" i="29"/>
  <c r="L16" i="29"/>
  <c r="N290" i="29"/>
  <c r="J363" i="29"/>
  <c r="L387" i="29"/>
  <c r="L401" i="29"/>
  <c r="L429" i="29"/>
  <c r="L431" i="29"/>
  <c r="L442" i="29"/>
  <c r="L506" i="29"/>
  <c r="L510" i="29"/>
  <c r="N622" i="29"/>
  <c r="N703" i="29"/>
  <c r="L869" i="29"/>
  <c r="U868" i="29"/>
  <c r="L909" i="29"/>
  <c r="L911" i="29"/>
  <c r="T935" i="29"/>
  <c r="L953" i="29"/>
  <c r="L1177" i="29"/>
  <c r="U6" i="29"/>
  <c r="I1066" i="29"/>
  <c r="L1066" i="29" s="1"/>
  <c r="H290" i="29"/>
  <c r="R455" i="29"/>
  <c r="K551" i="29"/>
  <c r="H733" i="29"/>
  <c r="L51" i="29"/>
  <c r="P57" i="29"/>
  <c r="L67" i="29"/>
  <c r="S76" i="29"/>
  <c r="I802" i="29"/>
  <c r="L124" i="29"/>
  <c r="L164" i="29"/>
  <c r="L166" i="29"/>
  <c r="L182" i="29"/>
  <c r="L352" i="29"/>
  <c r="L357" i="29"/>
  <c r="L363" i="29"/>
  <c r="L372" i="29"/>
  <c r="L376" i="29"/>
  <c r="N640" i="29"/>
  <c r="L877" i="29"/>
  <c r="L896" i="29"/>
  <c r="L901" i="29"/>
  <c r="L948" i="29"/>
  <c r="L556" i="29"/>
  <c r="I551" i="29"/>
  <c r="T662" i="29"/>
  <c r="P687" i="29"/>
  <c r="S696" i="29"/>
  <c r="I1193" i="29"/>
  <c r="I1274" i="29"/>
  <c r="I1273" i="29" s="1"/>
  <c r="R296" i="29"/>
  <c r="I1139" i="29"/>
  <c r="O965" i="29"/>
  <c r="O943" i="29" s="1"/>
  <c r="P970" i="29"/>
  <c r="P965" i="29" s="1"/>
  <c r="I245" i="29"/>
  <c r="L245" i="29" s="1"/>
  <c r="T455" i="29"/>
  <c r="T290" i="29"/>
  <c r="L564" i="29"/>
  <c r="I563" i="29"/>
  <c r="L563" i="29" s="1"/>
  <c r="P1062" i="29"/>
  <c r="P1061" i="29"/>
  <c r="N717" i="29"/>
  <c r="J753" i="29"/>
  <c r="G767" i="29"/>
  <c r="P767" i="29"/>
  <c r="P779" i="29"/>
  <c r="G1254" i="29"/>
  <c r="K1254" i="29"/>
  <c r="Q1254" i="29"/>
  <c r="O1261" i="29"/>
  <c r="I876" i="29"/>
  <c r="L876" i="29" s="1"/>
  <c r="L10" i="29"/>
  <c r="L197" i="29"/>
  <c r="J202" i="29"/>
  <c r="O202" i="29"/>
  <c r="N210" i="29"/>
  <c r="T210" i="29"/>
  <c r="H251" i="29"/>
  <c r="M251" i="29"/>
  <c r="R251" i="29"/>
  <c r="L258" i="29"/>
  <c r="H276" i="29"/>
  <c r="M276" i="29"/>
  <c r="R276" i="29"/>
  <c r="L279" i="29"/>
  <c r="L283" i="29"/>
  <c r="L307" i="29"/>
  <c r="H317" i="29"/>
  <c r="M317" i="29"/>
  <c r="L322" i="29"/>
  <c r="H332" i="29"/>
  <c r="M332" i="29"/>
  <c r="L337" i="29"/>
  <c r="L340" i="29"/>
  <c r="L343" i="29"/>
  <c r="L483" i="29"/>
  <c r="L554" i="29"/>
  <c r="I573" i="29"/>
  <c r="L584" i="29"/>
  <c r="L586" i="29"/>
  <c r="K604" i="29"/>
  <c r="L618" i="29"/>
  <c r="L623" i="29"/>
  <c r="Q631" i="29"/>
  <c r="L636" i="29"/>
  <c r="I640" i="29"/>
  <c r="T640" i="29"/>
  <c r="R640" i="29"/>
  <c r="G662" i="29"/>
  <c r="L690" i="29"/>
  <c r="L692" i="29"/>
  <c r="Q710" i="29"/>
  <c r="L1023" i="29"/>
  <c r="L1032" i="29"/>
  <c r="T1034" i="29"/>
  <c r="L1037" i="29"/>
  <c r="L1043" i="29"/>
  <c r="O1074" i="29"/>
  <c r="L1088" i="29"/>
  <c r="L1092" i="29"/>
  <c r="L1122" i="29"/>
  <c r="L1142" i="29"/>
  <c r="L1151" i="29"/>
  <c r="L1157" i="29"/>
  <c r="H1254" i="29"/>
  <c r="N760" i="29"/>
  <c r="K767" i="29"/>
  <c r="Q767" i="29"/>
  <c r="P1056" i="29"/>
  <c r="L47" i="29"/>
  <c r="I828" i="29"/>
  <c r="L828" i="29" s="1"/>
  <c r="L172" i="29"/>
  <c r="H181" i="29"/>
  <c r="L184" i="29"/>
  <c r="L187" i="29"/>
  <c r="L252" i="29"/>
  <c r="L254" i="29"/>
  <c r="G251" i="29"/>
  <c r="K251" i="29"/>
  <c r="L277" i="29"/>
  <c r="T276" i="29"/>
  <c r="L304" i="29"/>
  <c r="L318" i="29"/>
  <c r="L333" i="29"/>
  <c r="Q455" i="29"/>
  <c r="L469" i="29"/>
  <c r="K488" i="29"/>
  <c r="U499" i="29"/>
  <c r="P523" i="29"/>
  <c r="L581" i="29"/>
  <c r="L609" i="29"/>
  <c r="L614" i="29"/>
  <c r="L616" i="29"/>
  <c r="U631" i="29"/>
  <c r="Q649" i="29"/>
  <c r="P662" i="29"/>
  <c r="L667" i="29"/>
  <c r="L672" i="29"/>
  <c r="U671" i="29"/>
  <c r="L683" i="29"/>
  <c r="L688" i="29"/>
  <c r="K696" i="29"/>
  <c r="L704" i="29"/>
  <c r="L854" i="29"/>
  <c r="L1008" i="29"/>
  <c r="L1018" i="29"/>
  <c r="L1021" i="29"/>
  <c r="L1029" i="29"/>
  <c r="L1083" i="29"/>
  <c r="L1115" i="29"/>
  <c r="L1118" i="29"/>
  <c r="L1140" i="29"/>
  <c r="R1139" i="29"/>
  <c r="I1186" i="29"/>
  <c r="N1186" i="29"/>
  <c r="L1194" i="29"/>
  <c r="Q1193" i="29"/>
  <c r="L1200" i="29"/>
  <c r="J1206" i="29"/>
  <c r="S1224" i="29"/>
  <c r="I251" i="29"/>
  <c r="L497" i="29"/>
  <c r="S1151" i="29"/>
  <c r="M1254" i="29"/>
  <c r="R1254" i="29"/>
  <c r="N1261" i="29"/>
  <c r="T1261" i="29"/>
  <c r="I569" i="29"/>
  <c r="L569" i="29" s="1"/>
  <c r="I1001" i="29"/>
  <c r="L122" i="29"/>
  <c r="L127" i="29"/>
  <c r="L132" i="29"/>
  <c r="L135" i="29"/>
  <c r="L138" i="29"/>
  <c r="L143" i="29"/>
  <c r="L148" i="29"/>
  <c r="L150" i="29"/>
  <c r="L178" i="29"/>
  <c r="T189" i="29"/>
  <c r="L192" i="29"/>
  <c r="H202" i="29"/>
  <c r="M202" i="29"/>
  <c r="R202" i="29"/>
  <c r="L205" i="29"/>
  <c r="L241" i="29"/>
  <c r="L243" i="29"/>
  <c r="J251" i="29"/>
  <c r="O251" i="29"/>
  <c r="L271" i="29"/>
  <c r="L274" i="29"/>
  <c r="J276" i="29"/>
  <c r="O276" i="29"/>
  <c r="L291" i="29"/>
  <c r="L294" i="29"/>
  <c r="L302" i="29"/>
  <c r="L313" i="29"/>
  <c r="J317" i="29"/>
  <c r="L330" i="29"/>
  <c r="J332" i="29"/>
  <c r="O332" i="29"/>
  <c r="L350" i="29"/>
  <c r="L398" i="29"/>
  <c r="L421" i="29"/>
  <c r="L426" i="29"/>
  <c r="L458" i="29"/>
  <c r="L464" i="29"/>
  <c r="L472" i="29"/>
  <c r="L475" i="29"/>
  <c r="L478" i="29"/>
  <c r="L481" i="29"/>
  <c r="L521" i="29"/>
  <c r="L552" i="29"/>
  <c r="G583" i="29"/>
  <c r="Q583" i="29"/>
  <c r="L590" i="29"/>
  <c r="L605" i="29"/>
  <c r="L656" i="29"/>
  <c r="L665" i="29"/>
  <c r="L711" i="29"/>
  <c r="R744" i="29"/>
  <c r="U767" i="29"/>
  <c r="U779" i="29"/>
  <c r="L796" i="29"/>
  <c r="L805" i="29"/>
  <c r="U835" i="29"/>
  <c r="L874" i="29"/>
  <c r="L891" i="29"/>
  <c r="L926" i="29"/>
  <c r="L929" i="29"/>
  <c r="L944" i="29"/>
  <c r="L965" i="29"/>
  <c r="L975" i="29"/>
  <c r="L977" i="29"/>
  <c r="L997" i="29"/>
  <c r="L1015" i="29"/>
  <c r="L1027" i="29"/>
  <c r="L1080" i="29"/>
  <c r="L1110" i="29"/>
  <c r="L1113" i="29"/>
  <c r="L1134" i="29"/>
  <c r="L1136" i="29"/>
  <c r="L1166" i="29"/>
  <c r="L1175" i="29"/>
  <c r="L1182" i="29"/>
  <c r="G1186" i="29"/>
  <c r="K1186" i="29"/>
  <c r="N1193" i="29"/>
  <c r="L1196" i="29"/>
  <c r="H1206" i="29"/>
  <c r="M1206" i="29"/>
  <c r="R1206" i="29"/>
  <c r="N1254" i="29"/>
  <c r="T1254" i="29"/>
  <c r="J1261" i="29"/>
  <c r="L1187" i="29"/>
  <c r="I935" i="29"/>
  <c r="L935" i="29" s="1"/>
  <c r="I703" i="29"/>
  <c r="I868" i="29"/>
  <c r="L491" i="29"/>
  <c r="I1206" i="29"/>
  <c r="L1206" i="29" s="1"/>
  <c r="I339" i="29"/>
  <c r="L339" i="29" s="1"/>
  <c r="I816" i="29"/>
  <c r="I583" i="29"/>
  <c r="L1289" i="29"/>
  <c r="L862" i="29"/>
  <c r="I1074" i="29"/>
  <c r="I1053" i="29"/>
  <c r="L1053" i="29" s="1"/>
  <c r="I566" i="29"/>
  <c r="L566" i="29" s="1"/>
  <c r="L309" i="29"/>
  <c r="L237" i="29"/>
  <c r="L6" i="29"/>
  <c r="L38" i="29"/>
  <c r="L40" i="29"/>
  <c r="U40" i="29"/>
  <c r="L57" i="29"/>
  <c r="L76" i="29"/>
  <c r="L93" i="29"/>
  <c r="I787" i="29"/>
  <c r="I784" i="29"/>
  <c r="L784" i="29" s="1"/>
  <c r="I523" i="29"/>
  <c r="I1007" i="29"/>
  <c r="L1007" i="29" s="1"/>
  <c r="I853" i="29"/>
  <c r="L853" i="29" s="1"/>
  <c r="I687" i="29"/>
  <c r="I317" i="29"/>
  <c r="L925" i="29"/>
  <c r="I493" i="29"/>
  <c r="L493" i="29" s="1"/>
  <c r="L21" i="29"/>
  <c r="L28" i="29"/>
  <c r="L53" i="29"/>
  <c r="L55" i="29"/>
  <c r="L71" i="29"/>
  <c r="L74" i="29"/>
  <c r="L88" i="29"/>
  <c r="L103" i="29"/>
  <c r="L116" i="29"/>
  <c r="T121" i="29"/>
  <c r="L152" i="29"/>
  <c r="U189" i="29"/>
  <c r="L203" i="29"/>
  <c r="L263" i="29"/>
  <c r="L286" i="29"/>
  <c r="L288" i="29"/>
  <c r="L299" i="29"/>
  <c r="L310" i="29"/>
  <c r="L324" i="29"/>
  <c r="L328" i="29"/>
  <c r="L345" i="29"/>
  <c r="L353" i="29"/>
  <c r="S367" i="29"/>
  <c r="L393" i="29"/>
  <c r="L396" i="29"/>
  <c r="L409" i="29"/>
  <c r="L411" i="29"/>
  <c r="L451" i="29"/>
  <c r="L453" i="29"/>
  <c r="T499" i="29"/>
  <c r="L502" i="29"/>
  <c r="L515" i="29"/>
  <c r="L531" i="29"/>
  <c r="L559" i="29"/>
  <c r="L561" i="29"/>
  <c r="L576" i="29"/>
  <c r="L588" i="29"/>
  <c r="L625" i="29"/>
  <c r="L643" i="29"/>
  <c r="L645" i="29"/>
  <c r="L650" i="29"/>
  <c r="L654" i="29"/>
  <c r="L663" i="29"/>
  <c r="L679" i="29"/>
  <c r="L722" i="29"/>
  <c r="L747" i="29"/>
  <c r="L749" i="29"/>
  <c r="L754" i="29"/>
  <c r="L794" i="29"/>
  <c r="L803" i="29"/>
  <c r="L824" i="29"/>
  <c r="L826" i="29"/>
  <c r="L863" i="29"/>
  <c r="L866" i="29"/>
  <c r="L871" i="29"/>
  <c r="L886" i="29"/>
  <c r="L888" i="29"/>
  <c r="L918" i="29"/>
  <c r="L921" i="29"/>
  <c r="L958" i="29"/>
  <c r="L991" i="29"/>
  <c r="L1025" i="29"/>
  <c r="L1041" i="29"/>
  <c r="L1078" i="29"/>
  <c r="L1102" i="29"/>
  <c r="L1104" i="29"/>
  <c r="L1124" i="29"/>
  <c r="L1127" i="29"/>
  <c r="L1144" i="29"/>
  <c r="L1147" i="29"/>
  <c r="L1170" i="29"/>
  <c r="L1173" i="29"/>
  <c r="L1191" i="29"/>
  <c r="L1202" i="29"/>
  <c r="G1261" i="29"/>
  <c r="K1261" i="29"/>
  <c r="Q1261" i="29"/>
  <c r="P1261" i="29"/>
  <c r="L1279" i="29"/>
  <c r="L1290" i="29"/>
  <c r="G480" i="29"/>
  <c r="K480" i="29"/>
  <c r="I276" i="29"/>
  <c r="J64" i="29"/>
  <c r="M64" i="29"/>
  <c r="O64" i="29"/>
  <c r="R64" i="29"/>
  <c r="K95" i="29"/>
  <c r="N95" i="29"/>
  <c r="Q95" i="29"/>
  <c r="N276" i="29"/>
  <c r="O613" i="29"/>
  <c r="O1274" i="29"/>
  <c r="O1273" i="29" s="1"/>
  <c r="P1279" i="29"/>
  <c r="S1279" i="29"/>
  <c r="T137" i="29"/>
  <c r="U76" i="29"/>
  <c r="Q105" i="29"/>
  <c r="T105" i="29"/>
  <c r="S105" i="29"/>
  <c r="H145" i="29"/>
  <c r="J145" i="29"/>
  <c r="M145" i="29"/>
  <c r="O145" i="29"/>
  <c r="G202" i="29"/>
  <c r="K202" i="29"/>
  <c r="N202" i="29"/>
  <c r="Q202" i="29"/>
  <c r="T202" i="29"/>
  <c r="G210" i="29"/>
  <c r="I210" i="29"/>
  <c r="L210" i="29" s="1"/>
  <c r="R1261" i="29"/>
  <c r="S1261" i="29"/>
  <c r="P1255" i="29"/>
  <c r="P1254" i="29" s="1"/>
  <c r="U1186" i="29"/>
  <c r="M1139" i="29"/>
  <c r="O1139" i="29"/>
  <c r="H802" i="29"/>
  <c r="J802" i="29"/>
  <c r="M802" i="29"/>
  <c r="N480" i="29"/>
  <c r="Q480" i="29"/>
  <c r="T480" i="29"/>
  <c r="O446" i="29"/>
  <c r="S230" i="29"/>
  <c r="N194" i="29"/>
  <c r="M121" i="29"/>
  <c r="P96" i="29"/>
  <c r="P95" i="29" s="1"/>
  <c r="P90" i="29"/>
  <c r="J121" i="29"/>
  <c r="G160" i="29"/>
  <c r="Q160" i="29"/>
  <c r="T160" i="29"/>
  <c r="J181" i="29"/>
  <c r="M181" i="29"/>
  <c r="O181" i="29"/>
  <c r="R181" i="29"/>
  <c r="G332" i="29"/>
  <c r="K332" i="29"/>
  <c r="N332" i="29"/>
  <c r="H446" i="29"/>
  <c r="J446" i="29"/>
  <c r="S499" i="29"/>
  <c r="Q518" i="29"/>
  <c r="T518" i="29"/>
  <c r="P518" i="29"/>
  <c r="U518" i="29"/>
  <c r="Q802" i="29"/>
  <c r="T802" i="29"/>
  <c r="Q823" i="29"/>
  <c r="M868" i="29"/>
  <c r="O868" i="29"/>
  <c r="I744" i="29"/>
  <c r="O455" i="29"/>
  <c r="G5" i="29"/>
  <c r="K5" i="29"/>
  <c r="P6" i="29"/>
  <c r="G64" i="29"/>
  <c r="O121" i="29"/>
  <c r="R121" i="29"/>
  <c r="J129" i="29"/>
  <c r="M129" i="29"/>
  <c r="S137" i="29"/>
  <c r="N145" i="29"/>
  <c r="Q145" i="29"/>
  <c r="T145" i="29"/>
  <c r="G181" i="29"/>
  <c r="R189" i="29"/>
  <c r="P189" i="29"/>
  <c r="K317" i="29"/>
  <c r="Q332" i="29"/>
  <c r="G418" i="29"/>
  <c r="K418" i="29"/>
  <c r="N418" i="29"/>
  <c r="Q418" i="29"/>
  <c r="T418" i="29"/>
  <c r="K446" i="29"/>
  <c r="N446" i="29"/>
  <c r="Q446" i="29"/>
  <c r="T446" i="29"/>
  <c r="H455" i="29"/>
  <c r="J455" i="29"/>
  <c r="M455" i="29"/>
  <c r="O488" i="29"/>
  <c r="R499" i="29"/>
  <c r="P499" i="29"/>
  <c r="G505" i="29"/>
  <c r="N505" i="29"/>
  <c r="Q505" i="29"/>
  <c r="O518" i="29"/>
  <c r="R518" i="29"/>
  <c r="G528" i="29"/>
  <c r="I533" i="29"/>
  <c r="L533" i="29" s="1"/>
  <c r="H573" i="29"/>
  <c r="H583" i="29"/>
  <c r="J583" i="29"/>
  <c r="U583" i="29"/>
  <c r="P583" i="29"/>
  <c r="M696" i="29"/>
  <c r="O696" i="29"/>
  <c r="G703" i="29"/>
  <c r="K703" i="29"/>
  <c r="U703" i="29"/>
  <c r="G726" i="29"/>
  <c r="K726" i="29"/>
  <c r="N726" i="29"/>
  <c r="Q726" i="29"/>
  <c r="T726" i="29"/>
  <c r="P726" i="29"/>
  <c r="H760" i="29"/>
  <c r="O760" i="29"/>
  <c r="R760" i="29"/>
  <c r="H767" i="29"/>
  <c r="S767" i="29"/>
  <c r="R802" i="29"/>
  <c r="S802" i="29"/>
  <c r="T883" i="29"/>
  <c r="Q928" i="29"/>
  <c r="T928" i="29"/>
  <c r="G935" i="29"/>
  <c r="K935" i="29"/>
  <c r="N935" i="29"/>
  <c r="Q935" i="29"/>
  <c r="V945" i="29"/>
  <c r="V946" i="29" s="1"/>
  <c r="S90" i="29"/>
  <c r="T573" i="29"/>
  <c r="O671" i="29"/>
  <c r="H678" i="29"/>
  <c r="T760" i="29"/>
  <c r="M767" i="29"/>
  <c r="G779" i="29"/>
  <c r="K779" i="29"/>
  <c r="T779" i="29"/>
  <c r="H787" i="29"/>
  <c r="J787" i="29"/>
  <c r="M787" i="29"/>
  <c r="O787" i="29"/>
  <c r="R787" i="29"/>
  <c r="O802" i="29"/>
  <c r="U802" i="29"/>
  <c r="H809" i="29"/>
  <c r="H816" i="29"/>
  <c r="G868" i="29"/>
  <c r="K868" i="29"/>
  <c r="N868" i="29"/>
  <c r="T868" i="29"/>
  <c r="P868" i="29"/>
  <c r="G1001" i="29"/>
  <c r="N1001" i="29"/>
  <c r="Q1001" i="29"/>
  <c r="T1001" i="29"/>
  <c r="P1001" i="29"/>
  <c r="U230" i="29"/>
  <c r="Q1139" i="29"/>
  <c r="Q943" i="29"/>
  <c r="V885" i="29"/>
  <c r="V886" i="29" s="1"/>
  <c r="S760" i="29"/>
  <c r="S576" i="29"/>
  <c r="S573" i="29" s="1"/>
  <c r="O418" i="29"/>
  <c r="S357" i="29"/>
  <c r="J367" i="29"/>
  <c r="U367" i="29"/>
  <c r="O317" i="29"/>
  <c r="N317" i="29"/>
  <c r="K194" i="29"/>
  <c r="P194" i="29"/>
  <c r="R194" i="29"/>
  <c r="T194" i="29"/>
  <c r="R160" i="29"/>
  <c r="L186" i="29"/>
  <c r="T64" i="29"/>
  <c r="I121" i="29"/>
  <c r="G121" i="29"/>
  <c r="N121" i="29"/>
  <c r="I126" i="29"/>
  <c r="L126" i="29" s="1"/>
  <c r="K129" i="29"/>
  <c r="N129" i="29"/>
  <c r="R137" i="29"/>
  <c r="P137" i="29"/>
  <c r="R145" i="29"/>
  <c r="U145" i="29"/>
  <c r="H160" i="29"/>
  <c r="M160" i="29"/>
  <c r="O160" i="29"/>
  <c r="P160" i="29"/>
  <c r="G175" i="29"/>
  <c r="K175" i="29"/>
  <c r="Q175" i="29"/>
  <c r="K181" i="29"/>
  <c r="N181" i="29"/>
  <c r="Q181" i="29"/>
  <c r="Q189" i="29"/>
  <c r="S189" i="29"/>
  <c r="L195" i="29"/>
  <c r="O194" i="29"/>
  <c r="Q194" i="29"/>
  <c r="S194" i="29"/>
  <c r="U194" i="29"/>
  <c r="P216" i="29"/>
  <c r="U216" i="29"/>
  <c r="S220" i="29"/>
  <c r="P226" i="29"/>
  <c r="U226" i="29"/>
  <c r="P240" i="29"/>
  <c r="N251" i="29"/>
  <c r="Q251" i="29"/>
  <c r="G296" i="29"/>
  <c r="K296" i="29"/>
  <c r="N296" i="29"/>
  <c r="Q296" i="29"/>
  <c r="T296" i="29"/>
  <c r="G312" i="29"/>
  <c r="Q312" i="29"/>
  <c r="U312" i="29"/>
  <c r="R317" i="29"/>
  <c r="T332" i="29"/>
  <c r="H342" i="29"/>
  <c r="O342" i="29"/>
  <c r="R342" i="29"/>
  <c r="R356" i="29"/>
  <c r="P480" i="29"/>
  <c r="U480" i="29"/>
  <c r="R480" i="29"/>
  <c r="T488" i="29"/>
  <c r="J528" i="29"/>
  <c r="M528" i="29"/>
  <c r="O528" i="29"/>
  <c r="H551" i="29"/>
  <c r="M551" i="29"/>
  <c r="R551" i="29"/>
  <c r="S551" i="29"/>
  <c r="K573" i="29"/>
  <c r="N573" i="29"/>
  <c r="Q573" i="29"/>
  <c r="P576" i="29"/>
  <c r="P573" i="29" s="1"/>
  <c r="K583" i="29"/>
  <c r="S583" i="29"/>
  <c r="J604" i="29"/>
  <c r="M604" i="29"/>
  <c r="P604" i="29"/>
  <c r="N613" i="29"/>
  <c r="S613" i="29"/>
  <c r="H622" i="29"/>
  <c r="J622" i="29"/>
  <c r="M622" i="29"/>
  <c r="R622" i="29"/>
  <c r="S622" i="29"/>
  <c r="J631" i="29"/>
  <c r="T649" i="29"/>
  <c r="P649" i="29"/>
  <c r="J649" i="29"/>
  <c r="K662" i="29"/>
  <c r="N662" i="29"/>
  <c r="U662" i="29"/>
  <c r="I671" i="29"/>
  <c r="H671" i="29"/>
  <c r="J671" i="29"/>
  <c r="M671" i="29"/>
  <c r="R671" i="29"/>
  <c r="S671" i="29"/>
  <c r="N671" i="29"/>
  <c r="S678" i="29"/>
  <c r="H687" i="29"/>
  <c r="J687" i="29"/>
  <c r="M687" i="29"/>
  <c r="O687" i="29"/>
  <c r="R687" i="29"/>
  <c r="S687" i="29"/>
  <c r="N696" i="29"/>
  <c r="G710" i="29"/>
  <c r="T710" i="29"/>
  <c r="H717" i="29"/>
  <c r="Q717" i="29"/>
  <c r="T717" i="29"/>
  <c r="T733" i="29"/>
  <c r="P733" i="29"/>
  <c r="U733" i="29"/>
  <c r="J779" i="29"/>
  <c r="M779" i="29"/>
  <c r="P809" i="29"/>
  <c r="G816" i="29"/>
  <c r="G823" i="29"/>
  <c r="P823" i="29"/>
  <c r="G828" i="29"/>
  <c r="K828" i="29"/>
  <c r="N828" i="29"/>
  <c r="P828" i="29"/>
  <c r="R828" i="29"/>
  <c r="T828" i="29"/>
  <c r="S868" i="29"/>
  <c r="M883" i="29"/>
  <c r="Q883" i="29"/>
  <c r="K883" i="29"/>
  <c r="N883" i="29"/>
  <c r="R935" i="29"/>
  <c r="Q1034" i="29"/>
  <c r="G1074" i="29"/>
  <c r="K1074" i="29"/>
  <c r="N1074" i="29"/>
  <c r="Q1074" i="29"/>
  <c r="Q129" i="29"/>
  <c r="I181" i="29"/>
  <c r="P202" i="29"/>
  <c r="S6" i="29"/>
  <c r="T240" i="29"/>
  <c r="G266" i="29"/>
  <c r="K266" i="29"/>
  <c r="G276" i="29"/>
  <c r="Q276" i="29"/>
  <c r="M446" i="29"/>
  <c r="H480" i="29"/>
  <c r="J480" i="29"/>
  <c r="M480" i="29"/>
  <c r="O480" i="29"/>
  <c r="G523" i="29"/>
  <c r="Q528" i="29"/>
  <c r="T528" i="29"/>
  <c r="S528" i="29"/>
  <c r="T604" i="29"/>
  <c r="S604" i="29"/>
  <c r="H613" i="29"/>
  <c r="G622" i="29"/>
  <c r="K622" i="29"/>
  <c r="Q622" i="29"/>
  <c r="T622" i="29"/>
  <c r="U622" i="29"/>
  <c r="T631" i="29"/>
  <c r="P631" i="29"/>
  <c r="H649" i="29"/>
  <c r="T1139" i="29"/>
  <c r="K1139" i="29"/>
  <c r="R1186" i="29"/>
  <c r="R1193" i="29"/>
  <c r="U1193" i="29"/>
  <c r="P357" i="29"/>
  <c r="N687" i="29"/>
  <c r="S717" i="29"/>
  <c r="H726" i="29"/>
  <c r="G760" i="29"/>
  <c r="S774" i="29"/>
  <c r="O779" i="29"/>
  <c r="S779" i="29"/>
  <c r="G787" i="29"/>
  <c r="K787" i="29"/>
  <c r="N787" i="29"/>
  <c r="Q787" i="29"/>
  <c r="T787" i="29"/>
  <c r="P787" i="29"/>
  <c r="G802" i="29"/>
  <c r="K802" i="29"/>
  <c r="N802" i="29"/>
  <c r="T809" i="29"/>
  <c r="U809" i="29"/>
  <c r="M816" i="29"/>
  <c r="O816" i="29"/>
  <c r="R816" i="29"/>
  <c r="O835" i="29"/>
  <c r="Q835" i="29"/>
  <c r="S835" i="29"/>
  <c r="H840" i="29"/>
  <c r="S840" i="29"/>
  <c r="V1276" i="29"/>
  <c r="V1277" i="29" s="1"/>
  <c r="J1074" i="29"/>
  <c r="I1031" i="29"/>
  <c r="L1031" i="29" s="1"/>
  <c r="I865" i="29"/>
  <c r="L865" i="29" s="1"/>
  <c r="K835" i="29"/>
  <c r="P835" i="29"/>
  <c r="R835" i="29"/>
  <c r="O823" i="29"/>
  <c r="S809" i="29"/>
  <c r="P802" i="29"/>
  <c r="S787" i="29"/>
  <c r="O767" i="29"/>
  <c r="O753" i="29"/>
  <c r="R753" i="29"/>
  <c r="S753" i="29"/>
  <c r="S726" i="29"/>
  <c r="G687" i="29"/>
  <c r="K687" i="29"/>
  <c r="Q687" i="29"/>
  <c r="T687" i="29"/>
  <c r="U640" i="29"/>
  <c r="H640" i="29"/>
  <c r="P640" i="29"/>
  <c r="O622" i="29"/>
  <c r="O583" i="29"/>
  <c r="R573" i="29"/>
  <c r="T505" i="29"/>
  <c r="J488" i="29"/>
  <c r="P488" i="29"/>
  <c r="L477" i="29"/>
  <c r="L474" i="29"/>
  <c r="G356" i="29"/>
  <c r="J357" i="29"/>
  <c r="U357" i="29"/>
  <c r="P299" i="29"/>
  <c r="H266" i="29"/>
  <c r="L211" i="29"/>
  <c r="H210" i="29"/>
  <c r="O210" i="29"/>
  <c r="R210" i="29"/>
  <c r="S202" i="29"/>
  <c r="I142" i="29"/>
  <c r="L142" i="29" s="1"/>
  <c r="H129" i="29"/>
  <c r="S129" i="29"/>
  <c r="S121" i="29"/>
  <c r="U121" i="29"/>
  <c r="P47" i="29"/>
  <c r="S47" i="29"/>
  <c r="H64" i="29"/>
  <c r="O73" i="29"/>
  <c r="R73" i="29"/>
  <c r="M90" i="29"/>
  <c r="O90" i="29"/>
  <c r="L96" i="29"/>
  <c r="U129" i="29"/>
  <c r="P145" i="29"/>
  <c r="S213" i="29"/>
  <c r="P220" i="29"/>
  <c r="U220" i="29"/>
  <c r="L248" i="29"/>
  <c r="L249" i="29"/>
  <c r="O266" i="29"/>
  <c r="R266" i="29"/>
  <c r="R312" i="29"/>
  <c r="R332" i="29"/>
  <c r="U332" i="29"/>
  <c r="Q342" i="29"/>
  <c r="P342" i="29"/>
  <c r="U342" i="29"/>
  <c r="P678" i="29"/>
  <c r="U678" i="29"/>
  <c r="P121" i="29"/>
  <c r="U137" i="29"/>
  <c r="L236" i="29"/>
  <c r="P312" i="29"/>
  <c r="L361" i="29"/>
  <c r="U363" i="29"/>
  <c r="M400" i="29"/>
  <c r="O400" i="29"/>
  <c r="R400" i="29"/>
  <c r="H418" i="29"/>
  <c r="J418" i="29"/>
  <c r="M418" i="29"/>
  <c r="R418" i="29"/>
  <c r="N433" i="29"/>
  <c r="Q433" i="29"/>
  <c r="T433" i="29"/>
  <c r="P433" i="29"/>
  <c r="G455" i="29"/>
  <c r="K455" i="29"/>
  <c r="N455" i="29"/>
  <c r="S480" i="29"/>
  <c r="H518" i="29"/>
  <c r="J518" i="29"/>
  <c r="M518" i="29"/>
  <c r="S518" i="29"/>
  <c r="H523" i="29"/>
  <c r="J523" i="29"/>
  <c r="G551" i="29"/>
  <c r="P551" i="29"/>
  <c r="U551" i="29"/>
  <c r="G604" i="29"/>
  <c r="Q604" i="29"/>
  <c r="U604" i="29"/>
  <c r="H604" i="29"/>
  <c r="O604" i="29"/>
  <c r="I613" i="29"/>
  <c r="K613" i="29"/>
  <c r="R613" i="29"/>
  <c r="U613" i="29"/>
  <c r="P613" i="29"/>
  <c r="H631" i="29"/>
  <c r="K631" i="29"/>
  <c r="N631" i="29"/>
  <c r="N649" i="29"/>
  <c r="S649" i="29"/>
  <c r="K649" i="29"/>
  <c r="H662" i="29"/>
  <c r="J662" i="29"/>
  <c r="M662" i="29"/>
  <c r="O662" i="29"/>
  <c r="T678" i="29"/>
  <c r="K678" i="29"/>
  <c r="N678" i="29"/>
  <c r="Q678" i="29"/>
  <c r="U687" i="29"/>
  <c r="J696" i="29"/>
  <c r="H703" i="29"/>
  <c r="J703" i="29"/>
  <c r="M703" i="29"/>
  <c r="O703" i="29"/>
  <c r="S703" i="29"/>
  <c r="R710" i="29"/>
  <c r="S710" i="29"/>
  <c r="P710" i="29"/>
  <c r="G717" i="29"/>
  <c r="M726" i="29"/>
  <c r="O726" i="29"/>
  <c r="U726" i="29"/>
  <c r="G573" i="29"/>
  <c r="G613" i="29"/>
  <c r="M613" i="29"/>
  <c r="P703" i="29"/>
  <c r="J726" i="29"/>
  <c r="Q753" i="29"/>
  <c r="H753" i="29"/>
  <c r="J760" i="29"/>
  <c r="M760" i="29"/>
  <c r="P760" i="29"/>
  <c r="K774" i="29"/>
  <c r="N774" i="29"/>
  <c r="T774" i="29"/>
  <c r="N816" i="29"/>
  <c r="Q816" i="29"/>
  <c r="T816" i="29"/>
  <c r="H823" i="29"/>
  <c r="J823" i="29"/>
  <c r="M823" i="29"/>
  <c r="S823" i="29"/>
  <c r="T823" i="29"/>
  <c r="H828" i="29"/>
  <c r="J828" i="29"/>
  <c r="M828" i="29"/>
  <c r="O828" i="29"/>
  <c r="Q828" i="29"/>
  <c r="S828" i="29"/>
  <c r="U828" i="29"/>
  <c r="T835" i="29"/>
  <c r="I873" i="29"/>
  <c r="L873" i="29" s="1"/>
  <c r="R928" i="29"/>
  <c r="P1193" i="29"/>
  <c r="P744" i="29"/>
  <c r="Q809" i="29"/>
  <c r="U935" i="29"/>
  <c r="U965" i="29"/>
  <c r="S1011" i="29"/>
  <c r="S1034" i="29"/>
  <c r="U1056" i="29"/>
  <c r="V1076" i="29"/>
  <c r="V1077" i="29" s="1"/>
  <c r="R1074" i="29"/>
  <c r="K1129" i="29"/>
  <c r="G1139" i="29"/>
  <c r="Q1186" i="29"/>
  <c r="T1186" i="29"/>
  <c r="G1193" i="29"/>
  <c r="T1193" i="29"/>
  <c r="P16" i="29"/>
  <c r="S57" i="29"/>
  <c r="Q64" i="29"/>
  <c r="K64" i="29"/>
  <c r="N64" i="29"/>
  <c r="G73" i="29"/>
  <c r="J73" i="29"/>
  <c r="M73" i="29"/>
  <c r="P76" i="29"/>
  <c r="H73" i="29"/>
  <c r="G90" i="29"/>
  <c r="R90" i="29"/>
  <c r="U90" i="29"/>
  <c r="K105" i="29"/>
  <c r="R105" i="29"/>
  <c r="U105" i="29"/>
  <c r="K145" i="29"/>
  <c r="J160" i="29"/>
  <c r="J194" i="29"/>
  <c r="M194" i="29"/>
  <c r="H194" i="29"/>
  <c r="K210" i="29"/>
  <c r="Q210" i="29"/>
  <c r="P213" i="29"/>
  <c r="U213" i="29"/>
  <c r="P237" i="29"/>
  <c r="P236" i="29" s="1"/>
  <c r="T251" i="29"/>
  <c r="J266" i="29"/>
  <c r="M266" i="29"/>
  <c r="Q266" i="29"/>
  <c r="T266" i="29"/>
  <c r="L471" i="29"/>
  <c r="T5" i="29"/>
  <c r="H5" i="29"/>
  <c r="R5" i="29"/>
  <c r="P67" i="29"/>
  <c r="P64" i="29" s="1"/>
  <c r="K73" i="29"/>
  <c r="J90" i="29"/>
  <c r="G95" i="29"/>
  <c r="J95" i="29"/>
  <c r="M95" i="29"/>
  <c r="R95" i="29"/>
  <c r="T95" i="29"/>
  <c r="H95" i="29"/>
  <c r="K121" i="29"/>
  <c r="Q121" i="29"/>
  <c r="O129" i="29"/>
  <c r="R129" i="29"/>
  <c r="T129" i="29"/>
  <c r="L134" i="29"/>
  <c r="H137" i="29"/>
  <c r="K160" i="29"/>
  <c r="N160" i="29"/>
  <c r="M210" i="29"/>
  <c r="G240" i="29"/>
  <c r="U266" i="29"/>
  <c r="S266" i="29"/>
  <c r="N266" i="29"/>
  <c r="K276" i="29"/>
  <c r="L496" i="29"/>
  <c r="P318" i="29"/>
  <c r="P332" i="29"/>
  <c r="K356" i="29"/>
  <c r="L367" i="29"/>
  <c r="P367" i="29"/>
  <c r="G400" i="29"/>
  <c r="J400" i="29"/>
  <c r="H400" i="29"/>
  <c r="P446" i="29"/>
  <c r="R446" i="29"/>
  <c r="S488" i="29"/>
  <c r="K505" i="29"/>
  <c r="J505" i="29"/>
  <c r="R528" i="29"/>
  <c r="J573" i="29"/>
  <c r="M573" i="29"/>
  <c r="R604" i="29"/>
  <c r="U710" i="29"/>
  <c r="U753" i="29"/>
  <c r="P840" i="29"/>
  <c r="U840" i="29"/>
  <c r="G290" i="29"/>
  <c r="J290" i="29"/>
  <c r="M290" i="29"/>
  <c r="P304" i="29"/>
  <c r="G317" i="29"/>
  <c r="G342" i="29"/>
  <c r="J342" i="29"/>
  <c r="M342" i="29"/>
  <c r="K342" i="29"/>
  <c r="O356" i="29"/>
  <c r="G433" i="29"/>
  <c r="J433" i="29"/>
  <c r="H433" i="29"/>
  <c r="K433" i="29"/>
  <c r="M488" i="29"/>
  <c r="R488" i="29"/>
  <c r="Q499" i="29"/>
  <c r="H505" i="29"/>
  <c r="K518" i="29"/>
  <c r="K523" i="29"/>
  <c r="N523" i="29"/>
  <c r="T523" i="29"/>
  <c r="S523" i="29"/>
  <c r="R523" i="29"/>
  <c r="K528" i="29"/>
  <c r="N528" i="29"/>
  <c r="J551" i="29"/>
  <c r="N551" i="29"/>
  <c r="Q551" i="29"/>
  <c r="T551" i="29"/>
  <c r="J558" i="29"/>
  <c r="M558" i="29"/>
  <c r="N558" i="29"/>
  <c r="T583" i="29"/>
  <c r="G631" i="29"/>
  <c r="M631" i="29"/>
  <c r="O631" i="29"/>
  <c r="R631" i="29"/>
  <c r="S631" i="29"/>
  <c r="R649" i="29"/>
  <c r="M649" i="29"/>
  <c r="O649" i="29"/>
  <c r="U649" i="29"/>
  <c r="I662" i="29"/>
  <c r="R662" i="29"/>
  <c r="G671" i="29"/>
  <c r="T671" i="29"/>
  <c r="G696" i="29"/>
  <c r="Q696" i="29"/>
  <c r="T696" i="29"/>
  <c r="P696" i="29"/>
  <c r="U696" i="29"/>
  <c r="Q703" i="29"/>
  <c r="T703" i="29"/>
  <c r="H710" i="29"/>
  <c r="J710" i="29"/>
  <c r="M710" i="29"/>
  <c r="O710" i="29"/>
  <c r="K710" i="29"/>
  <c r="I717" i="29"/>
  <c r="K717" i="29"/>
  <c r="U717" i="29"/>
  <c r="K733" i="29"/>
  <c r="N733" i="29"/>
  <c r="Q733" i="29"/>
  <c r="S733" i="29"/>
  <c r="G733" i="29"/>
  <c r="R733" i="29"/>
  <c r="T744" i="29"/>
  <c r="N744" i="29"/>
  <c r="Q744" i="29"/>
  <c r="S744" i="29"/>
  <c r="G744" i="29"/>
  <c r="M744" i="29"/>
  <c r="M753" i="29"/>
  <c r="T753" i="29"/>
  <c r="K753" i="29"/>
  <c r="N753" i="29"/>
  <c r="G753" i="29"/>
  <c r="K760" i="29"/>
  <c r="U760" i="29"/>
  <c r="G774" i="29"/>
  <c r="Q774" i="29"/>
  <c r="U774" i="29"/>
  <c r="U816" i="29"/>
  <c r="P816" i="29"/>
  <c r="J835" i="29"/>
  <c r="N840" i="29"/>
  <c r="R840" i="29"/>
  <c r="K840" i="29"/>
  <c r="T840" i="29"/>
  <c r="L857" i="29"/>
  <c r="I856" i="29"/>
  <c r="L856" i="29" s="1"/>
  <c r="J640" i="29"/>
  <c r="O640" i="29"/>
  <c r="Q640" i="29"/>
  <c r="R678" i="29"/>
  <c r="G678" i="29"/>
  <c r="J678" i="29"/>
  <c r="M678" i="29"/>
  <c r="O678" i="29"/>
  <c r="O717" i="29"/>
  <c r="N767" i="29"/>
  <c r="R767" i="29"/>
  <c r="T767" i="29"/>
  <c r="M774" i="29"/>
  <c r="R809" i="29"/>
  <c r="G809" i="29"/>
  <c r="M809" i="29"/>
  <c r="R823" i="29"/>
  <c r="G883" i="29"/>
  <c r="J883" i="29"/>
  <c r="O883" i="29"/>
  <c r="R883" i="29"/>
  <c r="S935" i="29"/>
  <c r="H943" i="29"/>
  <c r="G943" i="29"/>
  <c r="J943" i="29"/>
  <c r="M943" i="29"/>
  <c r="R943" i="29"/>
  <c r="T943" i="29"/>
  <c r="H1001" i="29"/>
  <c r="R1001" i="29"/>
  <c r="H868" i="29"/>
  <c r="J868" i="29"/>
  <c r="P918" i="29"/>
  <c r="P1011" i="29"/>
  <c r="U1011" i="29"/>
  <c r="N1010" i="29"/>
  <c r="Q1010" i="29"/>
  <c r="T1010" i="29"/>
  <c r="G1010" i="29"/>
  <c r="M1010" i="29"/>
  <c r="O1010" i="29"/>
  <c r="R1010" i="29"/>
  <c r="H1010" i="29"/>
  <c r="G1034" i="29"/>
  <c r="N1034" i="29"/>
  <c r="K1034" i="29"/>
  <c r="M1034" i="29"/>
  <c r="O1034" i="29"/>
  <c r="G1056" i="29"/>
  <c r="H1074" i="29"/>
  <c r="P1080" i="29"/>
  <c r="S1080" i="29"/>
  <c r="M1074" i="29"/>
  <c r="K1117" i="29"/>
  <c r="N1117" i="29"/>
  <c r="Q1117" i="29"/>
  <c r="T1117" i="29"/>
  <c r="G1117" i="29"/>
  <c r="R1117" i="29"/>
  <c r="J1117" i="29"/>
  <c r="H1139" i="29"/>
  <c r="J1139" i="29"/>
  <c r="N1139" i="29"/>
  <c r="T1206" i="29"/>
  <c r="O1186" i="29"/>
  <c r="K1193" i="29"/>
  <c r="J1193" i="29"/>
  <c r="K1206" i="29"/>
  <c r="N1206" i="29"/>
  <c r="Q1206" i="29"/>
  <c r="J1254" i="29"/>
  <c r="H1261" i="29"/>
  <c r="L1282" i="29"/>
  <c r="N1274" i="29"/>
  <c r="N1273" i="29" s="1"/>
  <c r="G1274" i="29"/>
  <c r="G1273" i="29" s="1"/>
  <c r="J1274" i="29"/>
  <c r="J1273" i="29" s="1"/>
  <c r="M1274" i="29"/>
  <c r="M1273" i="29" s="1"/>
  <c r="L91" i="29"/>
  <c r="I90" i="29"/>
  <c r="L108" i="29"/>
  <c r="I105" i="29"/>
  <c r="L105" i="29" s="1"/>
  <c r="P105" i="29"/>
  <c r="L155" i="29"/>
  <c r="I154" i="29"/>
  <c r="L154" i="29" s="1"/>
  <c r="L169" i="29"/>
  <c r="I168" i="29"/>
  <c r="L168" i="29" s="1"/>
  <c r="I175" i="29"/>
  <c r="L176" i="29"/>
  <c r="L190" i="29"/>
  <c r="I189" i="29"/>
  <c r="L297" i="29"/>
  <c r="I296" i="29"/>
  <c r="L315" i="29"/>
  <c r="I312" i="29"/>
  <c r="L347" i="29"/>
  <c r="I342" i="29"/>
  <c r="Q364" i="29"/>
  <c r="Q363" i="29" s="1"/>
  <c r="Q356" i="29" s="1"/>
  <c r="P363" i="29"/>
  <c r="L456" i="29"/>
  <c r="I455" i="29"/>
  <c r="L486" i="29"/>
  <c r="I485" i="29"/>
  <c r="L485" i="29" s="1"/>
  <c r="N488" i="29"/>
  <c r="Q488" i="29"/>
  <c r="L500" i="29"/>
  <c r="I499" i="29"/>
  <c r="L508" i="29"/>
  <c r="I505" i="29"/>
  <c r="L529" i="29"/>
  <c r="I528" i="29"/>
  <c r="L540" i="29"/>
  <c r="I539" i="29"/>
  <c r="L539" i="29" s="1"/>
  <c r="K640" i="29"/>
  <c r="L641" i="29"/>
  <c r="L652" i="29"/>
  <c r="I649" i="29"/>
  <c r="L697" i="29"/>
  <c r="I696" i="29"/>
  <c r="L713" i="29"/>
  <c r="I710" i="29"/>
  <c r="L734" i="29"/>
  <c r="I733" i="29"/>
  <c r="L756" i="29"/>
  <c r="I753" i="29"/>
  <c r="L812" i="29"/>
  <c r="I809" i="29"/>
  <c r="L836" i="29"/>
  <c r="I835" i="29"/>
  <c r="L835" i="29" s="1"/>
  <c r="L880" i="29"/>
  <c r="I879" i="29"/>
  <c r="L879" i="29" s="1"/>
  <c r="L884" i="29"/>
  <c r="I883" i="29"/>
  <c r="L950" i="29"/>
  <c r="I943" i="29"/>
  <c r="K1001" i="29"/>
  <c r="L1002" i="29"/>
  <c r="L1035" i="29"/>
  <c r="I1034" i="29"/>
  <c r="L1255" i="29"/>
  <c r="I1254" i="29"/>
  <c r="L1254" i="29" s="1"/>
  <c r="I823" i="29"/>
  <c r="I774" i="29"/>
  <c r="L774" i="29" s="1"/>
  <c r="I400" i="29"/>
  <c r="I760" i="29"/>
  <c r="L718" i="29"/>
  <c r="L208" i="29"/>
  <c r="I1117" i="29"/>
  <c r="S1056" i="29"/>
  <c r="L632" i="29"/>
  <c r="L468" i="29"/>
  <c r="I5" i="29"/>
  <c r="J5" i="29"/>
  <c r="N5" i="29"/>
  <c r="Q5" i="29"/>
  <c r="M5" i="29"/>
  <c r="O5" i="29"/>
  <c r="L65" i="29"/>
  <c r="I64" i="29"/>
  <c r="N73" i="29"/>
  <c r="Q73" i="29"/>
  <c r="T73" i="29"/>
  <c r="L81" i="29"/>
  <c r="I73" i="29"/>
  <c r="O95" i="29"/>
  <c r="S96" i="29"/>
  <c r="S95" i="29" s="1"/>
  <c r="L101" i="29"/>
  <c r="I95" i="29"/>
  <c r="I112" i="29"/>
  <c r="L113" i="29"/>
  <c r="I115" i="29"/>
  <c r="L115" i="29" s="1"/>
  <c r="L119" i="29"/>
  <c r="I118" i="29"/>
  <c r="L118" i="29" s="1"/>
  <c r="H121" i="29"/>
  <c r="G129" i="29"/>
  <c r="L130" i="29"/>
  <c r="I129" i="29"/>
  <c r="L140" i="29"/>
  <c r="I137" i="29"/>
  <c r="G145" i="29"/>
  <c r="L146" i="29"/>
  <c r="I145" i="29"/>
  <c r="S145" i="29"/>
  <c r="L158" i="29"/>
  <c r="I157" i="29"/>
  <c r="L157" i="29" s="1"/>
  <c r="L161" i="29"/>
  <c r="I160" i="29"/>
  <c r="I171" i="29"/>
  <c r="L171" i="29" s="1"/>
  <c r="H189" i="29"/>
  <c r="G194" i="29"/>
  <c r="L200" i="29"/>
  <c r="I194" i="29"/>
  <c r="U202" i="29"/>
  <c r="J210" i="29"/>
  <c r="S216" i="29"/>
  <c r="S226" i="29"/>
  <c r="U240" i="29"/>
  <c r="L267" i="29"/>
  <c r="L269" i="29"/>
  <c r="I266" i="29"/>
  <c r="O290" i="29"/>
  <c r="R290" i="29"/>
  <c r="H296" i="29"/>
  <c r="J296" i="29"/>
  <c r="M296" i="29"/>
  <c r="O296" i="29"/>
  <c r="K312" i="29"/>
  <c r="N312" i="29"/>
  <c r="S312" i="29"/>
  <c r="Q317" i="29"/>
  <c r="T317" i="29"/>
  <c r="S332" i="29"/>
  <c r="L335" i="29"/>
  <c r="I332" i="29"/>
  <c r="N342" i="29"/>
  <c r="T342" i="29"/>
  <c r="S342" i="29"/>
  <c r="I349" i="29"/>
  <c r="L349" i="29" s="1"/>
  <c r="H356" i="29"/>
  <c r="T356" i="29"/>
  <c r="I356" i="29"/>
  <c r="N364" i="29"/>
  <c r="N363" i="29" s="1"/>
  <c r="N356" i="29" s="1"/>
  <c r="M363" i="29"/>
  <c r="M356" i="29" s="1"/>
  <c r="S363" i="29"/>
  <c r="K400" i="29"/>
  <c r="N400" i="29"/>
  <c r="Q400" i="29"/>
  <c r="T400" i="29"/>
  <c r="L419" i="29"/>
  <c r="I418" i="29"/>
  <c r="M433" i="29"/>
  <c r="O433" i="29"/>
  <c r="R433" i="29"/>
  <c r="L440" i="29"/>
  <c r="I433" i="29"/>
  <c r="G446" i="29"/>
  <c r="L447" i="29"/>
  <c r="I446" i="29"/>
  <c r="S447" i="29"/>
  <c r="S446" i="29" s="1"/>
  <c r="M505" i="29"/>
  <c r="O505" i="29"/>
  <c r="R505" i="29"/>
  <c r="G518" i="29"/>
  <c r="L519" i="29"/>
  <c r="I518" i="29"/>
  <c r="M523" i="29"/>
  <c r="O523" i="29"/>
  <c r="P528" i="29"/>
  <c r="U528" i="29"/>
  <c r="L537" i="29"/>
  <c r="I536" i="29"/>
  <c r="L536" i="29" s="1"/>
  <c r="L543" i="29"/>
  <c r="I542" i="29"/>
  <c r="L542" i="29" s="1"/>
  <c r="L549" i="29"/>
  <c r="I548" i="29"/>
  <c r="L548" i="29" s="1"/>
  <c r="O551" i="29"/>
  <c r="K558" i="29"/>
  <c r="T558" i="29"/>
  <c r="L574" i="29"/>
  <c r="O573" i="29"/>
  <c r="M583" i="29"/>
  <c r="R583" i="29"/>
  <c r="L607" i="29"/>
  <c r="I604" i="29"/>
  <c r="J613" i="29"/>
  <c r="Q613" i="29"/>
  <c r="T613" i="29"/>
  <c r="P622" i="29"/>
  <c r="L627" i="29"/>
  <c r="I622" i="29"/>
  <c r="L634" i="29"/>
  <c r="I631" i="29"/>
  <c r="L681" i="29"/>
  <c r="I678" i="29"/>
  <c r="L729" i="29"/>
  <c r="I726" i="29"/>
  <c r="J744" i="29"/>
  <c r="L768" i="29"/>
  <c r="I767" i="29"/>
  <c r="L767" i="29" s="1"/>
  <c r="J809" i="29"/>
  <c r="N809" i="29"/>
  <c r="I840" i="29"/>
  <c r="L840" i="29" s="1"/>
  <c r="L841" i="29"/>
  <c r="L933" i="29"/>
  <c r="I928" i="29"/>
  <c r="K943" i="29"/>
  <c r="N943" i="29"/>
  <c r="I1010" i="29"/>
  <c r="K1010" i="29"/>
  <c r="R1034" i="29"/>
  <c r="P1034" i="29"/>
  <c r="L1130" i="29"/>
  <c r="I1129" i="29"/>
  <c r="H1186" i="29"/>
  <c r="J1186" i="29"/>
  <c r="V1208" i="29"/>
  <c r="V1209" i="29" s="1"/>
  <c r="O1206" i="29"/>
  <c r="L1262" i="29"/>
  <c r="I1261" i="29"/>
  <c r="R1274" i="29"/>
  <c r="R1273" i="29" s="1"/>
  <c r="G640" i="29"/>
  <c r="M640" i="29"/>
  <c r="S640" i="29"/>
  <c r="G649" i="29"/>
  <c r="Q662" i="29"/>
  <c r="S662" i="29"/>
  <c r="K671" i="29"/>
  <c r="Q671" i="29"/>
  <c r="H696" i="29"/>
  <c r="R703" i="29"/>
  <c r="N710" i="29"/>
  <c r="J717" i="29"/>
  <c r="M717" i="29"/>
  <c r="R717" i="29"/>
  <c r="R726" i="29"/>
  <c r="J733" i="29"/>
  <c r="M733" i="29"/>
  <c r="O733" i="29"/>
  <c r="K744" i="29"/>
  <c r="U744" i="29"/>
  <c r="J767" i="29"/>
  <c r="H779" i="29"/>
  <c r="U787" i="29"/>
  <c r="O809" i="29"/>
  <c r="K816" i="29"/>
  <c r="K823" i="29"/>
  <c r="N823" i="29"/>
  <c r="J840" i="29"/>
  <c r="M840" i="29"/>
  <c r="O840" i="29"/>
  <c r="Q840" i="29"/>
  <c r="H883" i="29"/>
  <c r="K928" i="29"/>
  <c r="N928" i="29"/>
  <c r="H935" i="29"/>
  <c r="J935" i="29"/>
  <c r="M935" i="29"/>
  <c r="O935" i="29"/>
  <c r="J1001" i="29"/>
  <c r="M1001" i="29"/>
  <c r="O1001" i="29"/>
  <c r="J1010" i="29"/>
  <c r="H1034" i="29"/>
  <c r="J1034" i="29"/>
  <c r="G1061" i="29"/>
  <c r="U1062" i="29"/>
  <c r="U1061" i="29"/>
  <c r="S1064" i="29"/>
  <c r="S1061" i="29"/>
  <c r="L1075" i="29"/>
  <c r="T1074" i="29"/>
  <c r="H1117" i="29"/>
  <c r="M1117" i="29"/>
  <c r="O1117" i="29"/>
  <c r="J1129" i="29"/>
  <c r="H1193" i="29"/>
  <c r="M1193" i="29"/>
  <c r="S1193" i="29"/>
  <c r="G1206" i="29"/>
  <c r="U1261" i="29"/>
  <c r="K1274" i="29"/>
  <c r="T1274" i="29"/>
  <c r="T1273" i="29" s="1"/>
  <c r="H1274" i="29"/>
  <c r="H1273" i="29" s="1"/>
  <c r="Q1274" i="29"/>
  <c r="Q1273" i="29" s="1"/>
  <c r="P317" i="29" l="1"/>
  <c r="S455" i="29"/>
  <c r="L1186" i="29"/>
  <c r="P418" i="29"/>
  <c r="S276" i="29"/>
  <c r="U505" i="29"/>
  <c r="U504" i="29" s="1"/>
  <c r="S505" i="29"/>
  <c r="S504" i="29" s="1"/>
  <c r="P400" i="29"/>
  <c r="U276" i="29"/>
  <c r="P276" i="29"/>
  <c r="S418" i="29"/>
  <c r="U317" i="29"/>
  <c r="U1117" i="29"/>
  <c r="P1010" i="29"/>
  <c r="U418" i="29"/>
  <c r="S317" i="29"/>
  <c r="S400" i="29"/>
  <c r="U1074" i="29"/>
  <c r="U883" i="29"/>
  <c r="U882" i="29" s="1"/>
  <c r="S296" i="29"/>
  <c r="U251" i="29"/>
  <c r="P505" i="29"/>
  <c r="P504" i="29" s="1"/>
  <c r="S251" i="29"/>
  <c r="U400" i="29"/>
  <c r="U1139" i="29"/>
  <c r="U1138" i="29" s="1"/>
  <c r="L488" i="29"/>
  <c r="S73" i="29"/>
  <c r="P1139" i="29"/>
  <c r="P1138" i="29" s="1"/>
  <c r="P943" i="29"/>
  <c r="U1010" i="29"/>
  <c r="P1206" i="29"/>
  <c r="P1205" i="29" s="1"/>
  <c r="L251" i="29"/>
  <c r="S943" i="29"/>
  <c r="U1206" i="29"/>
  <c r="U1205" i="29" s="1"/>
  <c r="S1206" i="29"/>
  <c r="S1205" i="29" s="1"/>
  <c r="H467" i="29"/>
  <c r="U73" i="29"/>
  <c r="P883" i="29"/>
  <c r="P882" i="29" s="1"/>
  <c r="L189" i="29"/>
  <c r="G467" i="29"/>
  <c r="P73" i="29"/>
  <c r="L499" i="29"/>
  <c r="U296" i="29"/>
  <c r="P1274" i="29"/>
  <c r="P1273" i="29" s="1"/>
  <c r="S1010" i="29"/>
  <c r="L137" i="29"/>
  <c r="U943" i="29"/>
  <c r="S883" i="29"/>
  <c r="S882" i="29" s="1"/>
  <c r="S1139" i="29"/>
  <c r="S1138" i="29" s="1"/>
  <c r="L90" i="29"/>
  <c r="L290" i="29"/>
  <c r="L518" i="29"/>
  <c r="L202" i="29"/>
  <c r="H1073" i="29"/>
  <c r="P1074" i="29"/>
  <c r="P1073" i="29" s="1"/>
  <c r="L726" i="29"/>
  <c r="O572" i="29"/>
  <c r="L446" i="29"/>
  <c r="L455" i="29"/>
  <c r="S1274" i="29"/>
  <c r="S1273" i="29" s="1"/>
  <c r="L1117" i="29"/>
  <c r="H504" i="29"/>
  <c r="L181" i="29"/>
  <c r="L1034" i="29"/>
  <c r="Q1205" i="29"/>
  <c r="L809" i="29"/>
  <c r="L696" i="29"/>
  <c r="L868" i="29"/>
  <c r="L671" i="29"/>
  <c r="N572" i="29"/>
  <c r="L480" i="29"/>
  <c r="N504" i="29"/>
  <c r="M882" i="29"/>
  <c r="S356" i="29"/>
  <c r="S1074" i="29"/>
  <c r="S1073" i="29" s="1"/>
  <c r="Q504" i="29"/>
  <c r="G572" i="29"/>
  <c r="S5" i="29"/>
  <c r="L551" i="29"/>
  <c r="L64" i="29"/>
  <c r="L573" i="29"/>
  <c r="L240" i="29"/>
  <c r="K504" i="29"/>
  <c r="L332" i="29"/>
  <c r="I1138" i="29"/>
  <c r="L678" i="29"/>
  <c r="R572" i="29"/>
  <c r="G882" i="29"/>
  <c r="P296" i="29"/>
  <c r="L583" i="29"/>
  <c r="J356" i="29"/>
  <c r="J355" i="29" s="1"/>
  <c r="L175" i="29"/>
  <c r="N1138" i="29"/>
  <c r="O467" i="29"/>
  <c r="U5" i="29"/>
  <c r="U467" i="29"/>
  <c r="L622" i="29"/>
  <c r="M111" i="29"/>
  <c r="L418" i="29"/>
  <c r="L760" i="29"/>
  <c r="T1205" i="29"/>
  <c r="Q942" i="29"/>
  <c r="G1138" i="29"/>
  <c r="K1073" i="29"/>
  <c r="G942" i="29"/>
  <c r="J1138" i="29"/>
  <c r="Q1073" i="29"/>
  <c r="Q882" i="29"/>
  <c r="R1205" i="29"/>
  <c r="L631" i="29"/>
  <c r="K467" i="29"/>
  <c r="G355" i="29"/>
  <c r="Q111" i="29"/>
  <c r="L266" i="29"/>
  <c r="L1001" i="29"/>
  <c r="I572" i="29"/>
  <c r="P210" i="29"/>
  <c r="P5" i="29"/>
  <c r="L802" i="29"/>
  <c r="L1139" i="29"/>
  <c r="H1138" i="29"/>
  <c r="M1073" i="29"/>
  <c r="O882" i="29"/>
  <c r="L744" i="29"/>
  <c r="R355" i="29"/>
  <c r="L640" i="29"/>
  <c r="L1193" i="29"/>
  <c r="P593" i="29"/>
  <c r="P592" i="29" s="1"/>
  <c r="P572" i="29"/>
  <c r="G504" i="29"/>
  <c r="O355" i="29"/>
  <c r="J1073" i="29"/>
  <c r="T1073" i="29"/>
  <c r="H942" i="29"/>
  <c r="J882" i="29"/>
  <c r="K882" i="29"/>
  <c r="L816" i="29"/>
  <c r="O1205" i="29"/>
  <c r="L194" i="29"/>
  <c r="L145" i="29"/>
  <c r="L296" i="29"/>
  <c r="R882" i="29"/>
  <c r="M467" i="29"/>
  <c r="T1138" i="29"/>
  <c r="G1073" i="29"/>
  <c r="L703" i="29"/>
  <c r="H4" i="29"/>
  <c r="N1073" i="29"/>
  <c r="O1073" i="29"/>
  <c r="U572" i="29"/>
  <c r="L433" i="29"/>
  <c r="T4" i="29"/>
  <c r="N467" i="29"/>
  <c r="N1205" i="29"/>
  <c r="O1138" i="29"/>
  <c r="L687" i="29"/>
  <c r="H572" i="29"/>
  <c r="K4" i="29"/>
  <c r="L787" i="29"/>
  <c r="L1074" i="29"/>
  <c r="O942" i="29"/>
  <c r="P356" i="29"/>
  <c r="R1073" i="29"/>
  <c r="U356" i="29"/>
  <c r="G1205" i="29"/>
  <c r="L95" i="29"/>
  <c r="L73" i="29"/>
  <c r="J4" i="29"/>
  <c r="J1205" i="29"/>
  <c r="J467" i="29"/>
  <c r="T467" i="29"/>
  <c r="L523" i="29"/>
  <c r="M1205" i="29"/>
  <c r="M1138" i="29"/>
  <c r="L1129" i="29"/>
  <c r="M572" i="29"/>
  <c r="R504" i="29"/>
  <c r="H355" i="29"/>
  <c r="L129" i="29"/>
  <c r="L753" i="29"/>
  <c r="L710" i="29"/>
  <c r="L649" i="29"/>
  <c r="Q467" i="29"/>
  <c r="H1205" i="29"/>
  <c r="K1205" i="29"/>
  <c r="T572" i="29"/>
  <c r="J572" i="29"/>
  <c r="L121" i="29"/>
  <c r="P467" i="29"/>
  <c r="Q572" i="29"/>
  <c r="L317" i="29"/>
  <c r="M942" i="29"/>
  <c r="N882" i="29"/>
  <c r="R942" i="29"/>
  <c r="N942" i="29"/>
  <c r="T593" i="29"/>
  <c r="T592" i="29" s="1"/>
  <c r="T504" i="29"/>
  <c r="K355" i="29"/>
  <c r="R111" i="29"/>
  <c r="L160" i="29"/>
  <c r="M4" i="29"/>
  <c r="L733" i="29"/>
  <c r="L528" i="29"/>
  <c r="L342" i="29"/>
  <c r="L662" i="29"/>
  <c r="R467" i="29"/>
  <c r="L276" i="29"/>
  <c r="G4" i="29"/>
  <c r="U210" i="29"/>
  <c r="R1138" i="29"/>
  <c r="Q1138" i="29"/>
  <c r="S467" i="29"/>
  <c r="K111" i="29"/>
  <c r="T882" i="29"/>
  <c r="I467" i="29"/>
  <c r="O4" i="29"/>
  <c r="Q4" i="29"/>
  <c r="S572" i="29"/>
  <c r="K572" i="29"/>
  <c r="J942" i="29"/>
  <c r="H593" i="29"/>
  <c r="H592" i="29" s="1"/>
  <c r="J111" i="29"/>
  <c r="L613" i="29"/>
  <c r="S593" i="29"/>
  <c r="S592" i="29" s="1"/>
  <c r="N111" i="29"/>
  <c r="O111" i="29"/>
  <c r="S210" i="29"/>
  <c r="L1010" i="29"/>
  <c r="K942" i="29"/>
  <c r="K593" i="29"/>
  <c r="K592" i="29" s="1"/>
  <c r="U593" i="29"/>
  <c r="U592" i="29" s="1"/>
  <c r="O593" i="29"/>
  <c r="O592" i="29" s="1"/>
  <c r="R593" i="29"/>
  <c r="R592" i="29" s="1"/>
  <c r="Q593" i="29"/>
  <c r="Q592" i="29" s="1"/>
  <c r="G593" i="29"/>
  <c r="G592" i="29" s="1"/>
  <c r="M593" i="29"/>
  <c r="M592" i="29" s="1"/>
  <c r="T111" i="29"/>
  <c r="G111" i="29"/>
  <c r="L400" i="29"/>
  <c r="T942" i="29"/>
  <c r="L717" i="29"/>
  <c r="K1138" i="29"/>
  <c r="N593" i="29"/>
  <c r="N592" i="29" s="1"/>
  <c r="J593" i="29"/>
  <c r="J592" i="29" s="1"/>
  <c r="N355" i="29"/>
  <c r="H111" i="29"/>
  <c r="Q355" i="29"/>
  <c r="J504" i="29"/>
  <c r="R4" i="29"/>
  <c r="K1273" i="29"/>
  <c r="L1273" i="29" s="1"/>
  <c r="L1274" i="29"/>
  <c r="H882" i="29"/>
  <c r="L1261" i="29"/>
  <c r="I1205" i="29"/>
  <c r="L1205" i="29" s="1"/>
  <c r="O504" i="29"/>
  <c r="T355" i="29"/>
  <c r="I111" i="29"/>
  <c r="L112" i="29"/>
  <c r="L823" i="29"/>
  <c r="L883" i="29"/>
  <c r="I882" i="29"/>
  <c r="L505" i="29"/>
  <c r="I504" i="29"/>
  <c r="L558" i="29"/>
  <c r="L928" i="29"/>
  <c r="L604" i="29"/>
  <c r="I593" i="29"/>
  <c r="M504" i="29"/>
  <c r="M355" i="29"/>
  <c r="I355" i="29"/>
  <c r="L356" i="29"/>
  <c r="N4" i="29"/>
  <c r="I4" i="29"/>
  <c r="L5" i="29"/>
  <c r="I1073" i="29"/>
  <c r="L943" i="29"/>
  <c r="I942" i="29"/>
  <c r="L312" i="29"/>
  <c r="P355" i="29" l="1"/>
  <c r="U1073" i="29"/>
  <c r="P942" i="29"/>
  <c r="S355" i="29"/>
  <c r="S111" i="29"/>
  <c r="U355" i="29"/>
  <c r="S4" i="29"/>
  <c r="U942" i="29"/>
  <c r="S942" i="29"/>
  <c r="P4" i="29"/>
  <c r="U111" i="29"/>
  <c r="U4" i="29"/>
  <c r="J1072" i="29"/>
  <c r="H1072" i="29"/>
  <c r="H466" i="29"/>
  <c r="N466" i="29"/>
  <c r="O110" i="29"/>
  <c r="Q110" i="29"/>
  <c r="L504" i="29"/>
  <c r="J110" i="29"/>
  <c r="G1072" i="29"/>
  <c r="U1072" i="29"/>
  <c r="P111" i="29"/>
  <c r="P110" i="29" s="1"/>
  <c r="M110" i="29"/>
  <c r="P466" i="29"/>
  <c r="P1072" i="29"/>
  <c r="O1072" i="29"/>
  <c r="L355" i="29"/>
  <c r="L1138" i="29"/>
  <c r="L572" i="29"/>
  <c r="K110" i="29"/>
  <c r="H110" i="29"/>
  <c r="G110" i="29"/>
  <c r="S466" i="29"/>
  <c r="N1072" i="29"/>
  <c r="G466" i="29"/>
  <c r="M1072" i="29"/>
  <c r="L467" i="29"/>
  <c r="Q1072" i="29"/>
  <c r="S1072" i="29"/>
  <c r="T1072" i="29"/>
  <c r="O466" i="29"/>
  <c r="K466" i="29"/>
  <c r="R1072" i="29"/>
  <c r="R466" i="29"/>
  <c r="R110" i="29"/>
  <c r="T466" i="29"/>
  <c r="U466" i="29"/>
  <c r="L942" i="29"/>
  <c r="L882" i="29"/>
  <c r="M466" i="29"/>
  <c r="J466" i="29"/>
  <c r="Q466" i="29"/>
  <c r="N110" i="29"/>
  <c r="K1072" i="29"/>
  <c r="T110" i="29"/>
  <c r="I1072" i="29"/>
  <c r="L1073" i="29"/>
  <c r="L4" i="29"/>
  <c r="I592" i="29"/>
  <c r="L592" i="29" s="1"/>
  <c r="L593" i="29"/>
  <c r="I466" i="29"/>
  <c r="L111" i="29"/>
  <c r="I110" i="29"/>
  <c r="S110" i="29" l="1"/>
  <c r="U110" i="29"/>
  <c r="Q3" i="29"/>
  <c r="Q2" i="29" s="1"/>
  <c r="S3" i="29"/>
  <c r="S2" i="29" s="1"/>
  <c r="W3" i="29" s="1"/>
  <c r="N3" i="29"/>
  <c r="N2" i="29" s="1"/>
  <c r="M3" i="29"/>
  <c r="M2" i="29" s="1"/>
  <c r="Q1320" i="29"/>
  <c r="O3" i="29"/>
  <c r="O2" i="29" s="1"/>
  <c r="H3" i="29"/>
  <c r="H2" i="29" s="1"/>
  <c r="G3" i="29"/>
  <c r="G2" i="29" s="1"/>
  <c r="K3" i="29"/>
  <c r="K2" i="29" s="1"/>
  <c r="U3" i="29"/>
  <c r="U2" i="29" s="1"/>
  <c r="X3" i="29" s="1"/>
  <c r="P3" i="29"/>
  <c r="P2" i="29" s="1"/>
  <c r="V3" i="29" s="1"/>
  <c r="J3" i="29"/>
  <c r="J2" i="29" s="1"/>
  <c r="R3" i="29"/>
  <c r="R2" i="29" s="1"/>
  <c r="T3" i="29"/>
  <c r="T2" i="29" s="1"/>
  <c r="L110" i="29"/>
  <c r="L466" i="29"/>
  <c r="L1072" i="29"/>
  <c r="I3" i="29"/>
  <c r="L3" i="29" l="1"/>
  <c r="I2" i="29"/>
  <c r="L2" i="29" s="1"/>
  <c r="H4386" i="55"/>
  <c r="M4386" i="55" l="1"/>
  <c r="H4373" i="55"/>
  <c r="M4373" i="55" l="1"/>
  <c r="H4372" i="55"/>
  <c r="M4372" i="55" l="1"/>
  <c r="H2221" i="55"/>
  <c r="M2221" i="55" l="1"/>
  <c r="H3" i="55"/>
  <c r="M3" i="55" s="1"/>
</calcChain>
</file>

<file path=xl/sharedStrings.xml><?xml version="1.0" encoding="utf-8"?>
<sst xmlns="http://schemas.openxmlformats.org/spreadsheetml/2006/main" count="17976" uniqueCount="1002">
  <si>
    <t>A/K/T</t>
  </si>
  <si>
    <t>IZV</t>
  </si>
  <si>
    <t>FP</t>
  </si>
  <si>
    <t>KTO</t>
  </si>
  <si>
    <t>NAZIV AKTIVNOSTI ILI PROJEKTA</t>
  </si>
  <si>
    <t>NAZIV PROGRAMA</t>
  </si>
  <si>
    <t>Izvorni plan
2013.</t>
  </si>
  <si>
    <t>Izvorni plan u limitu
2013.
(11,12,83)</t>
  </si>
  <si>
    <t>Tekući plan (nakon rebalansa i preraspodjela)
2013.</t>
  </si>
  <si>
    <t>Tekući plan u limitu
2013. (11,12,83)</t>
  </si>
  <si>
    <t>Izvršenje
2013.
do 30.9.2013.</t>
  </si>
  <si>
    <t>Indeks izvršenja 2013.</t>
  </si>
  <si>
    <t>Usvojena projekcija
2014.</t>
  </si>
  <si>
    <t>Usvojena projekcija u limitu
2014.</t>
  </si>
  <si>
    <t>Prijedlog plana
2014.</t>
  </si>
  <si>
    <t>Prijedlog plana 2014. u limitu (11,12,83)</t>
  </si>
  <si>
    <t>Usvojena
projekcija
2015.</t>
  </si>
  <si>
    <t>Prijedlog projekcije 2015.</t>
  </si>
  <si>
    <t>Prijedlog projekcije 2015. u limitu (11,12,83)</t>
  </si>
  <si>
    <t>Prijedlog projekcije 2016.</t>
  </si>
  <si>
    <t>Prijedlog projekcije 2016. u limitu (11,12,83)</t>
  </si>
  <si>
    <t>Zadani limit
2014.</t>
  </si>
  <si>
    <t>Zadani limit
2015.</t>
  </si>
  <si>
    <t>Zadani limit
2016.</t>
  </si>
  <si>
    <t>065 MINISTARSTVO POMORSTVA, PROMETA I INFRASTRUKTURE</t>
  </si>
  <si>
    <t>Glava 05 Ministarstvo pomorstva, prometa i infrastrukture</t>
  </si>
  <si>
    <t>RAZLIKA</t>
  </si>
  <si>
    <t>Glavno tajništvo</t>
  </si>
  <si>
    <t>A570000</t>
  </si>
  <si>
    <t>Administracija i upravljanje</t>
  </si>
  <si>
    <t>3101 UPRAVLJANJE NA PODRUČJU PROMETNE POLITIKE - 31 PROMET, PROMETNA INFRASTRUKTURA I KOMUNIKACIJE</t>
  </si>
  <si>
    <t>0490</t>
  </si>
  <si>
    <t>limit plaća   065</t>
  </si>
  <si>
    <t>Plaće za redovan rad</t>
  </si>
  <si>
    <t>limit plaća ostalih glava</t>
  </si>
  <si>
    <t>Plaće za prekovremeni rad</t>
  </si>
  <si>
    <t>Plaće za posebne uvjete rada</t>
  </si>
  <si>
    <t>31                065</t>
  </si>
  <si>
    <t xml:space="preserve">Ostali rashodi za zaposlene </t>
  </si>
  <si>
    <t>Doprinosi za mirovinsko osiguranje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</si>
  <si>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</si>
  <si>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</si>
  <si>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</si>
  <si>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</si>
  <si>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</si>
  <si>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</si>
  <si>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mater. rash.</t>
  </si>
  <si>
    <t>Materijal i sirovine</t>
  </si>
  <si>
    <t>Energija</t>
  </si>
  <si>
    <t>Materijal i dijelovi za tekuće i inv.odr.</t>
  </si>
  <si>
    <t>Sitni inventar i auto-gume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</si>
  <si>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</si>
  <si>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</si>
  <si>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</si>
  <si>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</si>
  <si>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</si>
  <si>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</si>
  <si>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</si>
  <si>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</si>
  <si>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</si>
  <si>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</si>
  <si>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Naknada troškova osobama izvan radnog odnosa</t>
  </si>
  <si>
    <t>Naknade za rad predstavničkih i izvršnih tijela, povjerenstava i sl.</t>
  </si>
  <si>
    <t>Premije osiguranja</t>
  </si>
  <si>
    <t>Reprezentacija</t>
  </si>
  <si>
    <t>Članarine</t>
  </si>
  <si>
    <t>Pristojbe i naknade</t>
  </si>
  <si>
    <t>Ostali nespomenuti rashodi poslovanja</t>
  </si>
  <si>
    <t>Bankarske usluge i usluge platnog prometa</t>
  </si>
  <si>
    <t>Zatezne kamate</t>
  </si>
  <si>
    <t>Ostali nespomenuti financijski rashodi</t>
  </si>
  <si>
    <t>Tekuće pomoći unutar općeg proračuna</t>
  </si>
  <si>
    <t>Naknade građanima i kućanstvu u novcu</t>
  </si>
  <si>
    <t>Tekuće donacije u novcu</t>
  </si>
  <si>
    <t>Uredska oprema i namještaj</t>
  </si>
  <si>
    <t>Komunikacijska oprema</t>
  </si>
  <si>
    <t>Oprema za održavanje i zaštitu</t>
  </si>
  <si>
    <t>Uređaji, strojevi i oprema za ostale namjene</t>
  </si>
  <si>
    <t>K570319</t>
  </si>
  <si>
    <t>Obnova voznog parka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</si>
  <si>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</si>
  <si>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Informatizacija</t>
  </si>
  <si>
    <t>K570321</t>
  </si>
  <si>
    <t>Licence</t>
  </si>
  <si>
    <t>Ostala nematerijalna imovina</t>
  </si>
  <si>
    <t>Instrumenti, uređaji i strojevi</t>
  </si>
  <si>
    <t>Ulaganja u računalne programe</t>
  </si>
  <si>
    <t>A250997</t>
  </si>
  <si>
    <t>Obveze po sudskim sporovima</t>
  </si>
  <si>
    <t>K810016</t>
  </si>
  <si>
    <t>Rekonstrukcija, obnova i održavanje poslovnih zgrada Ministarstva</t>
  </si>
  <si>
    <t>Dodatna ulaganja na građevinskim objektima</t>
  </si>
  <si>
    <t>Dodatna ulaganja na postrojenjima i opremi</t>
  </si>
  <si>
    <t>NOVO</t>
  </si>
  <si>
    <t>Provedba Projekta e-građani</t>
  </si>
  <si>
    <t>POMORSTVO</t>
  </si>
  <si>
    <t>Uprava pomorske i unutarnje plovidbe, brodarstva, luka i pomorskog dobra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</si>
  <si>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</si>
  <si>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t>Potpora Lučkoj upravi Ploče za realizaciju Projekta integracije trgovine i transporta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</si>
  <si>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</si>
  <si>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t>A570503</t>
  </si>
  <si>
    <t>0452</t>
  </si>
  <si>
    <t>Kapitalne donacije neprofitnim organizacijama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</si>
  <si>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</si>
  <si>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t>Potpora Lučkoj upravi Ploče za otplatu Zajma Svjetske banke (IBRD) -Projekt integracije trgovine i transporta</t>
  </si>
  <si>
    <t>A810034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</si>
  <si>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</si>
  <si>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t>Poticanje gradnje brodova za hrvatske brodare te izgradnja i rekonstrukcija plovnih objekata u hrvatskim brodogradilištima-Obveze iz prethodnog razdoblja</t>
  </si>
  <si>
    <t>A570288</t>
  </si>
  <si>
    <t>Kapitalne pomoći kreditnim i ostalim financijskim institucijama te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</si>
  <si>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</si>
  <si>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t>Promocija pomorstva i intermodalnosti</t>
  </si>
  <si>
    <t>A819003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</si>
  <si>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</si>
  <si>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t>Potpora Lučkoj upravi Rijeka za vraćanje obveza po zajmu EDCF - Projekt "Samsung"</t>
  </si>
  <si>
    <t>A570293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</si>
  <si>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</si>
  <si>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t>Potpora Lučkoj upravi Rijeka za realizaciju zajma Svjetske banke (IBRD) -Projekt obnove riječkog prometnog pravca</t>
  </si>
  <si>
    <t>A570294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</si>
  <si>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</si>
  <si>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t>Sanacija i rekonstrukcija objekata podgradnje u lukama otvorenim za javni promet od županijskog i lokalnog značaja te modernizacija, obnova i izgradnja ribarske infrastrukture</t>
  </si>
  <si>
    <t>A570219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</si>
  <si>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</si>
  <si>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t>Izgradnja trajektne luke Gaženica</t>
  </si>
  <si>
    <t>K587039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</si>
  <si>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</si>
  <si>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t>Potpora Lučkoj upravi Dubrovnik za otplatu Zajma EBRD-Projekt izgradnje lučke infrastrukture-domaća komponenta</t>
  </si>
  <si>
    <t>A570464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</si>
  <si>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</si>
  <si>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t>Utvrđivanje i provedba granica pomorskog dobra s izvlaštenjem</t>
  </si>
  <si>
    <t>A570348</t>
  </si>
  <si>
    <t>Naknade šteta pravnim i fizičkim osobama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</si>
  <si>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</si>
  <si>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t>Dodjela koncesija na pomorskom dobru</t>
  </si>
  <si>
    <t>A570350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</si>
  <si>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</si>
  <si>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t>Stipendiranje redovnih učenika i studenata srednjih pomorskih škola i pomorskih fakulteta, te vježbeničkog staža pomoraca</t>
  </si>
  <si>
    <t>A570482</t>
  </si>
  <si>
    <t>Naknade građanima i kućanstvima u novcu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</si>
  <si>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</si>
  <si>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t>IPA I 2009-Sudjelovanje u programu Unije-Marco Polo II</t>
  </si>
  <si>
    <t>A570501</t>
  </si>
  <si>
    <t>0485</t>
  </si>
  <si>
    <t>Međunarodne članarine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</si>
  <si>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</si>
  <si>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t>Potpora Lučkoj upravi Zadar za otplatu kredita Fonda za razvoj i zapošljavanje (HPB-a Zagreb)</t>
  </si>
  <si>
    <t>A587040</t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</si>
  <si>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</si>
  <si>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t>Poticanje brodara u nacionalnoj plovidbi</t>
  </si>
  <si>
    <t>A587041</t>
  </si>
  <si>
    <t>Subvencije trgovačkim društvima izvan javnog sektora</t>
  </si>
  <si>
    <t>Subvencije poljoprivrednicima i obrtnicima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</si>
  <si>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</si>
  <si>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t>Tehničko održavanje i upravljanje školskim brodom</t>
  </si>
  <si>
    <t>A820026</t>
  </si>
  <si>
    <t>Materijal i dijelovi za tekuće i investicijsko održavanje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</si>
  <si>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</si>
  <si>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t>Potpora Lučkoj upravi Šibenik za realizaciju Zajma EBRD-Projekt modernizacije lučke infrastrukture luke Šibenik-domaća komponenta</t>
  </si>
  <si>
    <t>A810019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</si>
  <si>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</si>
  <si>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t>Upravljanje i nadzor balastnih voda i taloga</t>
  </si>
  <si>
    <t>T810018</t>
  </si>
  <si>
    <t>0530</t>
  </si>
  <si>
    <t>Umjetnička, literarna i znanstvena djela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</si>
  <si>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</si>
  <si>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>IPA I 2008 TAIB FPPRAC 2008 Strategija pomorskog razvitka</t>
  </si>
  <si>
    <t>T810031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</si>
  <si>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</si>
  <si>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t>IPA ADRIATIC - Projekt razvoja autocesta mora na Jadranu (Adriatic MoS)</t>
  </si>
  <si>
    <t>T810033</t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</si>
  <si>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</si>
  <si>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t>Priprema projekata u pomorstvu</t>
  </si>
  <si>
    <t>A810040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</si>
  <si>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</si>
  <si>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Članarine u međunarodnim organizacijama i inicijativama u pomorstvu</t>
  </si>
  <si>
    <t>A810050</t>
  </si>
  <si>
    <t>NOVA A</t>
  </si>
  <si>
    <t>Stalno predstavništvo RH pri IMO-u i članarine u međunarodnim organizacijama</t>
  </si>
  <si>
    <t>Projekt izgradnje vanjskih vezova na glavnom lukobranu u Gradskoj luci Split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</si>
  <si>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</si>
  <si>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t>Pomoć jedinicama lokalne i regionalne samouprave za razvoj riječnog prometa i županijskih luka i pristaništa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</si>
  <si>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</si>
  <si>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t>A570445</t>
  </si>
  <si>
    <t>Kapitalne pomoći unutar općeg proračuna</t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</si>
  <si>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</si>
  <si>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</si>
  <si>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A570447</t>
  </si>
  <si>
    <t>Poticanje redovnog obavljanja javne službe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</si>
  <si>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</si>
  <si>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t>Potpora brodarima unutarnje plovidbe u nacionalnom prijevozu</t>
  </si>
  <si>
    <t>A810015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</si>
  <si>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</si>
  <si>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t>Sigurnost plovidbe unutarnjim vodama</t>
  </si>
  <si>
    <t>A810036</t>
  </si>
  <si>
    <t>Stručna usavršavanja zaposlenika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</si>
  <si>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</si>
  <si>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t>Opremanje lučkih kapetanija unutarnjih voda plovilima, prijevoznim sredstvima, uređajima i ostalom opremom</t>
  </si>
  <si>
    <t>K570441</t>
  </si>
  <si>
    <t>Dodatna ulaganja na prijevoznim sredstvima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</si>
  <si>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</si>
  <si>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t>Uspostava i održavanje informacijskog sustava sigurnosti plovidbe unutarnjim vodama</t>
  </si>
  <si>
    <t>K587028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</si>
  <si>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</si>
  <si>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t>Traganje i spašavanje na unutarnjim vodama</t>
  </si>
  <si>
    <t>A570442</t>
  </si>
  <si>
    <t>Naknade troškova osobama izvan radnog odnosa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</si>
  <si>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</si>
  <si>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t>Obnova i održavanje poslovnog prostora lučkih kapetanija i ispostava unutarnjih voda</t>
  </si>
  <si>
    <t>K570358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</si>
  <si>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</si>
  <si>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t>Istraživanje i razvoj novih tehnologija i sustava</t>
  </si>
  <si>
    <t>A570487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</si>
  <si>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</si>
  <si>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t>Rad Savske i Dunavske komisije, te sudjelovanje u radu međunarodnih institucija s područja unutarnje plovidbe</t>
  </si>
  <si>
    <t>K570297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</si>
  <si>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</si>
  <si>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t>NCC-Nacionalni kontrolni centar</t>
  </si>
  <si>
    <t>K587029</t>
  </si>
  <si>
    <t>Ulaganje u računalne programe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</si>
  <si>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</si>
  <si>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t>Upravljanje infrastrukturnim projektima</t>
  </si>
  <si>
    <t>K587027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</si>
  <si>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</si>
  <si>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t>Stipendiranje redovnih studenata Fakulteta prometnih znanosti i učenika srednje škole</t>
  </si>
  <si>
    <t>A821014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</si>
  <si>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</si>
  <si>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t>IPA I 2010-Akcijski plan za razvoj brodarstva</t>
  </si>
  <si>
    <t>K820033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</si>
  <si>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</si>
  <si>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t>Otkup zemljišta na lučkom području unutarnjih voda</t>
  </si>
  <si>
    <t>K810017</t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</si>
  <si>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</si>
  <si>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Otkup zemljišta na lučkom području Osijek za potrebe financiranja projekata izgradnje lučke infrastrukture iz Strukturnih fondova EU</t>
  </si>
  <si>
    <t>K810048</t>
  </si>
  <si>
    <t>Uprava za sigurnost plovidbe</t>
  </si>
  <si>
    <t>A570017</t>
  </si>
  <si>
    <t>Sigurnost plovidbe</t>
  </si>
  <si>
    <t>3109-SIGURNOST POMORSKOG PROMETA - 31 PROMET, PROMETNA INFRASTRUKTURA I KOMUNIKACIJE</t>
  </si>
  <si>
    <t>324X</t>
  </si>
  <si>
    <t>K103278</t>
  </si>
  <si>
    <t>Opremanje lučkih kapetanija plovilima, vozilima, uređajima i ostalom opremom</t>
  </si>
  <si>
    <t>Prijevozna sredstva u cestovnom prometu</t>
  </si>
  <si>
    <t>K250796</t>
  </si>
  <si>
    <t>Uspostava informacijskog sustava sigurnosti plovidbe</t>
  </si>
  <si>
    <t>K819013</t>
  </si>
  <si>
    <t>VTS SUSTAV- uspostava  nadzora plovidbe i sustava radioveza za praćenje pomorskog prometa</t>
  </si>
  <si>
    <t>Zemljište</t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</si>
  <si>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</si>
  <si>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t>Planovi intervencija, traganje i spašavanje na moru</t>
  </si>
  <si>
    <t>A576182</t>
  </si>
  <si>
    <t>K570411</t>
  </si>
  <si>
    <t>Obnova i održavanje poslovnog prostora lučkih kapetanija i ispostava</t>
  </si>
  <si>
    <t>PROMET</t>
  </si>
  <si>
    <t>Uprava cestovnog i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</si>
  <si>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</si>
  <si>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t>Nadogradnja registra prijevoznika u domaćem cestovnom prijevozu, registra vozila osoba s invaliditetom i informacijskog sustava cestovnog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</si>
  <si>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</si>
  <si>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t>A810020</t>
  </si>
  <si>
    <t>0451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</si>
  <si>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</si>
  <si>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t>Sigurnost prometa na cestama</t>
  </si>
  <si>
    <t>A570014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</si>
  <si>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</si>
  <si>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t>Godišnja naknada za uporabu javnih cesta i cestarina za najteže invalide</t>
  </si>
  <si>
    <t>A754005</t>
  </si>
  <si>
    <t>Ostale naknade iz proračuna u novcu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</si>
  <si>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</si>
  <si>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t>Potpora za izradu projektno-tehničke dokumentacije vezano za razvoj integriranog putničkog prijevoza (IPP)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</si>
  <si>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</si>
  <si>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t>K810049</t>
  </si>
  <si>
    <t>0453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</si>
  <si>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</si>
  <si>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t>Unapređenje strukturnih reformi željeznice u predpristupnom procesu</t>
  </si>
  <si>
    <t>A570491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</si>
  <si>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</si>
  <si>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t>Modernizacija željezničkih vozila</t>
  </si>
  <si>
    <t>T761012</t>
  </si>
  <si>
    <t>Kapitalne pomoći kreditnim i ostalim financijskim institucijama te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</si>
  <si>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</si>
  <si>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t>Održavanje željezničke infrastrukture i regulacija prometa</t>
  </si>
  <si>
    <t>A570334</t>
  </si>
  <si>
    <t>Subvencije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</si>
  <si>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</si>
  <si>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t>Osuvremenjivanje i izgradnja željezničke infrastrukture</t>
  </si>
  <si>
    <t>K761009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</si>
  <si>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</si>
  <si>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t>Poticanje željezničkog putničkog prijevoza</t>
  </si>
  <si>
    <t>A761011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</si>
  <si>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</si>
  <si>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t>IPA I 2010 TAIB  - Razvoj standardiziranog prikupljanja podataka u prometu u Republici Hrvatskoj</t>
  </si>
  <si>
    <t>A810037</t>
  </si>
  <si>
    <t>Uprava zračnog prometa, elektroničkih komunikacija i pošte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</si>
  <si>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</si>
  <si>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t>Suradnja s međunarodnim organizacijama te provedba mjera razvitka zračnog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</si>
  <si>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</si>
  <si>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t>A570001</t>
  </si>
  <si>
    <t>0454</t>
  </si>
  <si>
    <t>Uredski materijal i ostali materijalni rashodi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</si>
  <si>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</si>
  <si>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t>Gorske službe spašavanja</t>
  </si>
  <si>
    <t>A570249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</si>
  <si>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</si>
  <si>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t>Razvoj infrastrukture zračnog prometa</t>
  </si>
  <si>
    <t>A570193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</si>
  <si>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</si>
  <si>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t>Osiguranje sigurnosno prometnih standarda u zračnim lukama RH</t>
  </si>
  <si>
    <t>A570333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</si>
  <si>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</si>
  <si>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t>Strategija zračnog prometa</t>
  </si>
  <si>
    <t>K271210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</si>
  <si>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</si>
  <si>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t>Nacionalna povjerenstva iz područja zračnog prometa</t>
  </si>
  <si>
    <t>A570312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</si>
  <si>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</si>
  <si>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t>VHS sustav-Uspostava organizacije višenamjenske helikopterske službe u RH</t>
  </si>
  <si>
    <t>A570465</t>
  </si>
  <si>
    <t>Ostale  usluge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</si>
  <si>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</si>
  <si>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Očuvanje prometne povezanosti regija (domaći linijski zračni prijevoz)</t>
  </si>
  <si>
    <t>A587050</t>
  </si>
  <si>
    <t>Nadoknada troškova Hrvatskoj kontroli zračne plovidbe za rutne i terminalne naknade za izuzete letove</t>
  </si>
  <si>
    <t>Novi putnički terminal Zračne luke Zagreb</t>
  </si>
  <si>
    <t>A570340</t>
  </si>
  <si>
    <t>Razvoj elektroničkih komunikacija, informacijskog društva i poštanskih usluga</t>
  </si>
  <si>
    <t>3107 RAZVOJ TRŽIŠTA POŠTANSKIH USLUGA I ELEKTRONIČKIH KOMUNIKACIJA - 31 PROMET, PROMETNA INFRASTRUKTURA I KOMUNIKACIJE</t>
  </si>
  <si>
    <t>0460</t>
  </si>
  <si>
    <t>A820032</t>
  </si>
  <si>
    <t>Poticanje razvoja širokopojasnog pristupa internetu</t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</si>
  <si>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</si>
  <si>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t>IPA II 2009-Digitalna televizija u Jugoistočnoj Europi-HAKOM</t>
  </si>
  <si>
    <t>T810022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</si>
  <si>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</si>
  <si>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t>IPA I 2009-Podrška HAKOM-u u području računovodstvenog razdvajanja poštanskih usluga - Twinning light</t>
  </si>
  <si>
    <t>T810021</t>
  </si>
  <si>
    <t>REAKTIVIRANJE
K587047</t>
  </si>
  <si>
    <t>Strategija razvoja poštanskog sektora u Republici Hrvatskoj</t>
  </si>
  <si>
    <t>K587047</t>
  </si>
  <si>
    <t>Uprava prometne inspekcije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</si>
  <si>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</si>
  <si>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t>Opremanje inspekcije opremom i ostalim uređajima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</si>
  <si>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</si>
  <si>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t>K761028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</si>
  <si>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</si>
  <si>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2008-Učinkovito djelovanje sustava inspekcije cestovnog prometa</t>
  </si>
  <si>
    <t>K819028</t>
  </si>
  <si>
    <t>INFRASTRUKTURA</t>
  </si>
  <si>
    <t>Uprava za prometnu infrastrukturu i fondove EU</t>
  </si>
  <si>
    <t>NOVO A</t>
  </si>
  <si>
    <t>OP Promet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</si>
  <si>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</si>
  <si>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</si>
  <si>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t>IPA IIIa 2007-Rekonstukcija Luke Vukovar-Nova luka istok 2.1.2.</t>
  </si>
  <si>
    <t>3105 RAZVOJ I SIGURNOST UNUTARNJE PLOVIDBE, LUČKE INFRASTRUKTURE I PLOVNIH PUTOVA UNUTARNJIH VODA - 31 PROMET, PROMETNA INFRASTRUKTURA I KOMUNIKACIJE</t>
  </si>
  <si>
    <t>K821027</t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</si>
  <si>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</si>
  <si>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t>IPA IIIa 2010-Izrada master plana Nova luka Sisak 2.1.5.</t>
  </si>
  <si>
    <t>K819034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</si>
  <si>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</si>
  <si>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t>IPA IIIa 2010- Terminal za opasne terete Slavonski Brod 2.1.4.</t>
  </si>
  <si>
    <t>K820034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</si>
  <si>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</si>
  <si>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t>IPA IIIa 2007- Rekonstrukcija južne obale luke Osijek, tehnička pomoć, 2.1.3.</t>
  </si>
  <si>
    <t>K821034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</si>
  <si>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</si>
  <si>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t>IPA IIIa 2007-Rehabilitacija i unapređenje plovnog puta rijeke Save 2.1.1.</t>
  </si>
  <si>
    <t>K810007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</si>
  <si>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</si>
  <si>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t>IPA 2007 IIIa-Potpuna provedba riječnog informacijskog servisa na vodnom putu rijeke Save (RIS)</t>
  </si>
  <si>
    <t>K810043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</si>
  <si>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</si>
  <si>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t>IPA IIIa 2007I-Rehabilitacija dionice pruge Okučani-Novska 1.1.1.</t>
  </si>
  <si>
    <t>3102 RAZVOJ I SIGURNOST ŽELJEZNIČKOG PROMETA, INFRASTRUKTURE I ŽIČARA - 31 PROMET, PROMETNA INFRASTRUKTURA I KOMUNIKACIJE</t>
  </si>
  <si>
    <t>K761029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</si>
  <si>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</si>
  <si>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t xml:space="preserve">IPA IIIa 2007-Rekonstrukcija kolosijeka pruge Dugo Selo-Novska, projektna dokumentacija faza 1, 1.1.2. </t>
  </si>
  <si>
    <t>K761035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</si>
  <si>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</si>
  <si>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t>IPA IIIa 2007-Rekonstrukcija kolosijeka i izgradnja drugog kolosijeka pruge Dugo Selo-Novska, projektna dokumentacija faza 2, 3, 1.1.8.</t>
  </si>
  <si>
    <t>T820047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</si>
  <si>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</si>
  <si>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t>IPA IIIa 2007-Priprema projekata i ostale projektne dokumentacije za Rekonstrukciju i elektrifikaciju željezničke pruge Vinkovci-Vukovar  1.1.9.</t>
  </si>
  <si>
    <t>T810041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</si>
  <si>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</si>
  <si>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t xml:space="preserve">SF-Projekt rekonstrukcije i elektrifikacije željezničke pruge na dionici Zaprešić-Zabok </t>
  </si>
  <si>
    <t>T810042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</si>
  <si>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</si>
  <si>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t>SF-Izgradnja nove željezničke pruge za prigradski promet na dionici Gradec-Sv. Ivan Žabno</t>
  </si>
  <si>
    <t>T810044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</si>
  <si>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</si>
  <si>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t xml:space="preserve">SF-Projekt izgradnje nove željezničke pruge za prigradski promet na dionici Podsused Tvornica-Samobor Perivoj </t>
  </si>
  <si>
    <t>K810045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</si>
  <si>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</si>
  <si>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t>IPA IIIa 2007-Sustav signalnosigurnosnih uređaja na zagrebačkom Glavnom kolodvoru 1.2.1.</t>
  </si>
  <si>
    <t>T821028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</si>
  <si>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</si>
  <si>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t>IPA IIIa 2007-Potpora operativnoj strukturi za promet u samostalnoj identifikaciji, ocjenjivanju i pripremi projekata 3.1.1.</t>
  </si>
  <si>
    <t>K820035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</si>
  <si>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</si>
  <si>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t>IPA IIIa 2007-Tehnička pomoć operativnoj strukturi za promet za upravljanje operativnim programom i provedbu projekata-ugovor o uslugama  3.1.4.</t>
  </si>
  <si>
    <t>T810035</t>
  </si>
  <si>
    <t>386X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</si>
  <si>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</si>
  <si>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t>IPA IIIa 2007- Izrada projektne dokumentacije za izgradnju poslovne zgrade Agencije za sigurnost željezničkog prometa 1.2.2.</t>
  </si>
  <si>
    <t>T810025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</si>
  <si>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</si>
  <si>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t>IPA IIIa 2007-Priprema projektne dokumentacije za projekt Rekonstrukcija pruge Hrvatski Leskovac-Karlovac  1.1.11.</t>
  </si>
  <si>
    <t>T810026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</si>
  <si>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</si>
  <si>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t>IPA IIIa 2007-Priprema projektne dokumentacije za projekt Izgradnje drugog željezničkog kolosijeka Goljak-Skradnik 1.1.4.</t>
  </si>
  <si>
    <t>T810027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</si>
  <si>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</si>
  <si>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</si>
  <si>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</si>
  <si>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A570497</t>
  </si>
  <si>
    <t>SEETO-financiranje tajništva SEETO-a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</si>
  <si>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</si>
  <si>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t>IPA IIIa 2010-Pomoć u izradi Strategije prometnog razvitka Republike Hrvatske i nacionalnog Prometnog modela 3.1.5.</t>
  </si>
  <si>
    <t>T819036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</si>
  <si>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</si>
  <si>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t>IPA IIIa 2007- Izrada projektno tehničke dokumentacije za projekt: Izgradnja drugog kolosijeka i rekonstrukcija dionice pruge Križevci-Koprivnica-državna granica 1.1.6.</t>
  </si>
  <si>
    <t>K810038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</si>
  <si>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</si>
  <si>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t>SF-Izgradnja drugog kolosijeka i rekonstrukcija dionice pruge Dugo Selo -Križevci  1.1.12.</t>
  </si>
  <si>
    <t>K810029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</si>
  <si>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</si>
  <si>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t>Priprema projekata za financiranje kroz SF</t>
  </si>
  <si>
    <t>T810046</t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</si>
  <si>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</si>
  <si>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t>IPA I 2009 - Studija prometnog povezivanja teritorija Republike Hrvatske</t>
  </si>
  <si>
    <t>K821048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</si>
  <si>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</si>
  <si>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t>IPA IIIa 2007 - Tehnička pomoć operativnoj strukturi za promet za upravljanje operativnim programom i provedbu projekata</t>
  </si>
  <si>
    <t>K821035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</si>
  <si>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</si>
  <si>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t>Strateška procjena utjecaja na okoliš za Strategiju prometnog razvoja</t>
  </si>
  <si>
    <t>K754024</t>
  </si>
  <si>
    <t>SF-Tehnička pomoć</t>
  </si>
  <si>
    <t>422X</t>
  </si>
  <si>
    <t>423X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</si>
  <si>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</si>
  <si>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t>Naknada u cijeni goriva za HAC d.o.o.</t>
  </si>
  <si>
    <t>A570504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</si>
  <si>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</si>
  <si>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t>Naknada u cijeni goriva za HC d.o.o.</t>
  </si>
  <si>
    <t>A570506</t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</si>
  <si>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</si>
  <si>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</si>
  <si>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t>Provedba ugovora o koncesiji - Autocesta Rijeka-Zagreb</t>
  </si>
  <si>
    <t>A821001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</si>
  <si>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</si>
  <si>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t>Provedba ugovora o koncesiji - Autocesta Rijeka-Zagreb-Obveze iz prethodnog razdoblja</t>
  </si>
  <si>
    <t>A820048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</si>
  <si>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</si>
  <si>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t>Provedba ugovora o koncesiji za izgradnju autoceste Zagreb-Macelj</t>
  </si>
  <si>
    <t>K570344</t>
  </si>
  <si>
    <t>Dani zajmovi tuzemnim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</si>
  <si>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</si>
  <si>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t>Naknada cestarina za NATO i EUFOR vozila</t>
  </si>
  <si>
    <t>A820029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</si>
  <si>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</si>
  <si>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t>Provedba ugovora o koncesiji -  Bina-Istra</t>
  </si>
  <si>
    <t>A819031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</si>
  <si>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</si>
  <si>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Provedba ugovora o koncesiji -  Bina-Istra-Obveze iz prethodnog razdoblja</t>
  </si>
  <si>
    <t>A821046</t>
  </si>
  <si>
    <t>Glava 45 Agencija za obalni linijski promet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</si>
  <si>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</si>
  <si>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t>Administracija i upravljanje Agencije za obalni linijski promet</t>
  </si>
  <si>
    <t>A587023</t>
  </si>
  <si>
    <t>limit         06540</t>
  </si>
  <si>
    <t>31           06540</t>
  </si>
  <si>
    <t>Ostali rashodi za zaposlene</t>
  </si>
  <si>
    <t xml:space="preserve">Materijal i dijelovi za tekuće i inv. održavanje </t>
  </si>
  <si>
    <t>Sitni inventar i auto gume</t>
  </si>
  <si>
    <t>Naknade za rad predstavničkih i izvršnih tijela, povjerenstava i slično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</si>
  <si>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</si>
  <si>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t>Poticanje redovitih pomorskih putničkih i brzobrodskih linija</t>
  </si>
  <si>
    <t>A570323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</si>
  <si>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</si>
  <si>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t>K587052</t>
  </si>
  <si>
    <t>Informatizacija u obalnom linijskom pomorskom prometu</t>
  </si>
  <si>
    <t>Glava 50 Agencija za vodne putove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</si>
  <si>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</si>
  <si>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t>Administracija i upravljanje Agencije za vodne putove</t>
  </si>
  <si>
    <t>A570448</t>
  </si>
  <si>
    <t>limit plaća       06550</t>
  </si>
  <si>
    <t>31                     06550</t>
  </si>
  <si>
    <t>Službena i radna odjeća</t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</si>
  <si>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</si>
  <si>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</si>
  <si>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t>K810023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</si>
  <si>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</si>
  <si>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t>Izgradnja plovila i plovnih objekata u riječnoj plovidbi</t>
  </si>
  <si>
    <t>K810024</t>
  </si>
  <si>
    <t>Prijevozna sredstva u pomorskom i riječnom prometu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</si>
  <si>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</si>
  <si>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t>Gradnja i tehničko održavanje plovnih putova unutarnjih voda</t>
  </si>
  <si>
    <t>K810001</t>
  </si>
  <si>
    <t>Tekuće pomoći ostalim izvanproračunskim korisnicima državnog proračuna</t>
  </si>
  <si>
    <t>Kapitalne pomoći ostalim izvanproračunskim korisnicima državnog proračuna</t>
  </si>
  <si>
    <t>Ostali građevinski objekti</t>
  </si>
  <si>
    <t>4541</t>
  </si>
  <si>
    <t>Dodatna ulaganja za ostalu nefinacijsku imovinu</t>
  </si>
  <si>
    <t>4126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</si>
  <si>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</si>
  <si>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t>Izgradnja višenamjenskog kanala Dunav-Sava</t>
  </si>
  <si>
    <t>K810006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</si>
  <si>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</si>
  <si>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t>IPA II 2007-Mreža povezivanja ustanova za praćenje i upravljanje vodnog puta na rijeci Dunav-Newada duo</t>
  </si>
  <si>
    <t>K810039</t>
  </si>
  <si>
    <t>3211</t>
  </si>
  <si>
    <t>3237</t>
  </si>
  <si>
    <t>VKDS-studija opravdanosti</t>
  </si>
  <si>
    <t>Izgradnja zimovnika u Opatovcu</t>
  </si>
  <si>
    <t>412X</t>
  </si>
  <si>
    <t>Uređenje vodnog puta rijeke Dunav kod Sotina</t>
  </si>
  <si>
    <t>Nabava brodova za nadzor plovnih putova</t>
  </si>
  <si>
    <t>Obnova i unapređenje plovnog puta rijeke Save</t>
  </si>
  <si>
    <t>Glava 51  Agencije u prometu i infrastrukturi</t>
  </si>
  <si>
    <t>RKP 45228</t>
  </si>
  <si>
    <t>AGENCIJA ZA SIGURNOST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</si>
  <si>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</si>
  <si>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t>Administracija i upravljanje Agencije za sigurnost željezničkog prometa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</si>
  <si>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</si>
  <si>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t>A840001</t>
  </si>
  <si>
    <t>limit plaća      45228</t>
  </si>
  <si>
    <t>3111</t>
  </si>
  <si>
    <t>31                    45228</t>
  </si>
  <si>
    <t>3113</t>
  </si>
  <si>
    <t>3121</t>
  </si>
  <si>
    <t>3132</t>
  </si>
  <si>
    <t>3212</t>
  </si>
  <si>
    <t>3213</t>
  </si>
  <si>
    <t>3214</t>
  </si>
  <si>
    <t>3221</t>
  </si>
  <si>
    <t>3223</t>
  </si>
  <si>
    <t>3225</t>
  </si>
  <si>
    <t>3231</t>
  </si>
  <si>
    <t>3232</t>
  </si>
  <si>
    <t>3233</t>
  </si>
  <si>
    <t>3234</t>
  </si>
  <si>
    <t>3235</t>
  </si>
  <si>
    <t>3236</t>
  </si>
  <si>
    <t>3238</t>
  </si>
  <si>
    <t>3239</t>
  </si>
  <si>
    <t>3241</t>
  </si>
  <si>
    <t>3291</t>
  </si>
  <si>
    <t>3292</t>
  </si>
  <si>
    <t>3293</t>
  </si>
  <si>
    <t>3295</t>
  </si>
  <si>
    <t>3299</t>
  </si>
  <si>
    <t>3431</t>
  </si>
  <si>
    <t>4221</t>
  </si>
  <si>
    <t>4312</t>
  </si>
  <si>
    <t>Pohranjene knjige, umjetnička djela i slične vrijednosti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</si>
  <si>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</si>
  <si>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t>K840002</t>
  </si>
  <si>
    <t>4123</t>
  </si>
  <si>
    <t>licence</t>
  </si>
  <si>
    <t>4222</t>
  </si>
  <si>
    <t>4262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</si>
  <si>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</si>
  <si>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t>K840003</t>
  </si>
  <si>
    <t>4231</t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</si>
  <si>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</si>
  <si>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>AGENCIJA ZA ISTRAŽIVANJE NESREĆA I OZBILJNIH NEZGODA ZRAKOPLOVA</t>
  </si>
  <si>
    <t>A838002</t>
  </si>
  <si>
    <t>Administracija i upravljanje Agencije za istraživanje nesreća i ozbiljnih nezgoda zrakoplova</t>
  </si>
  <si>
    <t>3106 RAZVOJ I SIGURNOST ZRAČNOG PROMETA I INFRASTRUKTURE - 31 PROMET, PROMETNA INFRASTRUKTURA I KOMUNIKACIJE</t>
  </si>
  <si>
    <t>3133</t>
  </si>
  <si>
    <t>3224</t>
  </si>
  <si>
    <t>3227</t>
  </si>
  <si>
    <t>K838003</t>
  </si>
  <si>
    <t>K838001</t>
  </si>
  <si>
    <t>IPA I 2009-Jačanje tehničke sposobnosti Agencije za istraživanje nesreća i ozbiljnih nezgoda zrakoplova</t>
  </si>
  <si>
    <t xml:space="preserve"> NOVO RKP 48031</t>
  </si>
  <si>
    <t>AGENCIJA ZA ISTRAŽIVANJE NESREĆA U ZRAČNOM, POMORSKOM I ŽELJEZNIČKOM PROMETU</t>
  </si>
  <si>
    <t>Administracija i upravljanje Agencije za istraživanje nesreća u zračnom, pomorskom i željezničkom prometu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</si>
  <si>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</si>
  <si>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t>limit plaća        48031</t>
  </si>
  <si>
    <t>31                      48031</t>
  </si>
  <si>
    <t>NOVI K</t>
  </si>
  <si>
    <t>IPA I 2009-Jačanje tehničke sposobnosti Agencije za istraživanje nesreća</t>
  </si>
  <si>
    <t>Glava 60 Hrvatski hidrografski institut</t>
  </si>
  <si>
    <t xml:space="preserve">A663000 </t>
  </si>
  <si>
    <t>Administracija i upravljanje Hrvatskog hidrografskog instituta</t>
  </si>
  <si>
    <t>limit plaća      06560</t>
  </si>
  <si>
    <t>31                     06560</t>
  </si>
  <si>
    <t>K663002</t>
  </si>
  <si>
    <t>Glava</t>
  </si>
  <si>
    <t>NAZIV</t>
  </si>
  <si>
    <t>PROGRAM</t>
  </si>
  <si>
    <t>TEKUĆI PLAN 
2024.</t>
  </si>
  <si>
    <t>SMANJENJE</t>
  </si>
  <si>
    <t>POVEĆANJE</t>
  </si>
  <si>
    <t>UŠTEDE</t>
  </si>
  <si>
    <t>NEDOSTATNA 
SREDSTVA</t>
  </si>
  <si>
    <t>NOVI PLAN 2024.</t>
  </si>
  <si>
    <t>6=1-2+3-4+5</t>
  </si>
  <si>
    <t>065 MINISTARSTVO MORA, PROMETA I INFRASTRUKTURE</t>
  </si>
  <si>
    <t>06505</t>
  </si>
  <si>
    <t>Glava 06505 Ministarstvo mora, prometa i infrastrukture</t>
  </si>
  <si>
    <t>Glavno tajništvo i zajednički rashodi</t>
  </si>
  <si>
    <t>3101 - UPRAVLJANJE NA PODRUČJU PROMETNE POLITIKE - 31 PROMET, PROMETNA INFRASTRUKTURA I KOMUNIKACIJE</t>
  </si>
  <si>
    <t>Članarine i norme</t>
  </si>
  <si>
    <t>Naknade građanima i kućanstvima u naravi</t>
  </si>
  <si>
    <t>Troškovi sudskih postupaka</t>
  </si>
  <si>
    <t>Ostale kazne</t>
  </si>
  <si>
    <t>K754026</t>
  </si>
  <si>
    <t>T754069</t>
  </si>
  <si>
    <t>Program dodjele državnih potpora sektoru mora, prometa, prometne infrastrukture i povezanim djelatnostima u aktualnoj pandemiji COVID-a 19</t>
  </si>
  <si>
    <t>Kapitalne pomoći trgovačkim društvima i obrtnicima po protestiranim jamstvima</t>
  </si>
  <si>
    <t>A754081</t>
  </si>
  <si>
    <t>Povrat neprihvatljivih troškova financiranih iz EU sredstava</t>
  </si>
  <si>
    <t>3111 - PRIPREMA I PROVEDBA PROJEKATA SUFINANCIRANIH SREDSTVIMA FONDOVA EU - 31 PROMET, PROMETNA INFRASTRUKTURA I KOMUNIKACIJE</t>
  </si>
  <si>
    <t>POMORSTVO, UNUTARNJA PLOVIDBA I SIGURNOST PLOVIDBE</t>
  </si>
  <si>
    <t>Uprava pomorstva</t>
  </si>
  <si>
    <t>Izgradnja, sanacija i rekonstrukcija objekata podgradnje u lukama otvorenim za javni promet od županijskog i lokalnog značaja te modernizacija, obnova i izgradnja ribarske infrastrukture</t>
  </si>
  <si>
    <t>3116 - RAZVOJ SUSTAVA POMORSKOG PROMETA, POMORSKOG DOBRA I LUKA, TE ZAŠTITA OKOLIŠA OD ONEČIŠĆENJA S POMORSKIH OBJEKATA - 31 PROMET, PROMETNA INFRASTRUKTURA I KOMUNIKACIJE</t>
  </si>
  <si>
    <t>Priprema i provedba projekata u pomorstvu</t>
  </si>
  <si>
    <t>A754044</t>
  </si>
  <si>
    <t>Promidžba pomorstva Republike Hrvatske</t>
  </si>
  <si>
    <t>A754030</t>
  </si>
  <si>
    <t>Članarine u međunarodnim organizacijama u pomorstvu</t>
  </si>
  <si>
    <t>Stipendiranje redovnih učenika i studenata srednjih pomorskih škola i pomorskih fakulteta</t>
  </si>
  <si>
    <t>A754037</t>
  </si>
  <si>
    <t>Sufinanciranje ukrcaja vježbenika na brodove u međunarodnoj i nacionalnoj plovidbi</t>
  </si>
  <si>
    <t>Subvencije trgovačkim društvima i zadrugama izvan javnog sektora</t>
  </si>
  <si>
    <t>Uprava sigurnosti plovidbe</t>
  </si>
  <si>
    <t>3109 - SIGURNOST PLOVIDBE - 31 PROMET, PROMETNA INFRASTRUKTURA I KOMUNIKACIJE</t>
  </si>
  <si>
    <t>K820078</t>
  </si>
  <si>
    <t xml:space="preserve">Obnova SAR flote lučkih kapetanija </t>
  </si>
  <si>
    <t>T810059</t>
  </si>
  <si>
    <t>Nacionalni sustav za suzbijanje  onečišćenja mora velikih razmjera - EAS HR</t>
  </si>
  <si>
    <t>T810060</t>
  </si>
  <si>
    <t>Projekt proširenja i produbljenja plovnog kanala Privlački gaz</t>
  </si>
  <si>
    <t>K761083</t>
  </si>
  <si>
    <t xml:space="preserve">Projekt produbljenja i proširenja plovnog koridora u kanalu Puntarska draga </t>
  </si>
  <si>
    <t>A754057</t>
  </si>
  <si>
    <t xml:space="preserve">Održavanje školskih brodova srednjoškolskih pomorskih učilišta i opremanje obveznom opremom u skladu s odredbama STCW Konvencije </t>
  </si>
  <si>
    <t>Kapitalne pomoći proračunskim korisnicima drugih proračuna</t>
  </si>
  <si>
    <t>A754063</t>
  </si>
  <si>
    <t>Održavanje mreže plovila - čistača za djelovanje kod iznenadnih onečišćenja mora</t>
  </si>
  <si>
    <t>A754065</t>
  </si>
  <si>
    <t>Uklanjanje podrtina i potonulih stvari</t>
  </si>
  <si>
    <t>T821075</t>
  </si>
  <si>
    <t>INTERREG Vb-ADRION-Projekt EUREKA - Jadransko-jonska mreža razvoja i harmonizacije pomorske sigurnosti</t>
  </si>
  <si>
    <t>Tekuće pomoći inozemnim vladama</t>
  </si>
  <si>
    <t>Kapitalne pomoći inozemnim vladama</t>
  </si>
  <si>
    <t>Tekući prijenosi između proračunskih korisnika istog proračuna temeljem prijenosa EU sredstava</t>
  </si>
  <si>
    <t>T820080</t>
  </si>
  <si>
    <t>NAMIRS-Sustav reagiranja na iznenadna onečišćenja mora s pomorskih objekata u sjevernom Jadranu</t>
  </si>
  <si>
    <t>K819082</t>
  </si>
  <si>
    <t>CEF 2014.-2020. - RIS COMEX 2 - Primjena RIS-a u upravljanju prometnim koridorima</t>
  </si>
  <si>
    <t>K819083</t>
  </si>
  <si>
    <t>Kibernetička sigurnost u hrvatskom pomorskom prometu - CYSCROMS</t>
  </si>
  <si>
    <t xml:space="preserve">Subvencije trgovačkim društvima, zadrugama, poljoprivrednicima i obrtnicima iz EU sredstava </t>
  </si>
  <si>
    <t xml:space="preserve">Kapitalne pomoći iz EU sredstava </t>
  </si>
  <si>
    <t>T820083</t>
  </si>
  <si>
    <t>Mehanizam zaštite osjetljivih područja Jadrana - ASAP</t>
  </si>
  <si>
    <t>Uprava unutarnje plovidbe</t>
  </si>
  <si>
    <t>3115 - RAZVOJ UNUTARNJE PLOVIDBE - 31 PROMET, PROMETNA INFRASTRUKTURA I KOMUNIKACIJE</t>
  </si>
  <si>
    <t>Stipendiranje redovnih studenata i učenika obrazovnog usmjerenja iz područja unutarnje plovidbe, te vježbeničkog staža brodaraca unutarnje plovidbe</t>
  </si>
  <si>
    <t>Rad Savske komisije, te sudjelovanje u radu međunarodnih institucija s područja unutarnje plovidbe</t>
  </si>
  <si>
    <t>A754036</t>
  </si>
  <si>
    <t>Priprema projekata i planskih dokumenata u unutarnjoj plovidbi</t>
  </si>
  <si>
    <t>K810067</t>
  </si>
  <si>
    <t>CEF 2014.-2020.- Priprema FAIRway 2 radova na Rajna - Dunav koridoru</t>
  </si>
  <si>
    <t>K754068</t>
  </si>
  <si>
    <t>EKO - REKUPA - revitalizacija rijeke Kupe za putničku i sportsku plovidbu</t>
  </si>
  <si>
    <t>K761084</t>
  </si>
  <si>
    <t>CEF - FAIRWAY DANUBE II - Budući koraci za unaprjeđenje plovidbe na Dunavu</t>
  </si>
  <si>
    <t>PROMET I INFRASTRUKTURA</t>
  </si>
  <si>
    <t xml:space="preserve">Uprava za cestovni promet, cestovnu infrastrukturu i inspekciju </t>
  </si>
  <si>
    <t>3110 - IZGRADNJA I ODRŽAVANJE CESTOVNE INFRASTRUKTURE - 31 PROMET, PROMETNA INFRASTRUKTURA I KOMUNIKACIJE</t>
  </si>
  <si>
    <t>Provedba ugovora o koncesiji - Autocesta Zagreb-Macelj</t>
  </si>
  <si>
    <t>Kapitalne pomoći kreditnim i ostalim financijskim institucijama te trgovačkim društvima i zadrugama izvan javnog sektora</t>
  </si>
  <si>
    <t>Tekuće pomoći međunarodnim organizacijama te institucijama i tijelima EU</t>
  </si>
  <si>
    <t>A754061</t>
  </si>
  <si>
    <t>Naknada dijela cestarine za korištenje autocesta i objekata pod naplatom za vozila hitnih službi</t>
  </si>
  <si>
    <t>Provedba ugovora o koncesiji - Bina-Istra</t>
  </si>
  <si>
    <t>T810065</t>
  </si>
  <si>
    <t>CEF PSA - Razvoj standarda za pružanje multimodalnih putnih informacija</t>
  </si>
  <si>
    <t>T819077</t>
  </si>
  <si>
    <t xml:space="preserve">CEF PSA NAPCOORE PROJEKT – Akcija programske podrške za provedbu mehanizma koordinacije za objedinjavanje nacionalnih pristupnih točaka </t>
  </si>
  <si>
    <t>Tekuće pomoći temeljem prijenosa EU sredstava</t>
  </si>
  <si>
    <t>Kapitalne pomoći temeljem prijenosa EU sredstava</t>
  </si>
  <si>
    <t>A587081</t>
  </si>
  <si>
    <t>Suradnja s međunarodnim organizacijama i planiranje razvoja cestovne infrastrukture</t>
  </si>
  <si>
    <t>A820076</t>
  </si>
  <si>
    <t>Sufinanciranje javne usluge u cestovnom prijevozu putnika</t>
  </si>
  <si>
    <t>3118-RAZVOJ I SIGURNOST KOPNENOG PROMETA - 31 PROMET, PROMETNA INFRASTRUKTURA I KOMUNIKACIJA</t>
  </si>
  <si>
    <t>A819076</t>
  </si>
  <si>
    <t xml:space="preserve">Poticanje otočnog javnog cestovnog prijevoza </t>
  </si>
  <si>
    <t>T820081</t>
  </si>
  <si>
    <t>Nadoknada dijela troška dizelskog goriva koje se koristi kao pogonsko gorivo u komercijalnom prijevozu putnika</t>
  </si>
  <si>
    <t>T754082</t>
  </si>
  <si>
    <t>Pomoći BiH u prometnoj povezanosti i integraciji</t>
  </si>
  <si>
    <t xml:space="preserve">Razvoj i unaprjeđenje sustava sigurnosti i inspekcije cestovnog prometa i cesta </t>
  </si>
  <si>
    <t>3112 - INSPEKCIJSKI NADZOR CESTOVNOG PROMETA, CESTA I ŽIČARA - 31 PROMET, PROMETNA INFRASTRUKTURA I KOMUNIKACIJE</t>
  </si>
  <si>
    <t>A810057</t>
  </si>
  <si>
    <t>Potpora županijskim upravama za ceste za održavanje, rekonstrukciju i građenje županijskih i lokalnih cesta</t>
  </si>
  <si>
    <t>T821083</t>
  </si>
  <si>
    <t>CEF X4ITS - Srednjoeuropska prekogranična suradnja za inteligentne transportne sustave (ITS)</t>
  </si>
  <si>
    <t>T587084</t>
  </si>
  <si>
    <t>INTERREG PROJEKT ACTIVE2PUBLIC TRANSPORT - Podrška boljem kombiniranju biciklizma, pješačenja i javnog prijevoza u dunavskoj regiji</t>
  </si>
  <si>
    <t>A754066</t>
  </si>
  <si>
    <t>Sufinanciranje izdavanja licencija inženjerima tehnologije prometa i transporta</t>
  </si>
  <si>
    <t>K754049</t>
  </si>
  <si>
    <t>CEF 2017.-2019.-CROCODILE II CROATIA-Uvođenje inteligentnih prometnih sustava (ITS) na TNT cestama</t>
  </si>
  <si>
    <t>Kapitalne pomoćo temeljem prijenosa EU sredstava</t>
  </si>
  <si>
    <t>Uprava za željezničku infrastrukturu i promet</t>
  </si>
  <si>
    <t>T754034</t>
  </si>
  <si>
    <t>Potpora trgovačkim društvima u javnom sektoru u pripremi i provedbi projekata planiranih za sufinanciranje iz EU fondova</t>
  </si>
  <si>
    <t>3114 -IZGRADNJA I ODRŽAVANJE ŽELJEZNIČKE INFRASTRUKTURE - 31 PROMET, PROMETNA INFRASTRUKTURA I KOMUNIKACIJE</t>
  </si>
  <si>
    <t>T754054</t>
  </si>
  <si>
    <t>Prilagodba željezničkih graničnih prijelaza za provedbu schengenske pravne stečevine</t>
  </si>
  <si>
    <t>A754029</t>
  </si>
  <si>
    <t>T754048</t>
  </si>
  <si>
    <t>Potpora u provedbi CEF projekata željezničkog sektora</t>
  </si>
  <si>
    <t>T820075</t>
  </si>
  <si>
    <t>Potpora društvu HŽ Infrastruktura d.o.o. za otplatu zajma IBRD</t>
  </si>
  <si>
    <t>T819078</t>
  </si>
  <si>
    <t>Opremanje pruga uređajem za automatsku zaštitu vlaka</t>
  </si>
  <si>
    <t>A820082</t>
  </si>
  <si>
    <t>Financiranje i sufinanciranje građenja, modernizacije i obnove željezničke infrastrukture</t>
  </si>
  <si>
    <t>T821082</t>
  </si>
  <si>
    <t>Potpora u provedbi NPOO projekata željezničkog sektora</t>
  </si>
  <si>
    <t>3114-RAZVOJ I SIGURNOST KOPNENOG PROMETA - 31 PROMET, PROMETNA INFRASTRUKTURA I KOMUNIKACIJA</t>
  </si>
  <si>
    <t>A587082</t>
  </si>
  <si>
    <t> </t>
  </si>
  <si>
    <t>Izuzeto javno dobro</t>
  </si>
  <si>
    <t xml:space="preserve">Unapređenje strukturnih reformi željeznice </t>
  </si>
  <si>
    <t>Upravljanje, organizacija i regulacija željezničkog prometa</t>
  </si>
  <si>
    <t>A754064</t>
  </si>
  <si>
    <t>Poticaji u kombiniranom prijevozu tereta</t>
  </si>
  <si>
    <t>T821079</t>
  </si>
  <si>
    <t>PROMICANJE ŽELJEZNIČKOG PROMETA KROZ POLITIKU ODRŽIVOG PRIJEVOZA I RAZVOJA - "CULTURE ON RAILS TOWARDS GREEN FUTURE"</t>
  </si>
  <si>
    <t>3113 - RAZVOJ SUSTAVA ZRAČNOG PROMETA - 31 PROMET, PROMETNA INFRASTRUKTURA I KOMUNIKACIJE</t>
  </si>
  <si>
    <t>Dionice i udjeli u glavnici trgovačkih društava u javnom sektoru</t>
  </si>
  <si>
    <t>A754025</t>
  </si>
  <si>
    <t>A754035</t>
  </si>
  <si>
    <t>Provedba ugovora o koncesiji za izgradnju novog putničkog terminala Zračne luke Zagreb</t>
  </si>
  <si>
    <t>3107 - RAZVOJ TRŽIŠTA POŠTANSKIH USLUGA I ELEKTRONIČKIH KOMUNIKACIJA - 31 PROMET, PROMETNA INFRASTRUKTURA I KOMUNIKACIJE</t>
  </si>
  <si>
    <t>A754032</t>
  </si>
  <si>
    <t xml:space="preserve">Naknada koja se dodjeljuje poduzetnicima kojima je povjereno obavljanje univerzalne poštanske usluge </t>
  </si>
  <si>
    <t>UPRAVLJANJE FONDOVIMA EU</t>
  </si>
  <si>
    <t>Uprava za EU fondove i strateško planiranje</t>
  </si>
  <si>
    <t>T754039</t>
  </si>
  <si>
    <t>OP Konkurentnost i kohezija, prioritetna os 7. Povezanost i mobilnost</t>
  </si>
  <si>
    <t>Subvencije trgovačkim društvima, zadrugama, poljoprivrednicima i obrtnicima iz EU sredstava</t>
  </si>
  <si>
    <t>Tekuće donacije iz EU sredstava</t>
  </si>
  <si>
    <t>Kapitalne donacije iz EU sredstava</t>
  </si>
  <si>
    <t>Kapitalne pomoći iz EU sredstava</t>
  </si>
  <si>
    <t>T754041</t>
  </si>
  <si>
    <t>OP Konkurentnost i kohezija, specifični cilj 2a1 Razvoj infrastrukture širokopojasne mreže sljedeće generacije</t>
  </si>
  <si>
    <t>T754040</t>
  </si>
  <si>
    <t>CEF Tehnička pomoć</t>
  </si>
  <si>
    <t>T820077</t>
  </si>
  <si>
    <t>Nacionalni plan oporavka i otpornosti</t>
  </si>
  <si>
    <t>T821080</t>
  </si>
  <si>
    <t>Fond solidarnosti Europske Unije- područje prijevoza, pošta i telekomunikacija</t>
  </si>
  <si>
    <t>T820079</t>
  </si>
  <si>
    <t>Program Konkurentnost i kohezija 2021.-2027.</t>
  </si>
  <si>
    <t>06545</t>
  </si>
  <si>
    <t>Glava 06545 Agencija za obalni linijski pomorski promet</t>
  </si>
  <si>
    <t>Administracija i upravljanje Agencije za obalni linijski pomorski promet</t>
  </si>
  <si>
    <t>A587053</t>
  </si>
  <si>
    <t>06551</t>
  </si>
  <si>
    <t>Glava 06551  Agencije u prometu i infrastrukturi</t>
  </si>
  <si>
    <t>45228</t>
  </si>
  <si>
    <t>Agencija za sigurnost željezničkog prometa</t>
  </si>
  <si>
    <t>Naknade šteta zaposlenicima</t>
  </si>
  <si>
    <t>A840004</t>
  </si>
  <si>
    <t>48031</t>
  </si>
  <si>
    <t>RKP 48031</t>
  </si>
  <si>
    <t>Agencija za istraživanje nesreća u zračnom, pomorskom i željezničkom prometu</t>
  </si>
  <si>
    <t>A870003</t>
  </si>
  <si>
    <t>3117 - ISTRAŽIVANJE NESREĆA U PROMETU - 31 PROMET, PROMETNA INFRASTRUKTURA I KOMUNIKACIJE</t>
  </si>
  <si>
    <t>K870001</t>
  </si>
  <si>
    <t>Kamate za primljene kredite i zajmoveod kreditnih i ostalih financijskih institucija izvan javnog sektora</t>
  </si>
  <si>
    <t>Otplata glavnice primljenih zajmova od ostalih tuzemnih financijskih institucija izvan javnog sektora</t>
  </si>
  <si>
    <t>T870004</t>
  </si>
  <si>
    <t>INTERREG Italija-Hrvatska 2021.-2027.- Prekogranične ICT strategije za logističku integraciju, optimizaciju, održivost i sigurnost tereta na željezničkim prugama i lukama  (CROSSFREIGHT).</t>
  </si>
  <si>
    <t>49083</t>
  </si>
  <si>
    <t>RKP 49083</t>
  </si>
  <si>
    <t>Hrvatska agencija za civilno zrakoplovstvo</t>
  </si>
  <si>
    <t>A909001</t>
  </si>
  <si>
    <t>Administracija i upravljanje (iz evidencijskih prihoda)</t>
  </si>
  <si>
    <t>Negativne tečajne razlike i razlike zbog primjene valutne klauzule</t>
  </si>
  <si>
    <t>Plaće u naravi</t>
  </si>
  <si>
    <t>Ugovorene kazne i ostale naknade šteta</t>
  </si>
  <si>
    <t>Ostala prava</t>
  </si>
  <si>
    <t>06560</t>
  </si>
  <si>
    <t>Glava 06560 Hrvatski hidrografski institut</t>
  </si>
  <si>
    <t>A663000</t>
  </si>
  <si>
    <t xml:space="preserve"> </t>
  </si>
  <si>
    <t>Uspostava hidrografskog informacijskog sustava</t>
  </si>
  <si>
    <t>Medicinska i laboratorijska oprema</t>
  </si>
  <si>
    <t>K663006</t>
  </si>
  <si>
    <t>A663007</t>
  </si>
  <si>
    <t>06565</t>
  </si>
  <si>
    <t>Glava 06565 Hrvatska regulatorna agencija za mrežne djelatnosti</t>
  </si>
  <si>
    <t>A917001</t>
  </si>
  <si>
    <t>0486</t>
  </si>
  <si>
    <t>Dodatna ulaganja za ostalu nefinancijsku imovinu</t>
  </si>
  <si>
    <t>06570</t>
  </si>
  <si>
    <t>Glava 06570  Državne lučke uprave</t>
  </si>
  <si>
    <t>51302</t>
  </si>
  <si>
    <t>RKP 51302</t>
  </si>
  <si>
    <t>Lučka uprava Rijeka</t>
  </si>
  <si>
    <t>A570508</t>
  </si>
  <si>
    <t>A570509</t>
  </si>
  <si>
    <t xml:space="preserve">Gradnja i održavanje </t>
  </si>
  <si>
    <t>Poslovni objekti</t>
  </si>
  <si>
    <t>Ceste, željeznice i ostali prometni objekti</t>
  </si>
  <si>
    <t>Ostala nematerijalna proizvedena imovina</t>
  </si>
  <si>
    <t xml:space="preserve">Dodatna ulaganja na postrojenjima i opremi </t>
  </si>
  <si>
    <t>T570510</t>
  </si>
  <si>
    <t>OTPLATA ZAJMA EDCF - KOREA EXIMBANK - PROJEKT "SAMSUNG"</t>
  </si>
  <si>
    <t>Kamate za primljene kredite i zajmove od međunarodnih organizacija, institucija i tijela EU te inozemnih vlada</t>
  </si>
  <si>
    <t xml:space="preserve">Otplata glavnice zajma </t>
  </si>
  <si>
    <t>OTPLATA ZAJMA SVJETSKE BANKE (IBRD) br.7638 HR - PROJEKT OBNOVE RIJEČKOG PROMETNOG PRAVCA II</t>
  </si>
  <si>
    <t>Otplata glavnice primljenih zajmova od međunarodnih organizacija</t>
  </si>
  <si>
    <t>K570512</t>
  </si>
  <si>
    <t>CEF PROJEKT - UNAPREĐENJE INFRASTRUKTURE LUKE RIJEKA - KONTEJNERSKI TERMINAL ZAGREBAČKA OBALA (POR2CORE- ZCT)</t>
  </si>
  <si>
    <t>K570514</t>
  </si>
  <si>
    <t>CEF PROJEKT - UNAPREĐENJE INFRASTRUKTURE LUKE RIJEKA - PRODUBLJENJE JUŽNOG VEZA NA KONTEJNERSKOM TERMINALU JADRANSKA VRATA (POR2CORE-AGCT DREDGING)</t>
  </si>
  <si>
    <t>Kamate za primljene kredite i zajmove od kreditnih i ostalih financijskih institucija izvan javnog sektora</t>
  </si>
  <si>
    <t>Otplata glavnice primljenih kredita od tuzemnih kreditnih institucija izvan javnog sektora</t>
  </si>
  <si>
    <t>K570516</t>
  </si>
  <si>
    <t>CEF PROJEKT - UNAPREĐENJE INFRASTRUKTURE LUKE RIJEKA - BAZEN RIJEKA (POR2CORE - RIJEKA BASIN)</t>
  </si>
  <si>
    <t>K570523</t>
  </si>
  <si>
    <t>IZGRADNJA SPOJNE CESTE LUČKOG PODRUČJA S CESTOM D-403</t>
  </si>
  <si>
    <t>K570524</t>
  </si>
  <si>
    <t>CEF PROJEKT - UNAPREĐENJE INFRASTRUKTURE LUKE RIJEKA - PROŠIRENJE PRAŠKOG PRISTANIŠTA (PRAGUE PIER EXTENSION)</t>
  </si>
  <si>
    <t>T570526</t>
  </si>
  <si>
    <t>INTERREG CENTRAL EUROPE 2021 - 2027 Projekt ACCESSMILE - Poboljšanje dostupnosti najudaljenijih odredišta s glavnih TEN-T čvorišta u Srednjoj Europi kroz ICT</t>
  </si>
  <si>
    <t>T570527</t>
  </si>
  <si>
    <t>HORIZON EUROPE Projekt ATLANTIS - Poboljšanje otpornosti kritične infrastrukture na velike transnacionalne i sustavne rizike</t>
  </si>
  <si>
    <t>K570529</t>
  </si>
  <si>
    <t>INTERREG EURO - MED - Korištenje obnovljive energije u svrhu prijelaza na čistu  energiju u mediteranskim lukama (RENEWPORT)</t>
  </si>
  <si>
    <t>T570531</t>
  </si>
  <si>
    <t>INTERREG VI-A Italija - Hrvatska - Unapređenje pristupačnosti jadranskih luka (MILEPORT)</t>
  </si>
  <si>
    <t>K570528</t>
  </si>
  <si>
    <t>INTERREG VI-A Italija - Hrvatska - Unapređenje  kibernetičke otpornosti i sigurnosti jadranskih luka (CRESPORT)</t>
  </si>
  <si>
    <t>T570530</t>
  </si>
  <si>
    <t xml:space="preserve">INTERREG VI-A Italija - Hrvatska - Digitalne dvostruke aplikacije za sigurnije i zelenije poslovanje luka na Jadranu (DIGITPORTS) </t>
  </si>
  <si>
    <t>K570532</t>
  </si>
  <si>
    <t>CEF PROJEKT - UNAPREĐENJE INFRASTRUKTURE LUKE RIJEKA - NAPAJANJE BRODOVA ELEKTRIČNOM ENERGIJOM S KOPNA (POR2CORE OPS)</t>
  </si>
  <si>
    <t>51271</t>
  </si>
  <si>
    <t>RKP 51271</t>
  </si>
  <si>
    <t>Lučka uprava Zadar</t>
  </si>
  <si>
    <t>A587069</t>
  </si>
  <si>
    <t xml:space="preserve">Administracija i upravljanje </t>
  </si>
  <si>
    <t xml:space="preserve">Komunalne usluge </t>
  </si>
  <si>
    <t xml:space="preserve">Zdravstvene i veterinarske usluge </t>
  </si>
  <si>
    <t xml:space="preserve">Ostale usluge </t>
  </si>
  <si>
    <t>Penali, ležarine i drugo</t>
  </si>
  <si>
    <t xml:space="preserve">Komunikacijska oprema </t>
  </si>
  <si>
    <t xml:space="preserve">Uređaji, strojevi i oprema za ostale namjene </t>
  </si>
  <si>
    <t xml:space="preserve">Višegodišnji nasadi  </t>
  </si>
  <si>
    <t>A587070</t>
  </si>
  <si>
    <t>T587071</t>
  </si>
  <si>
    <t>Projekt Nova luka Zadar - Otplata zajma banaka EIB i KfW</t>
  </si>
  <si>
    <t>Otplata glavnice primljenih kredita i zajmova od institucija i tijela EU</t>
  </si>
  <si>
    <t>K587075</t>
  </si>
  <si>
    <t>OP Konkurentnost i kohezija, prioritetna os 7. Povezanost i mobilnost - Rekonstrukcija i izgradnja lučke infrastrukture Grad Zadar - Poluotok</t>
  </si>
  <si>
    <t>3111 - PRIPREMA I PROVEDBA PROJEKATA SUFINANCIRANIH SREDSTVIMA EU - 31 PROMET, PROMETNA INFRASTRUKTURA I KOMUNIKACIJE</t>
  </si>
  <si>
    <t>K587077</t>
  </si>
  <si>
    <t>OPERATIVNI PROGRAM RIBARSTVA (EFPR) - RIBARSKA LUKA VELA LAMJANA, KALI - FAZA 2 - POVEĆANJE KVALITETE, KONTROLE I SLJEDIVOSTI ISKRCAJA RIBARSKIH PLOVILA</t>
  </si>
  <si>
    <t>K587083</t>
  </si>
  <si>
    <t>Uredska oprema I namještaj</t>
  </si>
  <si>
    <t>K587088</t>
  </si>
  <si>
    <t>INTERREG VI-A Italija - Hrvatska - Promicanje održivih rješenja za pomorski kulturni turizam (ADRIJOROUTES)</t>
  </si>
  <si>
    <t>K587087</t>
  </si>
  <si>
    <t>INTERREG VI-a Italija-Hrvatska - Digitalne dvostruke aplikacije za sigurnije i zelenije poslovanje luka na Jadranu (DIGITPORTS)</t>
  </si>
  <si>
    <t>K587086</t>
  </si>
  <si>
    <t>INTERREG VI-A Italija-Hrvatska - Unapređenje pristupačnosti jadranskih luka (MILEPORT)</t>
  </si>
  <si>
    <t>K587085</t>
  </si>
  <si>
    <t>INTERREG VI-A Italija-Hrvatska - Novo poglavlje u transportu dobara na intermodalnim pravcima (TRANSPONEXT)</t>
  </si>
  <si>
    <t>51335</t>
  </si>
  <si>
    <t>RKP 51335</t>
  </si>
  <si>
    <t>Lučka uprava Šibenik</t>
  </si>
  <si>
    <t>A810081</t>
  </si>
  <si>
    <t>A810082</t>
  </si>
  <si>
    <t>Gradnja i održavanje</t>
  </si>
  <si>
    <t>OTPLATA ZAJMA EBRD - PROJEKT MODERNIZACIJE LUČKE INFRASTRUKTURE LUKE ŠIBENIK - DOMAĆA KOMPONENTA</t>
  </si>
  <si>
    <t>K810086</t>
  </si>
  <si>
    <t>Modernizacija lučkog područja luke Šibenik</t>
  </si>
  <si>
    <t>K810092</t>
  </si>
  <si>
    <t>INTERREG EuroMED - REPORTS (REimagining PORt ciTieS) - Zeleni lučki gradovi</t>
  </si>
  <si>
    <t>T810100</t>
  </si>
  <si>
    <t>51327</t>
  </si>
  <si>
    <t>RKP 51327</t>
  </si>
  <si>
    <t>Lučka uprava Split</t>
  </si>
  <si>
    <t>A754070</t>
  </si>
  <si>
    <t>Nematerijalna proizvedena imovina</t>
  </si>
  <si>
    <t xml:space="preserve">Ostala nematerijalna proizvedena imovina </t>
  </si>
  <si>
    <t>A754071</t>
  </si>
  <si>
    <t>T754028</t>
  </si>
  <si>
    <t>K754078</t>
  </si>
  <si>
    <t>Operativni program za pomorstvo i ribarstvo - Izgradnja ribarske  luke Komiža</t>
  </si>
  <si>
    <t>3111-PRIPREMA I PROVEDBA PROJEKATA SUFINANCIRANIH SREDSTVIMA FONDOVA EU - PROMET, PROMETNA INFRASTRUKTURA I KOMUNIKACIJE</t>
  </si>
  <si>
    <t>K754079</t>
  </si>
  <si>
    <t>Mehanizam za oporavak i otpornost - novi putnički terminal (Bazen Gradska luka)</t>
  </si>
  <si>
    <t>K754080</t>
  </si>
  <si>
    <t xml:space="preserve">KONKURENTNOST I KOHEZIJA 2021-2027 </t>
  </si>
  <si>
    <t>K754083</t>
  </si>
  <si>
    <t>K754084</t>
  </si>
  <si>
    <t>INTERREG VI-a ITALIJA-HRVATSKA Projekt DIGITPORTS - Digitalne dvostruke aplikacije za sigurnije i zelenije poslovanje luka na Jadranu</t>
  </si>
  <si>
    <t>0482</t>
  </si>
  <si>
    <t>K754085</t>
  </si>
  <si>
    <t>INTERREG VI-a ITALIJA-HRVATSKA Projekt FISHNOWASTE - Smanjenje i upravljanje otpadom u ribarskim lukama Jadranskog mora za promicanje održivog ribarstva</t>
  </si>
  <si>
    <t>K754086</t>
  </si>
  <si>
    <t>Uvođenje inteligentnih transportnih sustava na funkcionalnom prometnom području grada Splita</t>
  </si>
  <si>
    <t>51298</t>
  </si>
  <si>
    <t>RKP 51298</t>
  </si>
  <si>
    <t>Lučka uprava Ploče</t>
  </si>
  <si>
    <t>A810073</t>
  </si>
  <si>
    <t>A810074</t>
  </si>
  <si>
    <t>T810075</t>
  </si>
  <si>
    <t>Projekt integracije trgovine i transporta - otplata Zajmova  Svjetske banke  (IBRD)</t>
  </si>
  <si>
    <t xml:space="preserve">K810090 </t>
  </si>
  <si>
    <t xml:space="preserve">Ugradnja sustava za korištenje obnovljivih izvora energije na poslovnoj građevini ulaznog terminala Ploče </t>
  </si>
  <si>
    <t>K810093</t>
  </si>
  <si>
    <t>K810095</t>
  </si>
  <si>
    <t>CEF Projekt - Unapređenje javnih usluga Luke Ploče putem implementacije 5G povezanosti (22-HR-DIG-SmartPortPloce)</t>
  </si>
  <si>
    <t>K810096</t>
  </si>
  <si>
    <t>INTERREG VI-A Italija-Hrvatska - Unapređenje kibernetičke otpornosti i sigurnosti jadranskih luka (CRESPORT)</t>
  </si>
  <si>
    <t>K810097</t>
  </si>
  <si>
    <t>INTERREG VI-A Italija-Hrvatska - Novo poglavlje u transportu dobara na intermodalnim pravcima (Next chapter in the Transport of Goods -  TRANSPONEXT)</t>
  </si>
  <si>
    <t>K810098</t>
  </si>
  <si>
    <t>K810102</t>
  </si>
  <si>
    <t>INTERREG VI-A Italija-Hrvatska - Upotreba digitalnih blizanaca (Digital Twin) za sigurnije i zelenije poslovanje jadranskih luka (DIGITPORTS)</t>
  </si>
  <si>
    <t>T810101</t>
  </si>
  <si>
    <t>INTERREG Central Europe-Sustav upravljanja okolišem s ciljem povećanja energetske učinkovitosti i smanjenja potrošnje energije (REDU-CE-D)</t>
  </si>
  <si>
    <t>51343</t>
  </si>
  <si>
    <t>RKP 51343</t>
  </si>
  <si>
    <t>Lučka uprava Dubrovnik</t>
  </si>
  <si>
    <t>A932001</t>
  </si>
  <si>
    <t>Naknadee građanima i kućanstvima u novcu</t>
  </si>
  <si>
    <t>A932002</t>
  </si>
  <si>
    <t>K932007</t>
  </si>
  <si>
    <t>Kibernetička sigurnost u hrvatskom pomorskom prometu</t>
  </si>
  <si>
    <t>T932008</t>
  </si>
  <si>
    <t>STUDIJA KRSTARENJA ZA ZELENIJI MEDITERAN</t>
  </si>
  <si>
    <t>K932009</t>
  </si>
  <si>
    <t>POBOLJŠANJE KIBERNETIČKE SIGURNOSTI JADRANSKIH LUKA</t>
  </si>
  <si>
    <t>K932010</t>
  </si>
  <si>
    <t>PROMICANJE ODRŽIVIH RJEŠENJA ZA POMORSKO KULTURNI TURIZAM</t>
  </si>
  <si>
    <t>K932011</t>
  </si>
  <si>
    <t>PREKOGRANIČNI KOORDINIRANI PRISTUP MORE-KOPNO KOJI POVEZUJE LUKE JADRANSKOG MORA SA ZRAČNIM LUKAMA I URBANIM PODRUČJIMA - CROSS CONNECT</t>
  </si>
  <si>
    <t>51319</t>
  </si>
  <si>
    <t>RKP 51319</t>
  </si>
  <si>
    <t>Javna ustanova Lučka uprava Osijek</t>
  </si>
  <si>
    <t>A810068</t>
  </si>
  <si>
    <t>A810069</t>
  </si>
  <si>
    <t>T810089</t>
  </si>
  <si>
    <t>Program Konkurentnost i kohezija 2021.-2027. - Izgradnja terminala za pretovar rasutih tereta u luci Osijek</t>
  </si>
  <si>
    <t>K810091</t>
  </si>
  <si>
    <t>NPOO - C1.4. R3-I4 Opremanje luka i pristaništa infrastrukturom za zbrinjavanje otpada - LU Osijek</t>
  </si>
  <si>
    <t>T810094</t>
  </si>
  <si>
    <t>CEF - izrada projektne dokumentacije za projekt: Južna obala u luci Osijek - izgradnja i rekonstrukcija infrastrukture</t>
  </si>
  <si>
    <t>Ostala  nematerijalna proizvedena imovina</t>
  </si>
  <si>
    <t>K810099</t>
  </si>
  <si>
    <t>51280</t>
  </si>
  <si>
    <t>RKP 51280</t>
  </si>
  <si>
    <t>Javna ustanova Lučka uprava Vukovar</t>
  </si>
  <si>
    <t>A930001</t>
  </si>
  <si>
    <t>A930002</t>
  </si>
  <si>
    <t>K930004</t>
  </si>
  <si>
    <t>CEF 2014-2020 - Priprema FAIRway 2 radova na koridoru Rajna-Dunav - Privezišta</t>
  </si>
  <si>
    <t>K930005</t>
  </si>
  <si>
    <t>CEF - Priprema projektne dokumentacije za izgradnju vertikalne obale u Luci Vukovar</t>
  </si>
  <si>
    <t>K930006</t>
  </si>
  <si>
    <t>NPOO - C1.4. R3-I4 Opremanje luka i pristaništa infrastrukturom za zbrinjavanje otpada - LU Vukovar</t>
  </si>
  <si>
    <t>K930007</t>
  </si>
  <si>
    <t>T930008</t>
  </si>
  <si>
    <t>INTERREG IPA CBC Hrvatska-Srbija - Intervencije na Dunavu</t>
  </si>
  <si>
    <t>Uređaji, strojevi i ioprema za ostale namjene</t>
  </si>
  <si>
    <t>Oprema</t>
  </si>
  <si>
    <t>51263</t>
  </si>
  <si>
    <t>RKP 51263</t>
  </si>
  <si>
    <t>Javna ustanova Lučka uprava Slavonski Brod</t>
  </si>
  <si>
    <t>A928001</t>
  </si>
  <si>
    <t>A928002</t>
  </si>
  <si>
    <t>Dodatna ulaganja na ostalim građevinskim objektima</t>
  </si>
  <si>
    <t>T928003</t>
  </si>
  <si>
    <t>Otplata zajmova Zagrebačke banke i HBOR-a</t>
  </si>
  <si>
    <t>Kamate za primljene kredite i zajamove od kreditnih i ostalih financijskih institucija u javnom sektoru</t>
  </si>
  <si>
    <t>K928005</t>
  </si>
  <si>
    <t>CEF-Izrada studija i projektne dokumentacije za potrebe izgradnje Terminala za opasne terete u luci Slavonski Brod</t>
  </si>
  <si>
    <t>K928006</t>
  </si>
  <si>
    <t>NPOO - C1.4. R3-I4 Opremanje luka i pristaništa infrastrukturom za zbrinjavanje otpada - LU Sl. Brod</t>
  </si>
  <si>
    <t>K928007</t>
  </si>
  <si>
    <t>Gradnja plutajućeg objekta unutarnje plovidbe - pristana u funkciji turizma i putničkog
pristaništa na rijeci Savi u Slavonskom Brodu - NPOO.C1.6.R1-I1.01-V1.0045</t>
  </si>
  <si>
    <t>51255</t>
  </si>
  <si>
    <t>RKP 51255</t>
  </si>
  <si>
    <t>Javna ustanova Lučka uprava Sisak</t>
  </si>
  <si>
    <t>A931001</t>
  </si>
  <si>
    <t>A931002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</si>
</sst>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36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9" fontId="31" fillId="0" borderId="0" applyFont="0" applyFill="0" applyBorder="0" applyAlignment="0" applyProtection="0"/>
  </cellStyleXfs>
  <cellXfs count="451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7" fillId="5" borderId="9" xfId="0" applyNumberFormat="1" applyFont="1" applyFill="1" applyBorder="1" applyAlignment="1">
      <alignment horizontal="right" vertical="center" wrapText="1"/>
    </xf>
    <xf numFmtId="3" fontId="17" fillId="6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3" fontId="19" fillId="5" borderId="9" xfId="0" applyNumberFormat="1" applyFont="1" applyFill="1" applyBorder="1" applyAlignment="1">
      <alignment horizontal="center" vertical="center"/>
    </xf>
    <xf numFmtId="3" fontId="17" fillId="5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horizontal="left" vertical="center"/>
    </xf>
    <xf numFmtId="3" fontId="18" fillId="7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3" fontId="19" fillId="5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left" vertical="center"/>
    </xf>
    <xf numFmtId="3" fontId="19" fillId="6" borderId="9" xfId="0" applyNumberFormat="1" applyFont="1" applyFill="1" applyBorder="1" applyAlignment="1">
      <alignment horizontal="center" vertical="center" wrapText="1"/>
    </xf>
    <xf numFmtId="3" fontId="19" fillId="6" borderId="9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left" vertical="center"/>
    </xf>
    <xf numFmtId="3" fontId="18" fillId="9" borderId="9" xfId="0" applyNumberFormat="1" applyFont="1" applyFill="1" applyBorder="1" applyAlignment="1">
      <alignment horizontal="left" vertical="center" wrapText="1"/>
    </xf>
    <xf numFmtId="3" fontId="14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 wrapText="1"/>
    </xf>
    <xf numFmtId="1" fontId="3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1" fontId="3" fillId="9" borderId="9" xfId="0" applyNumberFormat="1" applyFont="1" applyFill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left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left" vertical="center" wrapText="1"/>
    </xf>
    <xf numFmtId="1" fontId="1" fillId="9" borderId="9" xfId="0" applyNumberFormat="1" applyFont="1" applyFill="1" applyBorder="1" applyAlignment="1">
      <alignment horizontal="center" vertical="center" wrapText="1"/>
    </xf>
    <xf numFmtId="1" fontId="1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vertical="center"/>
    </xf>
    <xf numFmtId="3" fontId="1" fillId="9" borderId="9" xfId="0" applyNumberFormat="1" applyFont="1" applyFill="1" applyBorder="1" applyAlignment="1">
      <alignment horizontal="left" vertical="center"/>
    </xf>
    <xf numFmtId="2" fontId="1" fillId="9" borderId="9" xfId="0" applyNumberFormat="1" applyFont="1" applyFill="1" applyBorder="1" applyAlignment="1">
      <alignment horizontal="left" vertical="center" wrapText="1"/>
    </xf>
    <xf numFmtId="49" fontId="3" fillId="9" borderId="9" xfId="0" applyNumberFormat="1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left" vertical="center"/>
    </xf>
    <xf numFmtId="3" fontId="20" fillId="0" borderId="9" xfId="0" applyNumberFormat="1" applyFont="1" applyBorder="1" applyAlignment="1">
      <alignment horizontal="left" vertical="center"/>
    </xf>
    <xf numFmtId="3" fontId="1" fillId="9" borderId="9" xfId="0" applyNumberFormat="1" applyFont="1" applyFill="1" applyBorder="1" applyAlignment="1">
      <alignment horizontal="right" vertical="center" wrapText="1"/>
    </xf>
    <xf numFmtId="3" fontId="20" fillId="9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/>
    </xf>
    <xf numFmtId="3" fontId="3" fillId="9" borderId="9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2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left" vertical="center" wrapText="1"/>
    </xf>
    <xf numFmtId="2" fontId="1" fillId="11" borderId="9" xfId="0" applyNumberFormat="1" applyFont="1" applyFill="1" applyBorder="1" applyAlignment="1">
      <alignment horizontal="left" vertical="center" wrapText="1"/>
    </xf>
    <xf numFmtId="3" fontId="18" fillId="11" borderId="9" xfId="0" applyNumberFormat="1" applyFont="1" applyFill="1" applyBorder="1" applyAlignment="1">
      <alignment horizontal="left" vertical="center" wrapText="1"/>
    </xf>
    <xf numFmtId="1" fontId="1" fillId="12" borderId="9" xfId="0" applyNumberFormat="1" applyFont="1" applyFill="1" applyBorder="1" applyAlignment="1">
      <alignment horizontal="center" vertical="center"/>
    </xf>
    <xf numFmtId="1" fontId="1" fillId="12" borderId="9" xfId="0" applyNumberFormat="1" applyFont="1" applyFill="1" applyBorder="1" applyAlignment="1">
      <alignment horizontal="center" vertical="center" wrapText="1"/>
    </xf>
    <xf numFmtId="1" fontId="1" fillId="12" borderId="9" xfId="0" applyNumberFormat="1" applyFont="1" applyFill="1" applyBorder="1" applyAlignment="1">
      <alignment horizontal="right" vertical="center" wrapText="1"/>
    </xf>
    <xf numFmtId="1" fontId="1" fillId="12" borderId="9" xfId="0" applyNumberFormat="1" applyFont="1" applyFill="1" applyBorder="1" applyAlignment="1">
      <alignment horizontal="left" vertical="center" wrapText="1"/>
    </xf>
    <xf numFmtId="2" fontId="1" fillId="12" borderId="9" xfId="0" applyNumberFormat="1" applyFont="1" applyFill="1" applyBorder="1" applyAlignment="1">
      <alignment horizontal="left" vertical="center" wrapText="1"/>
    </xf>
    <xf numFmtId="3" fontId="18" fillId="12" borderId="9" xfId="0" applyNumberFormat="1" applyFont="1" applyFill="1" applyBorder="1" applyAlignment="1">
      <alignment horizontal="left" vertical="center" wrapText="1"/>
    </xf>
    <xf numFmtId="1" fontId="1" fillId="11" borderId="9" xfId="0" applyNumberFormat="1" applyFont="1" applyFill="1" applyBorder="1" applyAlignment="1">
      <alignment horizontal="center" vertical="center"/>
    </xf>
    <xf numFmtId="1" fontId="1" fillId="12" borderId="9" xfId="0" applyNumberFormat="1" applyFont="1" applyFill="1" applyBorder="1" applyAlignment="1">
      <alignment horizontal="right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right" vertical="center" wrapText="1"/>
    </xf>
    <xf numFmtId="3" fontId="1" fillId="11" borderId="9" xfId="0" applyNumberFormat="1" applyFont="1" applyFill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left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2" fontId="3" fillId="9" borderId="9" xfId="0" applyNumberFormat="1" applyFont="1" applyFill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/>
    </xf>
    <xf numFmtId="1" fontId="1" fillId="11" borderId="9" xfId="0" applyNumberFormat="1" applyFont="1" applyFill="1" applyBorder="1" applyAlignment="1">
      <alignment horizontal="right" vertical="center" wrapText="1"/>
    </xf>
    <xf numFmtId="49" fontId="1" fillId="11" borderId="9" xfId="0" applyNumberFormat="1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center" vertical="center" wrapText="1"/>
    </xf>
    <xf numFmtId="49" fontId="17" fillId="13" borderId="9" xfId="0" applyNumberFormat="1" applyFont="1" applyFill="1" applyBorder="1" applyAlignment="1">
      <alignment horizontal="center" vertical="center" wrapText="1"/>
    </xf>
    <xf numFmtId="49" fontId="17" fillId="14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1" fontId="3" fillId="9" borderId="9" xfId="0" applyNumberFormat="1" applyFont="1" applyFill="1" applyBorder="1" applyAlignment="1">
      <alignment horizontal="left" vertical="center"/>
    </xf>
    <xf numFmtId="3" fontId="1" fillId="9" borderId="9" xfId="0" applyNumberFormat="1" applyFont="1" applyFill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center" vertical="center" wrapText="1"/>
    </xf>
    <xf numFmtId="2" fontId="3" fillId="9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49" fontId="25" fillId="12" borderId="9" xfId="0" applyNumberFormat="1" applyFont="1" applyFill="1" applyBorder="1" applyAlignment="1">
      <alignment horizontal="center" vertical="center" wrapText="1"/>
    </xf>
    <xf numFmtId="1" fontId="25" fillId="12" borderId="9" xfId="0" applyNumberFormat="1" applyFont="1" applyFill="1" applyBorder="1" applyAlignment="1">
      <alignment horizontal="center" vertical="center" wrapText="1"/>
    </xf>
    <xf numFmtId="1" fontId="25" fillId="12" borderId="9" xfId="0" applyNumberFormat="1" applyFont="1" applyFill="1" applyBorder="1" applyAlignment="1">
      <alignment horizontal="right" vertical="center" wrapText="1"/>
    </xf>
    <xf numFmtId="2" fontId="25" fillId="12" borderId="9" xfId="0" applyNumberFormat="1" applyFont="1" applyFill="1" applyBorder="1" applyAlignment="1">
      <alignment horizontal="left" vertical="center" wrapText="1"/>
    </xf>
    <xf numFmtId="3" fontId="26" fillId="12" borderId="9" xfId="0" applyNumberFormat="1" applyFont="1" applyFill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left" vertical="center"/>
    </xf>
    <xf numFmtId="49" fontId="25" fillId="11" borderId="9" xfId="0" applyNumberFormat="1" applyFont="1" applyFill="1" applyBorder="1" applyAlignment="1">
      <alignment horizontal="center" vertical="center" wrapText="1"/>
    </xf>
    <xf numFmtId="1" fontId="25" fillId="11" borderId="9" xfId="0" applyNumberFormat="1" applyFont="1" applyFill="1" applyBorder="1" applyAlignment="1">
      <alignment horizontal="center" vertical="center" wrapText="1"/>
    </xf>
    <xf numFmtId="2" fontId="25" fillId="11" borderId="9" xfId="0" applyNumberFormat="1" applyFont="1" applyFill="1" applyBorder="1" applyAlignment="1">
      <alignment horizontal="center" vertical="center" wrapText="1"/>
    </xf>
    <xf numFmtId="1" fontId="25" fillId="11" borderId="9" xfId="0" applyNumberFormat="1" applyFont="1" applyFill="1" applyBorder="1" applyAlignment="1">
      <alignment horizontal="left" vertical="center" wrapText="1"/>
    </xf>
    <xf numFmtId="2" fontId="25" fillId="11" borderId="9" xfId="0" applyNumberFormat="1" applyFont="1" applyFill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left" vertical="center"/>
    </xf>
    <xf numFmtId="49" fontId="25" fillId="0" borderId="9" xfId="0" applyNumberFormat="1" applyFont="1" applyBorder="1" applyAlignment="1">
      <alignment horizontal="left" vertical="center" wrapText="1"/>
    </xf>
    <xf numFmtId="49" fontId="24" fillId="0" borderId="9" xfId="0" applyNumberFormat="1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left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49" fontId="25" fillId="9" borderId="9" xfId="0" applyNumberFormat="1" applyFont="1" applyFill="1" applyBorder="1" applyAlignment="1">
      <alignment horizontal="center" vertical="center" wrapText="1"/>
    </xf>
    <xf numFmtId="1" fontId="25" fillId="9" borderId="9" xfId="0" applyNumberFormat="1" applyFont="1" applyFill="1" applyBorder="1" applyAlignment="1">
      <alignment horizontal="left" vertical="center" wrapText="1"/>
    </xf>
    <xf numFmtId="1" fontId="24" fillId="0" borderId="9" xfId="0" applyNumberFormat="1" applyFont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left" vertical="center" wrapText="1"/>
    </xf>
    <xf numFmtId="49" fontId="24" fillId="9" borderId="9" xfId="0" applyNumberFormat="1" applyFont="1" applyFill="1" applyBorder="1" applyAlignment="1">
      <alignment horizontal="left" vertical="center" wrapText="1"/>
    </xf>
    <xf numFmtId="1" fontId="25" fillId="0" borderId="9" xfId="0" applyNumberFormat="1" applyFont="1" applyBorder="1" applyAlignment="1">
      <alignment horizontal="left" vertical="center" wrapText="1"/>
    </xf>
    <xf numFmtId="1" fontId="25" fillId="9" borderId="9" xfId="0" applyNumberFormat="1" applyFont="1" applyFill="1" applyBorder="1" applyAlignment="1">
      <alignment horizontal="center" vertical="center" wrapText="1"/>
    </xf>
    <xf numFmtId="3" fontId="25" fillId="9" borderId="9" xfId="0" applyNumberFormat="1" applyFont="1" applyFill="1" applyBorder="1" applyAlignment="1">
      <alignment horizontal="right" vertical="center"/>
    </xf>
    <xf numFmtId="3" fontId="25" fillId="11" borderId="9" xfId="0" applyNumberFormat="1" applyFont="1" applyFill="1" applyBorder="1" applyAlignment="1">
      <alignment horizontal="right" vertical="center"/>
    </xf>
    <xf numFmtId="3" fontId="25" fillId="12" borderId="9" xfId="0" applyNumberFormat="1" applyFont="1" applyFill="1" applyBorder="1" applyAlignment="1">
      <alignment horizontal="right" vertical="center"/>
    </xf>
    <xf numFmtId="3" fontId="25" fillId="9" borderId="9" xfId="0" applyNumberFormat="1" applyFont="1" applyFill="1" applyBorder="1" applyAlignment="1">
      <alignment vertical="center"/>
    </xf>
    <xf numFmtId="0" fontId="1" fillId="17" borderId="14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 wrapText="1"/>
    </xf>
    <xf numFmtId="2" fontId="1" fillId="16" borderId="9" xfId="0" applyNumberFormat="1" applyFont="1" applyFill="1" applyBorder="1" applyAlignment="1">
      <alignment horizontal="left" vertical="center" wrapText="1"/>
    </xf>
    <xf numFmtId="3" fontId="18" fillId="16" borderId="9" xfId="0" applyNumberFormat="1" applyFont="1" applyFill="1" applyBorder="1" applyAlignment="1">
      <alignment horizontal="left" vertical="center" wrapText="1"/>
    </xf>
    <xf numFmtId="3" fontId="1" fillId="16" borderId="9" xfId="0" applyNumberFormat="1" applyFont="1" applyFill="1" applyBorder="1" applyAlignment="1">
      <alignment horizontal="right" vertical="center"/>
    </xf>
    <xf numFmtId="3" fontId="1" fillId="16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3" fontId="3" fillId="16" borderId="9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left" vertical="center"/>
    </xf>
    <xf numFmtId="49" fontId="25" fillId="12" borderId="9" xfId="0" applyNumberFormat="1" applyFont="1" applyFill="1" applyBorder="1" applyAlignment="1">
      <alignment horizontal="center" vertical="center"/>
    </xf>
    <xf numFmtId="49" fontId="25" fillId="11" borderId="9" xfId="0" applyNumberFormat="1" applyFont="1" applyFill="1" applyBorder="1" applyAlignment="1">
      <alignment horizontal="center" vertical="center"/>
    </xf>
    <xf numFmtId="1" fontId="25" fillId="11" borderId="9" xfId="0" applyNumberFormat="1" applyFont="1" applyFill="1" applyBorder="1" applyAlignment="1">
      <alignment horizontal="center" vertical="center"/>
    </xf>
    <xf numFmtId="3" fontId="26" fillId="11" borderId="9" xfId="0" applyNumberFormat="1" applyFont="1" applyFill="1" applyBorder="1" applyAlignment="1">
      <alignment horizontal="left" vertical="center" wrapText="1"/>
    </xf>
    <xf numFmtId="3" fontId="24" fillId="9" borderId="9" xfId="0" applyNumberFormat="1" applyFont="1" applyFill="1" applyBorder="1" applyAlignment="1">
      <alignment horizontal="left" vertical="center"/>
    </xf>
    <xf numFmtId="1" fontId="25" fillId="0" borderId="9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left" vertical="center" wrapText="1"/>
    </xf>
    <xf numFmtId="1" fontId="24" fillId="9" borderId="9" xfId="0" applyNumberFormat="1" applyFont="1" applyFill="1" applyBorder="1" applyAlignment="1">
      <alignment horizontal="center" vertical="center" wrapText="1"/>
    </xf>
    <xf numFmtId="49" fontId="24" fillId="9" borderId="9" xfId="0" applyNumberFormat="1" applyFont="1" applyFill="1" applyBorder="1" applyAlignment="1">
      <alignment horizontal="center" vertical="center" wrapText="1"/>
    </xf>
    <xf numFmtId="3" fontId="27" fillId="9" borderId="9" xfId="0" applyNumberFormat="1" applyFont="1" applyFill="1" applyBorder="1" applyAlignment="1">
      <alignment horizontal="left" vertical="center" wrapText="1"/>
    </xf>
    <xf numFmtId="3" fontId="27" fillId="0" borderId="9" xfId="0" applyNumberFormat="1" applyFont="1" applyBorder="1" applyAlignment="1">
      <alignment horizontal="left" vertical="center" wrapText="1"/>
    </xf>
    <xf numFmtId="1" fontId="24" fillId="0" borderId="9" xfId="0" applyNumberFormat="1" applyFont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left" vertical="center"/>
    </xf>
    <xf numFmtId="49" fontId="25" fillId="9" borderId="9" xfId="0" applyNumberFormat="1" applyFont="1" applyFill="1" applyBorder="1" applyAlignment="1">
      <alignment horizontal="center" vertical="center"/>
    </xf>
    <xf numFmtId="1" fontId="25" fillId="9" borderId="9" xfId="0" applyNumberFormat="1" applyFont="1" applyFill="1" applyBorder="1" applyAlignment="1">
      <alignment horizontal="center" vertical="center"/>
    </xf>
    <xf numFmtId="49" fontId="25" fillId="9" borderId="9" xfId="0" applyNumberFormat="1" applyFont="1" applyFill="1" applyBorder="1" applyAlignment="1">
      <alignment horizontal="left" vertical="center" wrapText="1"/>
    </xf>
    <xf numFmtId="3" fontId="26" fillId="9" borderId="9" xfId="0" applyNumberFormat="1" applyFont="1" applyFill="1" applyBorder="1" applyAlignment="1">
      <alignment horizontal="left" vertical="center" wrapText="1"/>
    </xf>
    <xf numFmtId="1" fontId="25" fillId="9" borderId="9" xfId="0" applyNumberFormat="1" applyFont="1" applyFill="1" applyBorder="1" applyAlignment="1">
      <alignment horizontal="left" vertical="center"/>
    </xf>
    <xf numFmtId="3" fontId="25" fillId="9" borderId="9" xfId="0" applyNumberFormat="1" applyFont="1" applyFill="1" applyBorder="1" applyAlignment="1">
      <alignment horizontal="right" vertical="center" wrapText="1"/>
    </xf>
    <xf numFmtId="2" fontId="25" fillId="12" borderId="9" xfId="0" applyNumberFormat="1" applyFont="1" applyFill="1" applyBorder="1" applyAlignment="1">
      <alignment horizontal="center" vertical="center"/>
    </xf>
    <xf numFmtId="2" fontId="25" fillId="9" borderId="9" xfId="0" applyNumberFormat="1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 vertical="center" wrapText="1"/>
    </xf>
    <xf numFmtId="1" fontId="25" fillId="9" borderId="11" xfId="0" applyNumberFormat="1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 vertical="center"/>
    </xf>
    <xf numFmtId="1" fontId="25" fillId="9" borderId="11" xfId="0" applyNumberFormat="1" applyFont="1" applyFill="1" applyBorder="1" applyAlignment="1">
      <alignment horizontal="left" vertical="center"/>
    </xf>
    <xf numFmtId="49" fontId="25" fillId="9" borderId="11" xfId="0" applyNumberFormat="1" applyFont="1" applyFill="1" applyBorder="1" applyAlignment="1">
      <alignment horizontal="lef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3" fontId="25" fillId="9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3" fontId="24" fillId="0" borderId="14" xfId="0" applyNumberFormat="1" applyFont="1" applyBorder="1" applyAlignment="1">
      <alignment vertical="center" wrapText="1"/>
    </xf>
    <xf numFmtId="49" fontId="29" fillId="0" borderId="9" xfId="0" applyNumberFormat="1" applyFont="1" applyBorder="1" applyAlignment="1">
      <alignment horizontal="center" vertical="center"/>
    </xf>
    <xf numFmtId="1" fontId="29" fillId="0" borderId="9" xfId="0" applyNumberFormat="1" applyFont="1" applyBorder="1" applyAlignment="1">
      <alignment horizontal="center" vertical="center"/>
    </xf>
    <xf numFmtId="1" fontId="29" fillId="0" borderId="9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1" fontId="29" fillId="0" borderId="9" xfId="0" applyNumberFormat="1" applyFont="1" applyBorder="1" applyAlignment="1">
      <alignment horizontal="left" vertical="center" wrapText="1"/>
    </xf>
    <xf numFmtId="2" fontId="29" fillId="0" borderId="9" xfId="0" applyNumberFormat="1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1" fillId="7" borderId="9" xfId="0" applyNumberFormat="1" applyFont="1" applyFill="1" applyBorder="1" applyAlignment="1">
      <alignment horizontal="right" vertical="center"/>
    </xf>
    <xf numFmtId="3" fontId="1" fillId="9" borderId="9" xfId="0" applyNumberFormat="1" applyFont="1" applyFill="1" applyBorder="1" applyAlignment="1">
      <alignment horizontal="right" vertical="center"/>
    </xf>
    <xf numFmtId="3" fontId="1" fillId="11" borderId="9" xfId="0" applyNumberFormat="1" applyFont="1" applyFill="1" applyBorder="1" applyAlignment="1">
      <alignment horizontal="right" vertical="center"/>
    </xf>
    <xf numFmtId="3" fontId="1" fillId="12" borderId="9" xfId="0" applyNumberFormat="1" applyFont="1" applyFill="1" applyBorder="1" applyAlignment="1">
      <alignment horizontal="right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 wrapText="1"/>
    </xf>
    <xf numFmtId="3" fontId="1" fillId="11" borderId="17" xfId="0" applyNumberFormat="1" applyFont="1" applyFill="1" applyBorder="1" applyAlignment="1">
      <alignment horizontal="right" vertical="center"/>
    </xf>
    <xf numFmtId="3" fontId="1" fillId="12" borderId="2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1" fillId="7" borderId="17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wrapText="1"/>
    </xf>
    <xf numFmtId="3" fontId="17" fillId="6" borderId="9" xfId="0" applyNumberFormat="1" applyFont="1" applyFill="1" applyBorder="1" applyAlignment="1">
      <alignment horizontal="center" vertical="center"/>
    </xf>
    <xf numFmtId="3" fontId="1" fillId="7" borderId="9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 wrapText="1"/>
    </xf>
    <xf numFmtId="3" fontId="3" fillId="9" borderId="9" xfId="0" applyNumberFormat="1" applyFont="1" applyFill="1" applyBorder="1" applyAlignment="1">
      <alignment horizontal="right" vertical="center"/>
    </xf>
    <xf numFmtId="2" fontId="1" fillId="12" borderId="9" xfId="0" applyNumberFormat="1" applyFont="1" applyFill="1" applyBorder="1" applyAlignment="1">
      <alignment horizontal="center" vertical="center"/>
    </xf>
    <xf numFmtId="2" fontId="1" fillId="9" borderId="9" xfId="0" applyNumberFormat="1" applyFont="1" applyFill="1" applyBorder="1" applyAlignment="1">
      <alignment horizontal="center" vertical="center" wrapText="1"/>
    </xf>
    <xf numFmtId="3" fontId="1" fillId="12" borderId="9" xfId="0" applyNumberFormat="1" applyFont="1" applyFill="1" applyBorder="1" applyAlignment="1">
      <alignment horizontal="left" vertical="center" wrapText="1"/>
    </xf>
    <xf numFmtId="49" fontId="3" fillId="0" borderId="9" xfId="2" applyNumberFormat="1" applyFont="1" applyBorder="1" applyAlignment="1">
      <alignment horizontal="left" vertical="center" wrapText="1"/>
    </xf>
    <xf numFmtId="0" fontId="14" fillId="9" borderId="9" xfId="2" applyFont="1" applyFill="1" applyBorder="1" applyAlignment="1">
      <alignment horizontal="left" vertical="center" wrapText="1"/>
    </xf>
    <xf numFmtId="49" fontId="3" fillId="9" borderId="9" xfId="2" applyNumberFormat="1" applyFont="1" applyFill="1" applyBorder="1" applyAlignment="1">
      <alignment horizontal="left" vertical="center" wrapText="1"/>
    </xf>
    <xf numFmtId="2" fontId="1" fillId="12" borderId="9" xfId="2" applyNumberFormat="1" applyFont="1" applyFill="1" applyBorder="1" applyAlignment="1">
      <alignment horizontal="left" vertical="center" wrapText="1"/>
    </xf>
    <xf numFmtId="49" fontId="1" fillId="0" borderId="9" xfId="2" applyNumberFormat="1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" fontId="18" fillId="10" borderId="9" xfId="0" applyNumberFormat="1" applyFont="1" applyFill="1" applyBorder="1" applyAlignment="1">
      <alignment horizontal="left" vertical="center" wrapText="1"/>
    </xf>
    <xf numFmtId="3" fontId="1" fillId="10" borderId="9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16" borderId="16" xfId="0" applyFont="1" applyFill="1" applyBorder="1" applyAlignment="1">
      <alignment wrapText="1"/>
    </xf>
    <xf numFmtId="3" fontId="1" fillId="11" borderId="9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wrapText="1"/>
    </xf>
    <xf numFmtId="3" fontId="3" fillId="0" borderId="19" xfId="0" applyNumberFormat="1" applyFont="1" applyBorder="1" applyAlignment="1">
      <alignment vertical="center" wrapText="1"/>
    </xf>
    <xf numFmtId="0" fontId="3" fillId="9" borderId="14" xfId="0" applyFont="1" applyFill="1" applyBorder="1" applyAlignment="1">
      <alignment horizontal="left" wrapText="1"/>
    </xf>
    <xf numFmtId="0" fontId="3" fillId="9" borderId="16" xfId="0" applyFont="1" applyFill="1" applyBorder="1" applyAlignment="1">
      <alignment wrapText="1"/>
    </xf>
    <xf numFmtId="3" fontId="3" fillId="0" borderId="9" xfId="0" applyNumberFormat="1" applyFont="1" applyBorder="1" applyAlignment="1">
      <alignment vertical="center" wrapText="1"/>
    </xf>
    <xf numFmtId="3" fontId="1" fillId="0" borderId="17" xfId="0" applyNumberFormat="1" applyFont="1" applyBorder="1" applyAlignment="1">
      <alignment vertical="center"/>
    </xf>
    <xf numFmtId="49" fontId="1" fillId="9" borderId="11" xfId="0" applyNumberFormat="1" applyFont="1" applyFill="1" applyBorder="1" applyAlignment="1">
      <alignment horizontal="center" vertical="center" wrapText="1"/>
    </xf>
    <xf numFmtId="1" fontId="1" fillId="9" borderId="11" xfId="0" applyNumberFormat="1" applyFont="1" applyFill="1" applyBorder="1" applyAlignment="1">
      <alignment horizontal="center" vertical="center" wrapText="1"/>
    </xf>
    <xf numFmtId="49" fontId="1" fillId="9" borderId="11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horizontal="left" vertical="center"/>
    </xf>
    <xf numFmtId="49" fontId="1" fillId="9" borderId="11" xfId="0" applyNumberFormat="1" applyFont="1" applyFill="1" applyBorder="1" applyAlignment="1">
      <alignment horizontal="left" vertical="center" wrapText="1"/>
    </xf>
    <xf numFmtId="1" fontId="1" fillId="9" borderId="11" xfId="0" applyNumberFormat="1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15" borderId="16" xfId="0" applyFont="1" applyFill="1" applyBorder="1" applyAlignment="1">
      <alignment wrapText="1"/>
    </xf>
    <xf numFmtId="3" fontId="14" fillId="9" borderId="10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left" vertical="center"/>
    </xf>
    <xf numFmtId="3" fontId="30" fillId="0" borderId="9" xfId="0" applyNumberFormat="1" applyFont="1" applyBorder="1" applyAlignment="1">
      <alignment horizontal="left" vertical="center"/>
    </xf>
    <xf numFmtId="3" fontId="30" fillId="9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24" fillId="0" borderId="9" xfId="0" applyNumberFormat="1" applyFont="1" applyBorder="1" applyAlignment="1">
      <alignment horizontal="right" vertical="center"/>
    </xf>
    <xf numFmtId="3" fontId="4" fillId="9" borderId="9" xfId="0" applyNumberFormat="1" applyFont="1" applyFill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left" vertical="center" wrapText="1"/>
    </xf>
    <xf numFmtId="3" fontId="25" fillId="11" borderId="9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vertical="center"/>
    </xf>
    <xf numFmtId="3" fontId="23" fillId="0" borderId="9" xfId="0" applyNumberFormat="1" applyFont="1" applyBorder="1" applyAlignment="1">
      <alignment horizontal="left" vertical="center" wrapText="1"/>
    </xf>
    <xf numFmtId="49" fontId="32" fillId="0" borderId="9" xfId="0" applyNumberFormat="1" applyFont="1" applyBorder="1" applyAlignment="1">
      <alignment horizontal="center" vertical="center"/>
    </xf>
    <xf numFmtId="1" fontId="32" fillId="0" borderId="9" xfId="0" applyNumberFormat="1" applyFont="1" applyBorder="1" applyAlignment="1">
      <alignment horizontal="center" vertical="center"/>
    </xf>
    <xf numFmtId="1" fontId="32" fillId="9" borderId="9" xfId="0" applyNumberFormat="1" applyFont="1" applyFill="1" applyBorder="1" applyAlignment="1">
      <alignment horizontal="center" vertical="center" wrapText="1"/>
    </xf>
    <xf numFmtId="1" fontId="32" fillId="9" borderId="9" xfId="0" applyNumberFormat="1" applyFont="1" applyFill="1" applyBorder="1" applyAlignment="1">
      <alignment horizontal="left" vertical="center" wrapText="1"/>
    </xf>
    <xf numFmtId="49" fontId="32" fillId="9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vertical="center"/>
    </xf>
    <xf numFmtId="3" fontId="1" fillId="12" borderId="10" xfId="0" applyNumberFormat="1" applyFont="1" applyFill="1" applyBorder="1" applyAlignment="1">
      <alignment horizontal="left" vertical="center"/>
    </xf>
    <xf numFmtId="2" fontId="1" fillId="12" borderId="21" xfId="0" applyNumberFormat="1" applyFont="1" applyFill="1" applyBorder="1" applyAlignment="1">
      <alignment vertical="center" wrapText="1"/>
    </xf>
    <xf numFmtId="3" fontId="18" fillId="12" borderId="13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vertical="center"/>
    </xf>
    <xf numFmtId="1" fontId="1" fillId="11" borderId="9" xfId="0" applyNumberFormat="1" applyFont="1" applyFill="1" applyBorder="1" applyAlignment="1">
      <alignment horizontal="left" vertical="center"/>
    </xf>
    <xf numFmtId="49" fontId="1" fillId="11" borderId="9" xfId="0" applyNumberFormat="1" applyFont="1" applyFill="1" applyBorder="1" applyAlignment="1">
      <alignment horizontal="left" vertical="center" wrapText="1"/>
    </xf>
    <xf numFmtId="3" fontId="1" fillId="11" borderId="9" xfId="0" applyNumberFormat="1" applyFont="1" applyFill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right" vertical="center" wrapText="1"/>
    </xf>
    <xf numFmtId="49" fontId="1" fillId="19" borderId="9" xfId="0" applyNumberFormat="1" applyFont="1" applyFill="1" applyBorder="1" applyAlignment="1">
      <alignment horizontal="center" vertical="center"/>
    </xf>
    <xf numFmtId="1" fontId="1" fillId="19" borderId="9" xfId="0" applyNumberFormat="1" applyFont="1" applyFill="1" applyBorder="1" applyAlignment="1">
      <alignment horizontal="center" vertical="center" wrapText="1"/>
    </xf>
    <xf numFmtId="1" fontId="1" fillId="19" borderId="9" xfId="0" applyNumberFormat="1" applyFont="1" applyFill="1" applyBorder="1" applyAlignment="1">
      <alignment horizontal="left" vertical="center"/>
    </xf>
    <xf numFmtId="49" fontId="1" fillId="19" borderId="9" xfId="0" applyNumberFormat="1" applyFont="1" applyFill="1" applyBorder="1" applyAlignment="1">
      <alignment horizontal="left" vertical="center" wrapText="1"/>
    </xf>
    <xf numFmtId="3" fontId="1" fillId="19" borderId="9" xfId="0" applyNumberFormat="1" applyFont="1" applyFill="1" applyBorder="1" applyAlignment="1">
      <alignment horizontal="left" vertical="center" wrapText="1"/>
    </xf>
    <xf numFmtId="3" fontId="1" fillId="19" borderId="9" xfId="0" applyNumberFormat="1" applyFont="1" applyFill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 indent="2"/>
    </xf>
    <xf numFmtId="2" fontId="3" fillId="0" borderId="14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left" vertical="center" wrapText="1"/>
    </xf>
    <xf numFmtId="3" fontId="14" fillId="11" borderId="9" xfId="0" applyNumberFormat="1" applyFont="1" applyFill="1" applyBorder="1" applyAlignment="1">
      <alignment horizontal="left" vertical="center" wrapText="1"/>
    </xf>
    <xf numFmtId="9" fontId="1" fillId="9" borderId="9" xfId="6" applyFont="1" applyFill="1" applyBorder="1" applyAlignment="1">
      <alignment horizontal="left" vertical="center"/>
    </xf>
    <xf numFmtId="2" fontId="1" fillId="11" borderId="18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3" fontId="1" fillId="0" borderId="22" xfId="0" applyNumberFormat="1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left" vertical="center" wrapText="1"/>
    </xf>
    <xf numFmtId="3" fontId="25" fillId="12" borderId="9" xfId="0" applyNumberFormat="1" applyFont="1" applyFill="1" applyBorder="1" applyAlignment="1">
      <alignment horizontal="right" vertical="center" wrapText="1"/>
    </xf>
    <xf numFmtId="3" fontId="25" fillId="9" borderId="9" xfId="0" applyNumberFormat="1" applyFont="1" applyFill="1" applyBorder="1" applyAlignment="1">
      <alignment horizontal="left" vertical="center" wrapText="1"/>
    </xf>
    <xf numFmtId="3" fontId="24" fillId="0" borderId="9" xfId="0" applyNumberFormat="1" applyFont="1" applyBorder="1" applyAlignment="1">
      <alignment vertical="center"/>
    </xf>
    <xf numFmtId="1" fontId="25" fillId="11" borderId="9" xfId="0" applyNumberFormat="1" applyFont="1" applyFill="1" applyBorder="1" applyAlignment="1">
      <alignment horizontal="left" vertical="center"/>
    </xf>
    <xf numFmtId="49" fontId="25" fillId="11" borderId="9" xfId="0" applyNumberFormat="1" applyFont="1" applyFill="1" applyBorder="1" applyAlignment="1">
      <alignment horizontal="left" vertical="center" wrapText="1"/>
    </xf>
    <xf numFmtId="3" fontId="25" fillId="11" borderId="9" xfId="0" applyNumberFormat="1" applyFont="1" applyFill="1" applyBorder="1" applyAlignment="1">
      <alignment horizontal="left" vertical="center" wrapText="1"/>
    </xf>
    <xf numFmtId="2" fontId="25" fillId="0" borderId="9" xfId="0" applyNumberFormat="1" applyFont="1" applyBorder="1" applyAlignment="1">
      <alignment horizontal="left" vertical="center" wrapText="1"/>
    </xf>
    <xf numFmtId="2" fontId="24" fillId="0" borderId="9" xfId="0" applyNumberFormat="1" applyFont="1" applyBorder="1" applyAlignment="1">
      <alignment horizontal="left" vertical="center" wrapText="1"/>
    </xf>
    <xf numFmtId="1" fontId="1" fillId="11" borderId="9" xfId="0" applyNumberFormat="1" applyFont="1" applyFill="1" applyBorder="1" applyAlignment="1">
      <alignment horizontal="center" wrapText="1"/>
    </xf>
    <xf numFmtId="49" fontId="32" fillId="9" borderId="9" xfId="0" applyNumberFormat="1" applyFont="1" applyFill="1" applyBorder="1" applyAlignment="1">
      <alignment horizontal="center" vertical="center" wrapText="1"/>
    </xf>
    <xf numFmtId="2" fontId="25" fillId="9" borderId="9" xfId="0" applyNumberFormat="1" applyFont="1" applyFill="1" applyBorder="1" applyAlignment="1">
      <alignment horizontal="left" vertical="center" wrapText="1"/>
    </xf>
    <xf numFmtId="2" fontId="24" fillId="9" borderId="9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3" fontId="1" fillId="11" borderId="9" xfId="0" applyNumberFormat="1" applyFont="1" applyFill="1" applyBorder="1" applyAlignment="1">
      <alignment vertical="center" wrapText="1"/>
    </xf>
    <xf numFmtId="1" fontId="1" fillId="0" borderId="9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3" fillId="0" borderId="9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 wrapText="1"/>
    </xf>
    <xf numFmtId="2" fontId="29" fillId="0" borderId="18" xfId="0" applyNumberFormat="1" applyFont="1" applyBorder="1" applyAlignment="1">
      <alignment horizontal="center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3" fontId="3" fillId="20" borderId="15" xfId="0" applyNumberFormat="1" applyFont="1" applyFill="1" applyBorder="1" applyAlignment="1">
      <alignment vertical="center" wrapText="1"/>
    </xf>
    <xf numFmtId="3" fontId="3" fillId="20" borderId="14" xfId="0" applyNumberFormat="1" applyFont="1" applyFill="1" applyBorder="1" applyAlignment="1">
      <alignment vertical="center" wrapText="1"/>
    </xf>
    <xf numFmtId="3" fontId="3" fillId="20" borderId="9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/>
    </xf>
    <xf numFmtId="1" fontId="7" fillId="7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 wrapText="1"/>
    </xf>
    <xf numFmtId="3" fontId="17" fillId="14" borderId="9" xfId="0" applyNumberFormat="1" applyFont="1" applyFill="1" applyBorder="1" applyAlignment="1">
      <alignment horizontal="center" vertical="center"/>
    </xf>
    <xf numFmtId="3" fontId="1" fillId="7" borderId="9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/>
    </xf>
    <xf numFmtId="1" fontId="1" fillId="10" borderId="10" xfId="0" applyNumberFormat="1" applyFont="1" applyFill="1" applyBorder="1" applyAlignment="1">
      <alignment horizontal="center" vertical="center" wrapText="1"/>
    </xf>
    <xf numFmtId="1" fontId="1" fillId="10" borderId="12" xfId="0" applyNumberFormat="1" applyFont="1" applyFill="1" applyBorder="1" applyAlignment="1">
      <alignment horizontal="center" vertical="center" wrapText="1"/>
    </xf>
    <xf numFmtId="1" fontId="1" fillId="10" borderId="13" xfId="0" applyNumberFormat="1" applyFont="1" applyFill="1" applyBorder="1" applyAlignment="1">
      <alignment horizontal="center" vertical="center" wrapText="1"/>
    </xf>
    <xf numFmtId="1" fontId="1" fillId="7" borderId="9" xfId="0" applyNumberFormat="1" applyFont="1" applyFill="1" applyBorder="1" applyAlignment="1">
      <alignment horizontal="right" vertical="center"/>
    </xf>
    <xf numFmtId="3" fontId="17" fillId="6" borderId="9" xfId="0" applyNumberFormat="1" applyFont="1" applyFill="1" applyBorder="1" applyAlignment="1">
      <alignment horizontal="center" vertical="center"/>
    </xf>
    <xf numFmtId="3" fontId="17" fillId="6" borderId="9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right" vertical="center"/>
    </xf>
    <xf numFmtId="1" fontId="1" fillId="7" borderId="12" xfId="0" applyNumberFormat="1" applyFont="1" applyFill="1" applyBorder="1" applyAlignment="1">
      <alignment horizontal="right" vertical="center"/>
    </xf>
    <xf numFmtId="1" fontId="1" fillId="7" borderId="13" xfId="0" applyNumberFormat="1" applyFont="1" applyFill="1" applyBorder="1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3" xfId="4" xr:uid="{00000000-0005-0000-0000-000002000000}"/>
    <cellStyle name="Normalno 2" xfId="5" xr:uid="{00000000-0005-0000-0000-000003000000}"/>
    <cellStyle name="Obično_List4" xfId="2" xr:uid="{00000000-0005-0000-0000-000004000000}"/>
    <cellStyle name="Obično_List5" xfId="3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CCCCFF"/>
      <color rgb="FFFFCCFF"/>
      <color rgb="FFFFCC00"/>
      <color rgb="FFCC99FF"/>
      <color rgb="FFFFFFCC"/>
      <color rgb="FFCCFFCC"/>
      <color rgb="FF79DCFF"/>
      <color rgb="FFFFCCCC"/>
      <color rgb="FFB9EDFF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 x14ac:dyDescent="0.2"/>
  <cols>
    <col min="1" max="1" width="12.42578125" style="28" customWidth="1"/>
    <col min="2" max="2" width="5.140625" style="29" bestFit="1" customWidth="1"/>
    <col min="3" max="3" width="8.42578125" style="50" customWidth="1"/>
    <col min="4" max="4" width="7.28515625" style="53" customWidth="1"/>
    <col min="5" max="5" width="49" style="32" customWidth="1"/>
    <col min="6" max="6" width="40.5703125" style="32" customWidth="1"/>
    <col min="7" max="8" width="16.28515625" style="1" hidden="1" customWidth="1"/>
    <col min="9" max="9" width="17.140625" style="1" hidden="1" customWidth="1"/>
    <col min="10" max="10" width="16.28515625" style="1" hidden="1" customWidth="1"/>
    <col min="11" max="11" width="17.28515625" style="1" hidden="1" customWidth="1"/>
    <col min="12" max="12" width="9.28515625" style="33" hidden="1" customWidth="1"/>
    <col min="13" max="14" width="16.42578125" style="32" hidden="1" customWidth="1"/>
    <col min="15" max="16" width="16.42578125" style="32" customWidth="1"/>
    <col min="17" max="17" width="16.42578125" style="32" hidden="1" customWidth="1"/>
    <col min="18" max="21" width="16.42578125" style="32" customWidth="1"/>
    <col min="22" max="22" width="15.85546875" style="1" customWidth="1"/>
    <col min="23" max="23" width="16.42578125" style="1" bestFit="1" customWidth="1"/>
    <col min="24" max="24" width="16" style="1" bestFit="1" customWidth="1"/>
    <col min="25" max="25" width="27.42578125" style="65" bestFit="1" customWidth="1"/>
    <col min="26" max="16384" width="9.140625" style="34"/>
  </cols>
  <sheetData>
    <row r="1" spans="1:25" s="12" customFormat="1" ht="78.75" x14ac:dyDescent="0.2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8" t="s">
        <v>9</v>
      </c>
      <c r="K1" s="7" t="s">
        <v>10</v>
      </c>
      <c r="L1" s="9" t="s">
        <v>11</v>
      </c>
      <c r="M1" s="7" t="s">
        <v>12</v>
      </c>
      <c r="N1" s="8" t="s">
        <v>13</v>
      </c>
      <c r="O1" s="10" t="s">
        <v>14</v>
      </c>
      <c r="P1" s="11" t="s">
        <v>15</v>
      </c>
      <c r="Q1" s="7" t="s">
        <v>16</v>
      </c>
      <c r="R1" s="10" t="s">
        <v>17</v>
      </c>
      <c r="S1" s="11" t="s">
        <v>18</v>
      </c>
      <c r="T1" s="10" t="s">
        <v>19</v>
      </c>
      <c r="U1" s="11" t="s">
        <v>20</v>
      </c>
      <c r="V1" s="8" t="s">
        <v>21</v>
      </c>
      <c r="W1" s="8" t="s">
        <v>22</v>
      </c>
      <c r="X1" s="8" t="s">
        <v>23</v>
      </c>
    </row>
    <row r="2" spans="1:25" s="15" customFormat="1" ht="15.75" x14ac:dyDescent="0.2">
      <c r="A2" s="437" t="s">
        <v>24</v>
      </c>
      <c r="B2" s="437"/>
      <c r="C2" s="437"/>
      <c r="D2" s="437"/>
      <c r="E2" s="437"/>
      <c r="F2" s="437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21">
        <v>5886829000</v>
      </c>
      <c r="W2" s="21">
        <v>6184769000</v>
      </c>
      <c r="X2" s="21">
        <v>6505729000</v>
      </c>
    </row>
    <row r="3" spans="1:25" s="15" customFormat="1" ht="15.75" x14ac:dyDescent="0.2">
      <c r="A3" s="420" t="s">
        <v>25</v>
      </c>
      <c r="B3" s="420"/>
      <c r="C3" s="420"/>
      <c r="D3" s="420"/>
      <c r="E3" s="420"/>
      <c r="F3" s="420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1">
        <f>V2-P2</f>
        <v>57671411.479999542</v>
      </c>
      <c r="W3" s="1">
        <f>W2-S2</f>
        <v>492192232.32999992</v>
      </c>
      <c r="X3" s="1">
        <f>X2-U2</f>
        <v>591069915</v>
      </c>
      <c r="Y3" s="65" t="s">
        <v>26</v>
      </c>
    </row>
    <row r="4" spans="1:25" s="12" customFormat="1" ht="15" customHeight="1" x14ac:dyDescent="0.2">
      <c r="A4" s="426" t="s">
        <v>27</v>
      </c>
      <c r="B4" s="426"/>
      <c r="C4" s="426"/>
      <c r="D4" s="426"/>
      <c r="E4" s="426"/>
      <c r="F4" s="426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21"/>
      <c r="W4" s="21"/>
      <c r="X4" s="21"/>
    </row>
    <row r="5" spans="1:25" s="23" customFormat="1" ht="78.75" x14ac:dyDescent="0.2">
      <c r="A5" s="421" t="s">
        <v>28</v>
      </c>
      <c r="B5" s="421"/>
      <c r="C5" s="421"/>
      <c r="D5" s="421"/>
      <c r="E5" s="20" t="s">
        <v>29</v>
      </c>
      <c r="F5" s="20" t="s">
        <v>30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21"/>
      <c r="W5" s="21"/>
      <c r="X5" s="21"/>
      <c r="Y5" s="12"/>
    </row>
    <row r="6" spans="1:25" s="23" customFormat="1" ht="15.75" hidden="1" x14ac:dyDescent="0.2">
      <c r="A6" s="24" t="s">
        <v>28</v>
      </c>
      <c r="B6" s="25">
        <v>11</v>
      </c>
      <c r="C6" s="26" t="s">
        <v>31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21">
        <v>103811000</v>
      </c>
      <c r="W6" s="21">
        <v>108987000</v>
      </c>
      <c r="X6" s="21">
        <v>111379000</v>
      </c>
      <c r="Y6" s="12" t="s">
        <v>32</v>
      </c>
    </row>
    <row r="7" spans="1:25" ht="15.75" hidden="1" x14ac:dyDescent="0.2">
      <c r="A7" s="28" t="s">
        <v>28</v>
      </c>
      <c r="B7" s="29">
        <v>11</v>
      </c>
      <c r="C7" s="30" t="s">
        <v>31</v>
      </c>
      <c r="D7" s="31">
        <v>3111</v>
      </c>
      <c r="E7" s="32" t="s">
        <v>33</v>
      </c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21">
        <v>18120000</v>
      </c>
      <c r="Y7" s="12" t="s">
        <v>34</v>
      </c>
    </row>
    <row r="8" spans="1:25" hidden="1" x14ac:dyDescent="0.2">
      <c r="A8" s="28" t="s">
        <v>28</v>
      </c>
      <c r="B8" s="29">
        <v>11</v>
      </c>
      <c r="C8" s="30" t="s">
        <v>31</v>
      </c>
      <c r="D8" s="31">
        <v>3113</v>
      </c>
      <c r="E8" s="32" t="s">
        <v>35</v>
      </c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 x14ac:dyDescent="0.2">
      <c r="A9" s="28" t="s">
        <v>28</v>
      </c>
      <c r="B9" s="29">
        <v>11</v>
      </c>
      <c r="C9" s="30" t="s">
        <v>31</v>
      </c>
      <c r="D9" s="31">
        <v>3114</v>
      </c>
      <c r="E9" s="32" t="s">
        <v>36</v>
      </c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 x14ac:dyDescent="0.2">
      <c r="A10" s="24" t="s">
        <v>28</v>
      </c>
      <c r="B10" s="25">
        <v>11</v>
      </c>
      <c r="C10" s="26" t="s">
        <v>31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21" t="e">
        <f>#REF!</f>
        <v>#REF!</v>
      </c>
      <c r="W10" s="21" t="e">
        <f>#REF!</f>
        <v>#REF!</v>
      </c>
      <c r="X10" s="21" t="e">
        <f>#REF!</f>
        <v>#REF!</v>
      </c>
      <c r="Y10" s="12" t="s">
        <v>37</v>
      </c>
    </row>
    <row r="11" spans="1:25" hidden="1" x14ac:dyDescent="0.2">
      <c r="A11" s="28" t="s">
        <v>28</v>
      </c>
      <c r="B11" s="29">
        <v>11</v>
      </c>
      <c r="C11" s="30" t="s">
        <v>31</v>
      </c>
      <c r="D11" s="31">
        <v>3121</v>
      </c>
      <c r="E11" s="32" t="s">
        <v>38</v>
      </c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1" t="e">
        <f>V6-V10</f>
        <v>#REF!</v>
      </c>
      <c r="W11" s="1" t="e">
        <f>W6-W10</f>
        <v>#REF!</v>
      </c>
      <c r="X11" s="1" t="e">
        <f>X6-X10</f>
        <v>#REF!</v>
      </c>
      <c r="Y11" s="65" t="s">
        <v>26</v>
      </c>
    </row>
    <row r="12" spans="1:25" s="23" customFormat="1" ht="15.75" hidden="1" x14ac:dyDescent="0.2">
      <c r="A12" s="24" t="s">
        <v>28</v>
      </c>
      <c r="B12" s="25">
        <v>11</v>
      </c>
      <c r="C12" s="26" t="s">
        <v>31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21"/>
      <c r="W12" s="21"/>
      <c r="X12" s="21"/>
      <c r="Y12" s="12"/>
    </row>
    <row r="13" spans="1:25" hidden="1" x14ac:dyDescent="0.2">
      <c r="A13" s="28" t="s">
        <v>28</v>
      </c>
      <c r="B13" s="29">
        <v>11</v>
      </c>
      <c r="C13" s="30" t="s">
        <v>31</v>
      </c>
      <c r="D13" s="31">
        <v>3131</v>
      </c>
      <c r="E13" s="32" t="s">
        <v>39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 x14ac:dyDescent="0.2">
      <c r="A14" s="28" t="s">
        <v>28</v>
      </c>
      <c r="B14" s="29">
        <v>11</v>
      </c>
      <c r="C14" s="30" t="s">
        <v>31</v>
      </c>
      <c r="D14" s="31">
        <v>3132</v>
      </c>
      <c r="E14" s="32" t="s">
        <v>40</v>
      </c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 x14ac:dyDescent="0.2">
      <c r="A15" s="28" t="s">
        <v>28</v>
      </c>
      <c r="B15" s="29">
        <v>11</v>
      </c>
      <c r="C15" s="30" t="s">
        <v>31</v>
      </c>
      <c r="D15" s="31">
        <v>3133</v>
      </c>
      <c r="E15" s="32" t="s">
        <v>41</v>
      </c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 x14ac:dyDescent="0.2">
      <c r="A16" s="24" t="s">
        <v>28</v>
      </c>
      <c r="B16" s="25">
        <v>11</v>
      </c>
      <c r="C16" s="26" t="s">
        <v>31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21"/>
      <c r="W16" s="21"/>
      <c r="X16" s="21"/>
      <c r="Y16" s="12"/>
    </row>
    <row r="17" spans="1:25" hidden="1" x14ac:dyDescent="0.2">
      <c r="A17" s="28" t="s">
        <v>28</v>
      </c>
      <c r="B17" s="29">
        <v>11</v>
      </c>
      <c r="C17" s="30" t="s">
        <v>31</v>
      </c>
      <c r="D17" s="31">
        <v>3211</v>
      </c>
      <c r="E17" s="32" t="s">
        <v>42</v>
      </c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 x14ac:dyDescent="0.2">
      <c r="A18" s="28" t="s">
        <v>28</v>
      </c>
      <c r="B18" s="29">
        <v>11</v>
      </c>
      <c r="C18" s="30" t="s">
        <v>31</v>
      </c>
      <c r="D18" s="31">
        <v>3212</v>
      </c>
      <c r="E18" s="32" t="s">
        <v>43</v>
      </c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 x14ac:dyDescent="0.2">
      <c r="A19" s="28" t="s">
        <v>28</v>
      </c>
      <c r="B19" s="29">
        <v>11</v>
      </c>
      <c r="C19" s="30" t="s">
        <v>31</v>
      </c>
      <c r="D19" s="31">
        <v>3213</v>
      </c>
      <c r="E19" s="32" t="s">
        <v>44</v>
      </c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 x14ac:dyDescent="0.2">
      <c r="A20" s="28" t="s">
        <v>28</v>
      </c>
      <c r="B20" s="29">
        <v>11</v>
      </c>
      <c r="C20" s="30" t="s">
        <v>31</v>
      </c>
      <c r="D20" s="31">
        <v>3214</v>
      </c>
      <c r="E20" s="32" t="s">
        <v>45</v>
      </c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 x14ac:dyDescent="0.2">
      <c r="A21" s="24" t="s">
        <v>28</v>
      </c>
      <c r="B21" s="25">
        <v>11</v>
      </c>
      <c r="C21" s="26" t="s">
        <v>31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21"/>
      <c r="W21" s="21"/>
      <c r="X21" s="21"/>
      <c r="Y21" s="12"/>
    </row>
    <row r="22" spans="1:25" hidden="1" x14ac:dyDescent="0.2">
      <c r="A22" s="28" t="s">
        <v>28</v>
      </c>
      <c r="B22" s="29">
        <v>11</v>
      </c>
      <c r="C22" s="30" t="s">
        <v>31</v>
      </c>
      <c r="D22" s="31">
        <v>3221</v>
      </c>
      <c r="E22" s="32" t="s">
        <v>46</v>
      </c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hidden="1" x14ac:dyDescent="0.2">
      <c r="A23" s="28" t="s">
        <v>28</v>
      </c>
      <c r="B23" s="29">
        <v>11</v>
      </c>
      <c r="C23" s="30" t="s">
        <v>31</v>
      </c>
      <c r="D23" s="31">
        <v>3222</v>
      </c>
      <c r="E23" s="32" t="s">
        <v>47</v>
      </c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</row>
    <row r="24" spans="1:25" hidden="1" x14ac:dyDescent="0.2">
      <c r="A24" s="28" t="s">
        <v>28</v>
      </c>
      <c r="B24" s="29">
        <v>11</v>
      </c>
      <c r="C24" s="30" t="s">
        <v>31</v>
      </c>
      <c r="D24" s="31">
        <v>3223</v>
      </c>
      <c r="E24" s="32" t="s">
        <v>48</v>
      </c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</row>
    <row r="25" spans="1:25" hidden="1" x14ac:dyDescent="0.2">
      <c r="A25" s="28" t="s">
        <v>28</v>
      </c>
      <c r="B25" s="29">
        <v>11</v>
      </c>
      <c r="C25" s="30" t="s">
        <v>31</v>
      </c>
      <c r="D25" s="31">
        <v>3224</v>
      </c>
      <c r="E25" s="32" t="s">
        <v>49</v>
      </c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</row>
    <row r="26" spans="1:25" hidden="1" x14ac:dyDescent="0.2">
      <c r="A26" s="28" t="s">
        <v>28</v>
      </c>
      <c r="B26" s="29">
        <v>11</v>
      </c>
      <c r="C26" s="30" t="s">
        <v>31</v>
      </c>
      <c r="D26" s="31">
        <v>3225</v>
      </c>
      <c r="E26" s="32" t="s">
        <v>50</v>
      </c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</row>
    <row r="27" spans="1:25" hidden="1" x14ac:dyDescent="0.2">
      <c r="A27" s="28" t="s">
        <v>28</v>
      </c>
      <c r="B27" s="29">
        <v>11</v>
      </c>
      <c r="C27" s="30" t="s">
        <v>31</v>
      </c>
      <c r="D27" s="31">
        <v>3227</v>
      </c>
      <c r="E27" s="32" t="s">
        <v>51</v>
      </c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</row>
    <row r="28" spans="1:25" s="23" customFormat="1" ht="15.75" hidden="1" x14ac:dyDescent="0.2">
      <c r="A28" s="24" t="s">
        <v>28</v>
      </c>
      <c r="B28" s="25">
        <v>11</v>
      </c>
      <c r="C28" s="26" t="s">
        <v>31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2"/>
    </row>
    <row r="29" spans="1:25" hidden="1" x14ac:dyDescent="0.2">
      <c r="A29" s="28" t="s">
        <v>28</v>
      </c>
      <c r="B29" s="29">
        <v>11</v>
      </c>
      <c r="C29" s="30" t="s">
        <v>31</v>
      </c>
      <c r="D29" s="31">
        <v>3231</v>
      </c>
      <c r="E29" s="32" t="s">
        <v>52</v>
      </c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</row>
    <row r="30" spans="1:25" hidden="1" x14ac:dyDescent="0.2">
      <c r="A30" s="28" t="s">
        <v>28</v>
      </c>
      <c r="B30" s="29">
        <v>11</v>
      </c>
      <c r="C30" s="30" t="s">
        <v>31</v>
      </c>
      <c r="D30" s="31">
        <v>3232</v>
      </c>
      <c r="E30" s="32" t="s">
        <v>53</v>
      </c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</row>
    <row r="31" spans="1:25" hidden="1" x14ac:dyDescent="0.2">
      <c r="A31" s="28" t="s">
        <v>28</v>
      </c>
      <c r="B31" s="29">
        <v>11</v>
      </c>
      <c r="C31" s="30" t="s">
        <v>31</v>
      </c>
      <c r="D31" s="31">
        <v>3233</v>
      </c>
      <c r="E31" s="32" t="s">
        <v>54</v>
      </c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</row>
    <row r="32" spans="1:25" hidden="1" x14ac:dyDescent="0.2">
      <c r="A32" s="28" t="s">
        <v>28</v>
      </c>
      <c r="B32" s="29">
        <v>11</v>
      </c>
      <c r="C32" s="30" t="s">
        <v>31</v>
      </c>
      <c r="D32" s="31">
        <v>3234</v>
      </c>
      <c r="E32" s="32" t="s">
        <v>55</v>
      </c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</row>
    <row r="33" spans="1:25" hidden="1" x14ac:dyDescent="0.2">
      <c r="A33" s="28" t="s">
        <v>28</v>
      </c>
      <c r="B33" s="29">
        <v>11</v>
      </c>
      <c r="C33" s="30" t="s">
        <v>31</v>
      </c>
      <c r="D33" s="31">
        <v>3235</v>
      </c>
      <c r="E33" s="32" t="s">
        <v>56</v>
      </c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</row>
    <row r="34" spans="1:25" hidden="1" x14ac:dyDescent="0.2">
      <c r="A34" s="28" t="s">
        <v>28</v>
      </c>
      <c r="B34" s="29">
        <v>11</v>
      </c>
      <c r="C34" s="30" t="s">
        <v>31</v>
      </c>
      <c r="D34" s="31">
        <v>3236</v>
      </c>
      <c r="E34" s="32" t="s">
        <v>57</v>
      </c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</row>
    <row r="35" spans="1:25" hidden="1" x14ac:dyDescent="0.2">
      <c r="A35" s="28" t="s">
        <v>28</v>
      </c>
      <c r="B35" s="29">
        <v>11</v>
      </c>
      <c r="C35" s="30" t="s">
        <v>31</v>
      </c>
      <c r="D35" s="31">
        <v>3237</v>
      </c>
      <c r="E35" s="32" t="s">
        <v>58</v>
      </c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</row>
    <row r="36" spans="1:25" hidden="1" x14ac:dyDescent="0.2">
      <c r="A36" s="28" t="s">
        <v>28</v>
      </c>
      <c r="B36" s="29">
        <v>11</v>
      </c>
      <c r="C36" s="30" t="s">
        <v>31</v>
      </c>
      <c r="D36" s="31">
        <v>3238</v>
      </c>
      <c r="E36" s="32" t="s">
        <v>59</v>
      </c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</row>
    <row r="37" spans="1:25" hidden="1" x14ac:dyDescent="0.2">
      <c r="A37" s="28" t="s">
        <v>28</v>
      </c>
      <c r="B37" s="29">
        <v>11</v>
      </c>
      <c r="C37" s="30" t="s">
        <v>31</v>
      </c>
      <c r="D37" s="31">
        <v>3239</v>
      </c>
      <c r="E37" s="32" t="s">
        <v>60</v>
      </c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</row>
    <row r="38" spans="1:25" s="23" customFormat="1" ht="15.75" hidden="1" x14ac:dyDescent="0.2">
      <c r="A38" s="24" t="s">
        <v>28</v>
      </c>
      <c r="B38" s="25">
        <v>11</v>
      </c>
      <c r="C38" s="26" t="s">
        <v>31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2"/>
    </row>
    <row r="39" spans="1:25" ht="30" hidden="1" x14ac:dyDescent="0.2">
      <c r="A39" s="28" t="s">
        <v>28</v>
      </c>
      <c r="B39" s="29">
        <v>11</v>
      </c>
      <c r="C39" s="30" t="s">
        <v>31</v>
      </c>
      <c r="D39" s="31">
        <v>3241</v>
      </c>
      <c r="E39" s="32" t="s">
        <v>61</v>
      </c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</row>
    <row r="40" spans="1:25" s="23" customFormat="1" ht="15.75" hidden="1" x14ac:dyDescent="0.2">
      <c r="A40" s="24" t="s">
        <v>28</v>
      </c>
      <c r="B40" s="25">
        <v>11</v>
      </c>
      <c r="C40" s="26" t="s">
        <v>31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2"/>
    </row>
    <row r="41" spans="1:25" ht="30" hidden="1" x14ac:dyDescent="0.2">
      <c r="A41" s="28" t="s">
        <v>28</v>
      </c>
      <c r="B41" s="29">
        <v>11</v>
      </c>
      <c r="C41" s="30" t="s">
        <v>31</v>
      </c>
      <c r="D41" s="31">
        <v>3291</v>
      </c>
      <c r="E41" s="32" t="s">
        <v>62</v>
      </c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</row>
    <row r="42" spans="1:25" hidden="1" x14ac:dyDescent="0.2">
      <c r="A42" s="28" t="s">
        <v>28</v>
      </c>
      <c r="B42" s="29">
        <v>11</v>
      </c>
      <c r="C42" s="30" t="s">
        <v>31</v>
      </c>
      <c r="D42" s="31">
        <v>3292</v>
      </c>
      <c r="E42" s="32" t="s">
        <v>63</v>
      </c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</row>
    <row r="43" spans="1:25" hidden="1" x14ac:dyDescent="0.2">
      <c r="A43" s="28" t="s">
        <v>28</v>
      </c>
      <c r="B43" s="29">
        <v>11</v>
      </c>
      <c r="C43" s="30" t="s">
        <v>31</v>
      </c>
      <c r="D43" s="31">
        <v>3293</v>
      </c>
      <c r="E43" s="32" t="s">
        <v>64</v>
      </c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</row>
    <row r="44" spans="1:25" hidden="1" x14ac:dyDescent="0.2">
      <c r="A44" s="28" t="s">
        <v>28</v>
      </c>
      <c r="B44" s="29">
        <v>11</v>
      </c>
      <c r="C44" s="30" t="s">
        <v>31</v>
      </c>
      <c r="D44" s="31">
        <v>3294</v>
      </c>
      <c r="E44" s="32" t="s">
        <v>65</v>
      </c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</row>
    <row r="45" spans="1:25" hidden="1" x14ac:dyDescent="0.2">
      <c r="A45" s="28" t="s">
        <v>28</v>
      </c>
      <c r="B45" s="29">
        <v>11</v>
      </c>
      <c r="C45" s="30" t="s">
        <v>31</v>
      </c>
      <c r="D45" s="31">
        <v>3295</v>
      </c>
      <c r="E45" s="32" t="s">
        <v>66</v>
      </c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</row>
    <row r="46" spans="1:25" hidden="1" x14ac:dyDescent="0.2">
      <c r="A46" s="28" t="s">
        <v>28</v>
      </c>
      <c r="B46" s="29">
        <v>11</v>
      </c>
      <c r="C46" s="30" t="s">
        <v>31</v>
      </c>
      <c r="D46" s="31">
        <v>3299</v>
      </c>
      <c r="E46" s="32" t="s">
        <v>67</v>
      </c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</row>
    <row r="47" spans="1:25" s="23" customFormat="1" ht="15.75" hidden="1" x14ac:dyDescent="0.2">
      <c r="A47" s="24" t="s">
        <v>28</v>
      </c>
      <c r="B47" s="25">
        <v>11</v>
      </c>
      <c r="C47" s="26" t="s">
        <v>31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2"/>
    </row>
    <row r="48" spans="1:25" hidden="1" x14ac:dyDescent="0.2">
      <c r="A48" s="28" t="s">
        <v>28</v>
      </c>
      <c r="B48" s="29">
        <v>11</v>
      </c>
      <c r="C48" s="30" t="s">
        <v>31</v>
      </c>
      <c r="D48" s="31">
        <v>3431</v>
      </c>
      <c r="E48" s="32" t="s">
        <v>68</v>
      </c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 x14ac:dyDescent="0.2">
      <c r="A49" s="28" t="s">
        <v>28</v>
      </c>
      <c r="B49" s="29">
        <v>11</v>
      </c>
      <c r="C49" s="30" t="s">
        <v>31</v>
      </c>
      <c r="D49" s="31">
        <v>3433</v>
      </c>
      <c r="E49" s="32" t="s">
        <v>69</v>
      </c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 x14ac:dyDescent="0.2">
      <c r="A50" s="28" t="s">
        <v>28</v>
      </c>
      <c r="B50" s="29">
        <v>11</v>
      </c>
      <c r="C50" s="30" t="s">
        <v>31</v>
      </c>
      <c r="D50" s="31">
        <v>3434</v>
      </c>
      <c r="E50" s="32" t="s">
        <v>70</v>
      </c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 x14ac:dyDescent="0.2">
      <c r="A51" s="24" t="s">
        <v>28</v>
      </c>
      <c r="B51" s="25">
        <v>11</v>
      </c>
      <c r="C51" s="26" t="s">
        <v>31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21"/>
      <c r="W51" s="21"/>
      <c r="X51" s="21"/>
      <c r="Y51" s="12"/>
    </row>
    <row r="52" spans="1:25" hidden="1" x14ac:dyDescent="0.2">
      <c r="A52" s="28" t="s">
        <v>28</v>
      </c>
      <c r="B52" s="29">
        <v>11</v>
      </c>
      <c r="C52" s="30" t="s">
        <v>31</v>
      </c>
      <c r="D52" s="31">
        <v>3631</v>
      </c>
      <c r="E52" s="32" t="s">
        <v>71</v>
      </c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 x14ac:dyDescent="0.2">
      <c r="A53" s="24" t="s">
        <v>28</v>
      </c>
      <c r="B53" s="25">
        <v>11</v>
      </c>
      <c r="C53" s="26" t="s">
        <v>31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21"/>
      <c r="W53" s="21"/>
      <c r="X53" s="21"/>
      <c r="Y53" s="12"/>
    </row>
    <row r="54" spans="1:25" hidden="1" x14ac:dyDescent="0.2">
      <c r="A54" s="28" t="s">
        <v>28</v>
      </c>
      <c r="B54" s="29">
        <v>11</v>
      </c>
      <c r="C54" s="30" t="s">
        <v>31</v>
      </c>
      <c r="D54" s="31">
        <v>3721</v>
      </c>
      <c r="E54" s="32" t="s">
        <v>72</v>
      </c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 x14ac:dyDescent="0.2">
      <c r="A55" s="24" t="s">
        <v>28</v>
      </c>
      <c r="B55" s="25">
        <v>11</v>
      </c>
      <c r="C55" s="26" t="s">
        <v>31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21"/>
      <c r="W55" s="21"/>
      <c r="X55" s="21"/>
      <c r="Y55" s="12"/>
    </row>
    <row r="56" spans="1:25" hidden="1" x14ac:dyDescent="0.2">
      <c r="A56" s="28" t="s">
        <v>28</v>
      </c>
      <c r="B56" s="29">
        <v>11</v>
      </c>
      <c r="C56" s="30" t="s">
        <v>31</v>
      </c>
      <c r="D56" s="31">
        <v>3811</v>
      </c>
      <c r="E56" s="32" t="s">
        <v>73</v>
      </c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 x14ac:dyDescent="0.2">
      <c r="A57" s="24" t="s">
        <v>28</v>
      </c>
      <c r="B57" s="25">
        <v>11</v>
      </c>
      <c r="C57" s="26" t="s">
        <v>31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21"/>
      <c r="W57" s="21"/>
      <c r="X57" s="21"/>
      <c r="Y57" s="12"/>
    </row>
    <row r="58" spans="1:25" hidden="1" x14ac:dyDescent="0.2">
      <c r="A58" s="28" t="s">
        <v>28</v>
      </c>
      <c r="B58" s="29">
        <v>11</v>
      </c>
      <c r="C58" s="30" t="s">
        <v>31</v>
      </c>
      <c r="D58" s="31">
        <v>4221</v>
      </c>
      <c r="E58" s="32" t="s">
        <v>74</v>
      </c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 x14ac:dyDescent="0.2">
      <c r="A59" s="28" t="s">
        <v>28</v>
      </c>
      <c r="B59" s="29">
        <v>11</v>
      </c>
      <c r="C59" s="30" t="s">
        <v>31</v>
      </c>
      <c r="D59" s="31">
        <v>4222</v>
      </c>
      <c r="E59" s="32" t="s">
        <v>75</v>
      </c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 x14ac:dyDescent="0.2">
      <c r="A60" s="28" t="s">
        <v>28</v>
      </c>
      <c r="B60" s="29">
        <v>11</v>
      </c>
      <c r="C60" s="30" t="s">
        <v>31</v>
      </c>
      <c r="D60" s="31">
        <v>4223</v>
      </c>
      <c r="E60" s="32" t="s">
        <v>76</v>
      </c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 x14ac:dyDescent="0.2">
      <c r="A61" s="28" t="s">
        <v>28</v>
      </c>
      <c r="B61" s="29">
        <v>11</v>
      </c>
      <c r="C61" s="30" t="s">
        <v>31</v>
      </c>
      <c r="D61" s="31">
        <v>4227</v>
      </c>
      <c r="E61" s="32" t="s">
        <v>77</v>
      </c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 x14ac:dyDescent="0.2">
      <c r="A62" s="24" t="s">
        <v>28</v>
      </c>
      <c r="B62" s="25">
        <v>61</v>
      </c>
      <c r="C62" s="26" t="s">
        <v>31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/>
      <c r="W62" s="21"/>
      <c r="X62" s="21"/>
      <c r="Y62" s="12"/>
    </row>
    <row r="63" spans="1:25" hidden="1" x14ac:dyDescent="0.2">
      <c r="A63" s="28" t="s">
        <v>28</v>
      </c>
      <c r="B63" s="29">
        <v>61</v>
      </c>
      <c r="C63" s="30" t="s">
        <v>31</v>
      </c>
      <c r="D63" s="31">
        <v>3237</v>
      </c>
      <c r="E63" s="32" t="s">
        <v>58</v>
      </c>
      <c r="I63" s="1">
        <v>0</v>
      </c>
      <c r="J63" s="35"/>
      <c r="K63" s="1">
        <v>3942274.38</v>
      </c>
      <c r="L63" s="33" t="str">
        <f t="shared" si="1"/>
        <v>-</v>
      </c>
      <c r="M63" s="1"/>
      <c r="N63" s="1"/>
      <c r="O63" s="1"/>
      <c r="P63" s="35"/>
      <c r="Q63" s="1"/>
      <c r="R63" s="1"/>
      <c r="S63" s="35"/>
      <c r="T63" s="1"/>
      <c r="U63" s="35"/>
    </row>
    <row r="64" spans="1:25" s="23" customFormat="1" ht="78.75" x14ac:dyDescent="0.2">
      <c r="A64" s="421" t="s">
        <v>78</v>
      </c>
      <c r="B64" s="421"/>
      <c r="C64" s="421"/>
      <c r="D64" s="421"/>
      <c r="E64" s="20" t="s">
        <v>79</v>
      </c>
      <c r="F64" s="20" t="s">
        <v>30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21"/>
      <c r="W64" s="21"/>
      <c r="X64" s="21"/>
      <c r="Y64" s="12"/>
    </row>
    <row r="65" spans="1:25" s="23" customFormat="1" ht="15.75" hidden="1" x14ac:dyDescent="0.2">
      <c r="A65" s="24" t="s">
        <v>78</v>
      </c>
      <c r="B65" s="25">
        <v>11</v>
      </c>
      <c r="C65" s="26" t="s">
        <v>31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21"/>
      <c r="W65" s="21"/>
      <c r="X65" s="21"/>
      <c r="Y65" s="12"/>
    </row>
    <row r="66" spans="1:25" s="37" customFormat="1" hidden="1" x14ac:dyDescent="0.2">
      <c r="A66" s="28" t="s">
        <v>78</v>
      </c>
      <c r="B66" s="29">
        <v>11</v>
      </c>
      <c r="C66" s="30" t="s">
        <v>31</v>
      </c>
      <c r="D66" s="31">
        <v>3225</v>
      </c>
      <c r="E66" s="32" t="s">
        <v>50</v>
      </c>
      <c r="F66" s="36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2"/>
      <c r="W66" s="2"/>
      <c r="X66" s="2"/>
      <c r="Y66" s="86"/>
    </row>
    <row r="67" spans="1:25" s="39" customFormat="1" ht="15.75" hidden="1" x14ac:dyDescent="0.2">
      <c r="A67" s="24" t="s">
        <v>78</v>
      </c>
      <c r="B67" s="25">
        <v>11</v>
      </c>
      <c r="C67" s="26" t="s">
        <v>31</v>
      </c>
      <c r="D67" s="27">
        <v>323</v>
      </c>
      <c r="E67" s="20"/>
      <c r="F67" s="38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82"/>
      <c r="W67" s="82"/>
      <c r="X67" s="82"/>
      <c r="Y67" s="87"/>
    </row>
    <row r="68" spans="1:25" s="23" customFormat="1" ht="15.75" hidden="1" x14ac:dyDescent="0.2">
      <c r="A68" s="28" t="s">
        <v>78</v>
      </c>
      <c r="B68" s="29">
        <v>11</v>
      </c>
      <c r="C68" s="30" t="s">
        <v>31</v>
      </c>
      <c r="D68" s="31">
        <v>3232</v>
      </c>
      <c r="E68" s="32" t="s">
        <v>53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21"/>
      <c r="W68" s="21"/>
      <c r="X68" s="21"/>
      <c r="Y68" s="12"/>
    </row>
    <row r="69" spans="1:25" s="23" customFormat="1" ht="15.75" hidden="1" x14ac:dyDescent="0.2">
      <c r="A69" s="28" t="s">
        <v>78</v>
      </c>
      <c r="B69" s="29">
        <v>11</v>
      </c>
      <c r="C69" s="30" t="s">
        <v>31</v>
      </c>
      <c r="D69" s="31">
        <v>3235</v>
      </c>
      <c r="E69" s="32" t="s">
        <v>56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21"/>
      <c r="W69" s="21"/>
      <c r="X69" s="21"/>
      <c r="Y69" s="12"/>
    </row>
    <row r="70" spans="1:25" s="39" customFormat="1" ht="15.75" hidden="1" x14ac:dyDescent="0.2">
      <c r="A70" s="28" t="s">
        <v>78</v>
      </c>
      <c r="B70" s="29">
        <v>11</v>
      </c>
      <c r="C70" s="30" t="s">
        <v>31</v>
      </c>
      <c r="D70" s="31">
        <v>3239</v>
      </c>
      <c r="E70" s="32" t="s">
        <v>60</v>
      </c>
      <c r="F70" s="36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82"/>
      <c r="W70" s="82"/>
      <c r="X70" s="82"/>
      <c r="Y70" s="87"/>
    </row>
    <row r="71" spans="1:25" s="39" customFormat="1" ht="15.75" hidden="1" x14ac:dyDescent="0.2">
      <c r="A71" s="24" t="s">
        <v>78</v>
      </c>
      <c r="B71" s="25">
        <v>11</v>
      </c>
      <c r="C71" s="26" t="s">
        <v>31</v>
      </c>
      <c r="D71" s="27">
        <v>329</v>
      </c>
      <c r="E71" s="20"/>
      <c r="F71" s="38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82"/>
      <c r="W71" s="82"/>
      <c r="X71" s="82"/>
      <c r="Y71" s="87"/>
    </row>
    <row r="72" spans="1:25" s="23" customFormat="1" ht="15.75" hidden="1" x14ac:dyDescent="0.2">
      <c r="A72" s="28" t="s">
        <v>78</v>
      </c>
      <c r="B72" s="29">
        <v>11</v>
      </c>
      <c r="C72" s="30" t="s">
        <v>31</v>
      </c>
      <c r="D72" s="31">
        <v>3292</v>
      </c>
      <c r="E72" s="32" t="s">
        <v>63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21"/>
      <c r="W72" s="21"/>
      <c r="X72" s="21"/>
      <c r="Y72" s="12"/>
    </row>
    <row r="73" spans="1:25" s="23" customFormat="1" ht="78.75" x14ac:dyDescent="0.2">
      <c r="A73" s="421" t="s">
        <v>80</v>
      </c>
      <c r="B73" s="421"/>
      <c r="C73" s="421"/>
      <c r="D73" s="421"/>
      <c r="E73" s="20" t="s">
        <v>81</v>
      </c>
      <c r="F73" s="20" t="s">
        <v>30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2"/>
    </row>
    <row r="74" spans="1:25" s="23" customFormat="1" ht="15.75" hidden="1" x14ac:dyDescent="0.2">
      <c r="A74" s="24" t="s">
        <v>82</v>
      </c>
      <c r="B74" s="25">
        <v>11</v>
      </c>
      <c r="C74" s="70" t="s">
        <v>31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2"/>
    </row>
    <row r="75" spans="1:25" s="23" customFormat="1" ht="15.75" hidden="1" x14ac:dyDescent="0.2">
      <c r="A75" s="28" t="s">
        <v>82</v>
      </c>
      <c r="B75" s="29">
        <v>11</v>
      </c>
      <c r="C75" s="43" t="s">
        <v>31</v>
      </c>
      <c r="D75" s="31">
        <v>3224</v>
      </c>
      <c r="E75" s="32" t="s">
        <v>49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2"/>
    </row>
    <row r="76" spans="1:25" s="23" customFormat="1" ht="15.75" hidden="1" x14ac:dyDescent="0.2">
      <c r="A76" s="24" t="s">
        <v>82</v>
      </c>
      <c r="B76" s="25">
        <v>11</v>
      </c>
      <c r="C76" s="70" t="s">
        <v>31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2"/>
    </row>
    <row r="77" spans="1:25" s="23" customFormat="1" ht="15.75" hidden="1" x14ac:dyDescent="0.2">
      <c r="A77" s="28" t="s">
        <v>82</v>
      </c>
      <c r="B77" s="29">
        <v>11</v>
      </c>
      <c r="C77" s="43" t="s">
        <v>31</v>
      </c>
      <c r="D77" s="31">
        <v>3232</v>
      </c>
      <c r="E77" s="32" t="s">
        <v>53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2"/>
    </row>
    <row r="78" spans="1:25" s="23" customFormat="1" ht="15.75" hidden="1" x14ac:dyDescent="0.2">
      <c r="A78" s="28" t="s">
        <v>82</v>
      </c>
      <c r="B78" s="29">
        <v>11</v>
      </c>
      <c r="C78" s="43" t="s">
        <v>31</v>
      </c>
      <c r="D78" s="31">
        <v>3235</v>
      </c>
      <c r="E78" s="32" t="s">
        <v>56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2"/>
    </row>
    <row r="79" spans="1:25" s="23" customFormat="1" ht="15.75" hidden="1" x14ac:dyDescent="0.2">
      <c r="A79" s="28" t="s">
        <v>82</v>
      </c>
      <c r="B79" s="29">
        <v>11</v>
      </c>
      <c r="C79" s="43" t="s">
        <v>31</v>
      </c>
      <c r="D79" s="31">
        <v>3237</v>
      </c>
      <c r="E79" s="32" t="s">
        <v>58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2"/>
    </row>
    <row r="80" spans="1:25" s="23" customFormat="1" ht="15.75" hidden="1" x14ac:dyDescent="0.2">
      <c r="A80" s="28" t="s">
        <v>82</v>
      </c>
      <c r="B80" s="29">
        <v>11</v>
      </c>
      <c r="C80" s="43" t="s">
        <v>31</v>
      </c>
      <c r="D80" s="31">
        <v>3238</v>
      </c>
      <c r="E80" s="32" t="s">
        <v>59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2"/>
    </row>
    <row r="81" spans="1:25" s="23" customFormat="1" ht="15.75" hidden="1" x14ac:dyDescent="0.2">
      <c r="A81" s="24" t="s">
        <v>82</v>
      </c>
      <c r="B81" s="25">
        <v>11</v>
      </c>
      <c r="C81" s="70" t="s">
        <v>31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2"/>
    </row>
    <row r="82" spans="1:25" s="23" customFormat="1" ht="15.75" hidden="1" x14ac:dyDescent="0.2">
      <c r="A82" s="28" t="s">
        <v>82</v>
      </c>
      <c r="B82" s="29">
        <v>11</v>
      </c>
      <c r="C82" s="43" t="s">
        <v>31</v>
      </c>
      <c r="D82" s="31">
        <v>4123</v>
      </c>
      <c r="E82" s="32" t="s">
        <v>83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2"/>
    </row>
    <row r="83" spans="1:25" s="23" customFormat="1" ht="15.75" hidden="1" x14ac:dyDescent="0.2">
      <c r="A83" s="28" t="s">
        <v>82</v>
      </c>
      <c r="B83" s="29">
        <v>11</v>
      </c>
      <c r="C83" s="43" t="s">
        <v>31</v>
      </c>
      <c r="D83" s="31">
        <v>4126</v>
      </c>
      <c r="E83" s="32" t="s">
        <v>84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2"/>
    </row>
    <row r="84" spans="1:25" s="23" customFormat="1" ht="15.75" hidden="1" x14ac:dyDescent="0.2">
      <c r="A84" s="24" t="s">
        <v>82</v>
      </c>
      <c r="B84" s="25">
        <v>11</v>
      </c>
      <c r="C84" s="70" t="s">
        <v>31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2"/>
    </row>
    <row r="85" spans="1:25" s="23" customFormat="1" ht="15.75" hidden="1" x14ac:dyDescent="0.2">
      <c r="A85" s="28" t="s">
        <v>82</v>
      </c>
      <c r="B85" s="29">
        <v>11</v>
      </c>
      <c r="C85" s="43" t="s">
        <v>31</v>
      </c>
      <c r="D85" s="31">
        <v>4221</v>
      </c>
      <c r="E85" s="32" t="s">
        <v>74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2"/>
    </row>
    <row r="86" spans="1:25" s="23" customFormat="1" ht="15.75" hidden="1" x14ac:dyDescent="0.2">
      <c r="A86" s="28" t="s">
        <v>82</v>
      </c>
      <c r="B86" s="29">
        <v>11</v>
      </c>
      <c r="C86" s="43" t="s">
        <v>31</v>
      </c>
      <c r="D86" s="31">
        <v>4222</v>
      </c>
      <c r="E86" s="32" t="s">
        <v>75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2"/>
    </row>
    <row r="87" spans="1:25" s="23" customFormat="1" ht="15.75" hidden="1" x14ac:dyDescent="0.2">
      <c r="A87" s="28" t="s">
        <v>82</v>
      </c>
      <c r="B87" s="29">
        <v>11</v>
      </c>
      <c r="C87" s="43" t="s">
        <v>31</v>
      </c>
      <c r="D87" s="31">
        <v>4225</v>
      </c>
      <c r="E87" s="32" t="s">
        <v>85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2"/>
    </row>
    <row r="88" spans="1:25" s="23" customFormat="1" ht="15.75" hidden="1" x14ac:dyDescent="0.2">
      <c r="A88" s="24" t="s">
        <v>82</v>
      </c>
      <c r="B88" s="25">
        <v>11</v>
      </c>
      <c r="C88" s="70" t="s">
        <v>31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2"/>
    </row>
    <row r="89" spans="1:25" s="23" customFormat="1" ht="15.75" hidden="1" x14ac:dyDescent="0.2">
      <c r="A89" s="28" t="s">
        <v>82</v>
      </c>
      <c r="B89" s="29">
        <v>11</v>
      </c>
      <c r="C89" s="43" t="s">
        <v>31</v>
      </c>
      <c r="D89" s="31">
        <v>4262</v>
      </c>
      <c r="E89" s="32" t="s">
        <v>86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2"/>
    </row>
    <row r="90" spans="1:25" ht="78.75" x14ac:dyDescent="0.2">
      <c r="A90" s="421" t="s">
        <v>87</v>
      </c>
      <c r="B90" s="421"/>
      <c r="C90" s="421"/>
      <c r="D90" s="421"/>
      <c r="E90" s="20" t="s">
        <v>88</v>
      </c>
      <c r="F90" s="20" t="s">
        <v>30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</row>
    <row r="91" spans="1:25" s="23" customFormat="1" ht="15.75" hidden="1" x14ac:dyDescent="0.2">
      <c r="A91" s="24" t="s">
        <v>87</v>
      </c>
      <c r="B91" s="25">
        <v>11</v>
      </c>
      <c r="C91" s="26" t="s">
        <v>31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2"/>
    </row>
    <row r="92" spans="1:25" hidden="1" x14ac:dyDescent="0.2">
      <c r="A92" s="28" t="s">
        <v>87</v>
      </c>
      <c r="B92" s="29">
        <v>11</v>
      </c>
      <c r="C92" s="30" t="s">
        <v>31</v>
      </c>
      <c r="D92" s="31">
        <v>3299</v>
      </c>
      <c r="E92" s="32" t="s">
        <v>67</v>
      </c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</row>
    <row r="93" spans="1:25" s="23" customFormat="1" ht="15.75" hidden="1" x14ac:dyDescent="0.2">
      <c r="A93" s="24" t="s">
        <v>87</v>
      </c>
      <c r="B93" s="25">
        <v>11</v>
      </c>
      <c r="C93" s="26" t="s">
        <v>31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2"/>
    </row>
    <row r="94" spans="1:25" hidden="1" x14ac:dyDescent="0.2">
      <c r="A94" s="28" t="s">
        <v>87</v>
      </c>
      <c r="B94" s="29">
        <v>11</v>
      </c>
      <c r="C94" s="30" t="s">
        <v>31</v>
      </c>
      <c r="D94" s="31">
        <v>3433</v>
      </c>
      <c r="E94" s="32" t="s">
        <v>69</v>
      </c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</row>
    <row r="95" spans="1:25" s="23" customFormat="1" ht="78.75" x14ac:dyDescent="0.2">
      <c r="A95" s="421" t="s">
        <v>89</v>
      </c>
      <c r="B95" s="422"/>
      <c r="C95" s="422"/>
      <c r="D95" s="422"/>
      <c r="E95" s="20" t="s">
        <v>90</v>
      </c>
      <c r="F95" s="20" t="s">
        <v>30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2"/>
    </row>
    <row r="96" spans="1:25" s="23" customFormat="1" ht="15.75" hidden="1" x14ac:dyDescent="0.2">
      <c r="A96" s="24" t="s">
        <v>89</v>
      </c>
      <c r="B96" s="25">
        <v>11</v>
      </c>
      <c r="C96" s="26" t="s">
        <v>31</v>
      </c>
      <c r="D96" s="40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2"/>
    </row>
    <row r="97" spans="1:25" hidden="1" x14ac:dyDescent="0.2">
      <c r="A97" s="28" t="s">
        <v>89</v>
      </c>
      <c r="B97" s="29">
        <v>11</v>
      </c>
      <c r="C97" s="30" t="s">
        <v>31</v>
      </c>
      <c r="D97" s="31">
        <v>3232</v>
      </c>
      <c r="E97" s="32" t="s">
        <v>53</v>
      </c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</row>
    <row r="98" spans="1:25" hidden="1" x14ac:dyDescent="0.2">
      <c r="A98" s="28" t="s">
        <v>89</v>
      </c>
      <c r="B98" s="29">
        <v>11</v>
      </c>
      <c r="C98" s="30" t="s">
        <v>31</v>
      </c>
      <c r="D98" s="31">
        <v>3237</v>
      </c>
      <c r="E98" s="32" t="s">
        <v>58</v>
      </c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</row>
    <row r="99" spans="1:25" s="23" customFormat="1" ht="15.75" hidden="1" x14ac:dyDescent="0.2">
      <c r="A99" s="24" t="s">
        <v>89</v>
      </c>
      <c r="B99" s="25">
        <v>11</v>
      </c>
      <c r="C99" s="26" t="s">
        <v>31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2"/>
    </row>
    <row r="100" spans="1:25" hidden="1" x14ac:dyDescent="0.2">
      <c r="A100" s="28" t="s">
        <v>89</v>
      </c>
      <c r="B100" s="29">
        <v>11</v>
      </c>
      <c r="C100" s="30" t="s">
        <v>31</v>
      </c>
      <c r="D100" s="31">
        <v>4126</v>
      </c>
      <c r="E100" s="32" t="s">
        <v>84</v>
      </c>
      <c r="G100" s="1">
        <v>18000</v>
      </c>
      <c r="H100" s="1">
        <v>18000</v>
      </c>
      <c r="I100" s="1">
        <v>18000</v>
      </c>
      <c r="J100" s="1">
        <v>18000</v>
      </c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</row>
    <row r="101" spans="1:25" s="23" customFormat="1" ht="15.75" hidden="1" x14ac:dyDescent="0.2">
      <c r="A101" s="24" t="s">
        <v>89</v>
      </c>
      <c r="B101" s="25">
        <v>11</v>
      </c>
      <c r="C101" s="26" t="s">
        <v>31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2"/>
    </row>
    <row r="102" spans="1:25" hidden="1" x14ac:dyDescent="0.2">
      <c r="A102" s="28" t="s">
        <v>89</v>
      </c>
      <c r="B102" s="29">
        <v>11</v>
      </c>
      <c r="C102" s="30" t="s">
        <v>31</v>
      </c>
      <c r="D102" s="31">
        <v>4511</v>
      </c>
      <c r="E102" s="32" t="s">
        <v>91</v>
      </c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</row>
    <row r="103" spans="1:25" s="23" customFormat="1" ht="15.75" hidden="1" x14ac:dyDescent="0.2">
      <c r="A103" s="24" t="s">
        <v>89</v>
      </c>
      <c r="B103" s="25">
        <v>11</v>
      </c>
      <c r="C103" s="26" t="s">
        <v>31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2"/>
    </row>
    <row r="104" spans="1:25" hidden="1" x14ac:dyDescent="0.2">
      <c r="A104" s="28" t="s">
        <v>89</v>
      </c>
      <c r="B104" s="29">
        <v>11</v>
      </c>
      <c r="C104" s="30" t="s">
        <v>31</v>
      </c>
      <c r="D104" s="31">
        <v>4521</v>
      </c>
      <c r="E104" s="32" t="s">
        <v>92</v>
      </c>
      <c r="G104" s="1">
        <v>192000</v>
      </c>
      <c r="H104" s="1">
        <v>192000</v>
      </c>
      <c r="I104" s="1">
        <v>192000</v>
      </c>
      <c r="J104" s="1">
        <v>192000</v>
      </c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</row>
    <row r="105" spans="1:25" s="23" customFormat="1" ht="78.75" x14ac:dyDescent="0.2">
      <c r="A105" s="425" t="s">
        <v>93</v>
      </c>
      <c r="B105" s="425"/>
      <c r="C105" s="425"/>
      <c r="D105" s="425"/>
      <c r="E105" s="38" t="s">
        <v>94</v>
      </c>
      <c r="F105" s="20" t="s">
        <v>30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2"/>
    </row>
    <row r="106" spans="1:25" s="23" customFormat="1" ht="15.75" hidden="1" x14ac:dyDescent="0.2">
      <c r="A106" s="92"/>
      <c r="B106" s="24">
        <v>11</v>
      </c>
      <c r="C106" s="26" t="s">
        <v>31</v>
      </c>
      <c r="D106" s="40">
        <v>323</v>
      </c>
      <c r="E106" s="38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2"/>
    </row>
    <row r="107" spans="1:25" ht="15.75" hidden="1" x14ac:dyDescent="0.2">
      <c r="A107" s="81"/>
      <c r="B107" s="29">
        <v>11</v>
      </c>
      <c r="C107" s="30" t="s">
        <v>31</v>
      </c>
      <c r="D107" s="31">
        <v>3238</v>
      </c>
      <c r="E107" s="32" t="s">
        <v>59</v>
      </c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</row>
    <row r="108" spans="1:25" s="23" customFormat="1" ht="15.75" hidden="1" x14ac:dyDescent="0.2">
      <c r="A108" s="24"/>
      <c r="B108" s="24">
        <v>11</v>
      </c>
      <c r="C108" s="26" t="s">
        <v>31</v>
      </c>
      <c r="D108" s="40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2"/>
    </row>
    <row r="109" spans="1:25" hidden="1" x14ac:dyDescent="0.2">
      <c r="B109" s="29">
        <v>11</v>
      </c>
      <c r="C109" s="30" t="s">
        <v>31</v>
      </c>
      <c r="D109" s="31">
        <v>4262</v>
      </c>
      <c r="E109" s="36" t="s">
        <v>86</v>
      </c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</row>
    <row r="110" spans="1:25" s="47" customFormat="1" ht="15.75" x14ac:dyDescent="0.2">
      <c r="A110" s="436" t="s">
        <v>95</v>
      </c>
      <c r="B110" s="436"/>
      <c r="C110" s="436"/>
      <c r="D110" s="436"/>
      <c r="E110" s="436"/>
      <c r="F110" s="436"/>
      <c r="G110" s="45">
        <f>G111+G355</f>
        <v>326771633</v>
      </c>
      <c r="H110" s="45">
        <f>H111+H355</f>
        <v>320019633</v>
      </c>
      <c r="I110" s="45">
        <f>I111+I355</f>
        <v>510057895</v>
      </c>
      <c r="J110" s="45">
        <f>J111+J355</f>
        <v>503305895</v>
      </c>
      <c r="K110" s="45">
        <f>K111+K355</f>
        <v>450658077.79999989</v>
      </c>
      <c r="L110" s="46">
        <f t="shared" si="37"/>
        <v>88.354299035014421</v>
      </c>
      <c r="M110" s="45">
        <f t="shared" ref="M110:U110" si="47">M111+M355</f>
        <v>294503132</v>
      </c>
      <c r="N110" s="45">
        <f t="shared" si="47"/>
        <v>290273132</v>
      </c>
      <c r="O110" s="45">
        <f t="shared" si="47"/>
        <v>615538763</v>
      </c>
      <c r="P110" s="45">
        <f t="shared" si="47"/>
        <v>612411263</v>
      </c>
      <c r="Q110" s="45">
        <f t="shared" si="47"/>
        <v>288672766</v>
      </c>
      <c r="R110" s="45">
        <f t="shared" si="47"/>
        <v>538737182</v>
      </c>
      <c r="S110" s="45">
        <f t="shared" si="47"/>
        <v>535737182</v>
      </c>
      <c r="T110" s="45">
        <f t="shared" si="47"/>
        <v>508683395</v>
      </c>
      <c r="U110" s="45">
        <f t="shared" si="47"/>
        <v>505683395</v>
      </c>
      <c r="V110" s="83"/>
      <c r="W110" s="83"/>
      <c r="X110" s="83"/>
      <c r="Y110" s="88"/>
    </row>
    <row r="111" spans="1:25" ht="15.75" x14ac:dyDescent="0.2">
      <c r="A111" s="426" t="s">
        <v>96</v>
      </c>
      <c r="B111" s="426"/>
      <c r="C111" s="426"/>
      <c r="D111" s="426"/>
      <c r="E111" s="426"/>
      <c r="F111" s="426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48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 x14ac:dyDescent="0.2">
      <c r="A112" s="421" t="s">
        <v>97</v>
      </c>
      <c r="B112" s="421"/>
      <c r="C112" s="421"/>
      <c r="D112" s="421"/>
      <c r="E112" s="20" t="s">
        <v>98</v>
      </c>
      <c r="F112" s="38" t="s">
        <v>99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21"/>
      <c r="W112" s="21"/>
      <c r="X112" s="21"/>
      <c r="Y112" s="12"/>
    </row>
    <row r="113" spans="1:25" s="23" customFormat="1" ht="15.75" hidden="1" x14ac:dyDescent="0.2">
      <c r="A113" s="24" t="s">
        <v>100</v>
      </c>
      <c r="B113" s="25">
        <v>11</v>
      </c>
      <c r="C113" s="26" t="s">
        <v>101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21"/>
      <c r="W113" s="21"/>
      <c r="X113" s="21"/>
      <c r="Y113" s="12"/>
    </row>
    <row r="114" spans="1:25" ht="30" hidden="1" customHeight="1" x14ac:dyDescent="0.2">
      <c r="A114" s="28" t="s">
        <v>100</v>
      </c>
      <c r="B114" s="29">
        <v>11</v>
      </c>
      <c r="C114" s="30" t="s">
        <v>101</v>
      </c>
      <c r="D114" s="31">
        <v>3821</v>
      </c>
      <c r="E114" s="32" t="s">
        <v>102</v>
      </c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</row>
    <row r="115" spans="1:25" s="23" customFormat="1" ht="141.75" x14ac:dyDescent="0.2">
      <c r="A115" s="421" t="s">
        <v>103</v>
      </c>
      <c r="B115" s="421"/>
      <c r="C115" s="421"/>
      <c r="D115" s="421"/>
      <c r="E115" s="20" t="s">
        <v>104</v>
      </c>
      <c r="F115" s="38" t="s">
        <v>99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2"/>
    </row>
    <row r="116" spans="1:25" s="23" customFormat="1" ht="15.75" hidden="1" x14ac:dyDescent="0.2">
      <c r="A116" s="24" t="s">
        <v>105</v>
      </c>
      <c r="B116" s="25">
        <v>11</v>
      </c>
      <c r="C116" s="26" t="s">
        <v>101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2"/>
    </row>
    <row r="117" spans="1:25" hidden="1" x14ac:dyDescent="0.2">
      <c r="A117" s="28" t="s">
        <v>105</v>
      </c>
      <c r="B117" s="29">
        <v>11</v>
      </c>
      <c r="C117" s="30" t="s">
        <v>101</v>
      </c>
      <c r="D117" s="31">
        <v>3811</v>
      </c>
      <c r="E117" s="32" t="s">
        <v>73</v>
      </c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</row>
    <row r="118" spans="1:25" s="23" customFormat="1" ht="141.75" x14ac:dyDescent="0.2">
      <c r="A118" s="421" t="s">
        <v>106</v>
      </c>
      <c r="B118" s="421"/>
      <c r="C118" s="421"/>
      <c r="D118" s="421"/>
      <c r="E118" s="20" t="s">
        <v>107</v>
      </c>
      <c r="F118" s="38" t="s">
        <v>99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21"/>
      <c r="W118" s="21"/>
      <c r="X118" s="21"/>
      <c r="Y118" s="12"/>
    </row>
    <row r="119" spans="1:25" s="23" customFormat="1" ht="15.75" hidden="1" x14ac:dyDescent="0.2">
      <c r="A119" s="25" t="s">
        <v>108</v>
      </c>
      <c r="B119" s="25">
        <v>11</v>
      </c>
      <c r="C119" s="49" t="s">
        <v>101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21"/>
      <c r="W119" s="21"/>
      <c r="X119" s="21"/>
      <c r="Y119" s="12"/>
    </row>
    <row r="120" spans="1:25" ht="45" hidden="1" x14ac:dyDescent="0.2">
      <c r="A120" s="29" t="s">
        <v>108</v>
      </c>
      <c r="B120" s="29">
        <v>11</v>
      </c>
      <c r="C120" s="50" t="s">
        <v>101</v>
      </c>
      <c r="D120" s="31">
        <v>3862</v>
      </c>
      <c r="E120" s="32" t="s">
        <v>109</v>
      </c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 x14ac:dyDescent="0.2">
      <c r="A121" s="421" t="s">
        <v>110</v>
      </c>
      <c r="B121" s="421"/>
      <c r="C121" s="421"/>
      <c r="D121" s="421"/>
      <c r="E121" s="20" t="s">
        <v>111</v>
      </c>
      <c r="F121" s="38" t="s">
        <v>99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21"/>
      <c r="W121" s="21"/>
      <c r="X121" s="21"/>
      <c r="Y121" s="12"/>
    </row>
    <row r="122" spans="1:25" s="23" customFormat="1" ht="15.75" hidden="1" x14ac:dyDescent="0.2">
      <c r="A122" s="24" t="s">
        <v>112</v>
      </c>
      <c r="B122" s="25">
        <v>11</v>
      </c>
      <c r="C122" s="49" t="s">
        <v>101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21"/>
      <c r="W122" s="21"/>
      <c r="X122" s="21"/>
      <c r="Y122" s="12"/>
    </row>
    <row r="123" spans="1:25" hidden="1" x14ac:dyDescent="0.2">
      <c r="A123" s="28" t="s">
        <v>112</v>
      </c>
      <c r="B123" s="29">
        <v>11</v>
      </c>
      <c r="C123" s="50" t="s">
        <v>101</v>
      </c>
      <c r="D123" s="31">
        <v>3233</v>
      </c>
      <c r="E123" s="32" t="s">
        <v>54</v>
      </c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 x14ac:dyDescent="0.2">
      <c r="A124" s="24" t="s">
        <v>112</v>
      </c>
      <c r="B124" s="25">
        <v>11</v>
      </c>
      <c r="C124" s="49" t="s">
        <v>101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21"/>
      <c r="W124" s="21"/>
      <c r="X124" s="21"/>
      <c r="Y124" s="12"/>
    </row>
    <row r="125" spans="1:25" hidden="1" x14ac:dyDescent="0.2">
      <c r="A125" s="28" t="s">
        <v>112</v>
      </c>
      <c r="B125" s="29">
        <v>11</v>
      </c>
      <c r="C125" s="50" t="s">
        <v>101</v>
      </c>
      <c r="D125" s="31">
        <v>3631</v>
      </c>
      <c r="E125" s="32" t="s">
        <v>71</v>
      </c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 x14ac:dyDescent="0.2">
      <c r="A126" s="421" t="s">
        <v>113</v>
      </c>
      <c r="B126" s="421"/>
      <c r="C126" s="421"/>
      <c r="D126" s="421"/>
      <c r="E126" s="20" t="s">
        <v>114</v>
      </c>
      <c r="F126" s="38" t="s">
        <v>99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21"/>
      <c r="W126" s="21"/>
      <c r="X126" s="21"/>
      <c r="Y126" s="12"/>
    </row>
    <row r="127" spans="1:25" s="23" customFormat="1" ht="15.75" hidden="1" x14ac:dyDescent="0.2">
      <c r="A127" s="24" t="s">
        <v>115</v>
      </c>
      <c r="B127" s="25">
        <v>11</v>
      </c>
      <c r="C127" s="49" t="s">
        <v>101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21"/>
      <c r="W127" s="21"/>
      <c r="X127" s="21"/>
      <c r="Y127" s="12"/>
    </row>
    <row r="128" spans="1:25" hidden="1" x14ac:dyDescent="0.2">
      <c r="A128" s="28" t="s">
        <v>115</v>
      </c>
      <c r="B128" s="29">
        <v>11</v>
      </c>
      <c r="C128" s="50" t="s">
        <v>101</v>
      </c>
      <c r="D128" s="31">
        <v>3811</v>
      </c>
      <c r="E128" s="32" t="s">
        <v>73</v>
      </c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 x14ac:dyDescent="0.2">
      <c r="A129" s="421" t="s">
        <v>116</v>
      </c>
      <c r="B129" s="421"/>
      <c r="C129" s="421"/>
      <c r="D129" s="421"/>
      <c r="E129" s="20" t="s">
        <v>117</v>
      </c>
      <c r="F129" s="38" t="s">
        <v>99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21"/>
      <c r="W129" s="21"/>
      <c r="X129" s="21"/>
      <c r="Y129" s="12"/>
    </row>
    <row r="130" spans="1:25" s="23" customFormat="1" ht="15.75" hidden="1" x14ac:dyDescent="0.2">
      <c r="A130" s="24" t="s">
        <v>118</v>
      </c>
      <c r="B130" s="25">
        <v>11</v>
      </c>
      <c r="C130" s="49" t="s">
        <v>101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21"/>
      <c r="W130" s="21"/>
      <c r="X130" s="21"/>
      <c r="Y130" s="12"/>
    </row>
    <row r="131" spans="1:25" hidden="1" x14ac:dyDescent="0.2">
      <c r="A131" s="28" t="s">
        <v>118</v>
      </c>
      <c r="B131" s="29">
        <v>11</v>
      </c>
      <c r="C131" s="50" t="s">
        <v>101</v>
      </c>
      <c r="D131" s="31">
        <v>3811</v>
      </c>
      <c r="E131" s="32" t="s">
        <v>73</v>
      </c>
      <c r="G131" s="51">
        <v>35900000</v>
      </c>
      <c r="H131" s="51">
        <v>35900000</v>
      </c>
      <c r="I131" s="51">
        <v>35900000</v>
      </c>
      <c r="J131" s="51">
        <v>35900000</v>
      </c>
      <c r="K131" s="51">
        <v>35900000</v>
      </c>
      <c r="L131" s="33">
        <f t="shared" si="37"/>
        <v>100</v>
      </c>
      <c r="M131" s="51">
        <v>34400000</v>
      </c>
      <c r="N131" s="51">
        <v>34400000</v>
      </c>
      <c r="O131" s="51">
        <v>45900000</v>
      </c>
      <c r="P131" s="51">
        <f>O131</f>
        <v>45900000</v>
      </c>
      <c r="Q131" s="51">
        <v>31000000</v>
      </c>
      <c r="R131" s="51">
        <v>45400000</v>
      </c>
      <c r="S131" s="51">
        <f>R131</f>
        <v>45400000</v>
      </c>
      <c r="T131" s="51">
        <v>43900000</v>
      </c>
      <c r="U131" s="51">
        <f>T131</f>
        <v>43900000</v>
      </c>
    </row>
    <row r="132" spans="1:25" s="23" customFormat="1" ht="15.75" hidden="1" x14ac:dyDescent="0.2">
      <c r="A132" s="24" t="s">
        <v>118</v>
      </c>
      <c r="B132" s="25">
        <v>11</v>
      </c>
      <c r="C132" s="49" t="s">
        <v>101</v>
      </c>
      <c r="D132" s="27">
        <v>382</v>
      </c>
      <c r="E132" s="20"/>
      <c r="F132" s="20"/>
      <c r="G132" s="52">
        <f>SUM(G133)</f>
        <v>17000000</v>
      </c>
      <c r="H132" s="52">
        <f t="shared" ref="H132:U132" si="59">SUM(H133)</f>
        <v>17000000</v>
      </c>
      <c r="I132" s="52">
        <f t="shared" si="59"/>
        <v>18000000</v>
      </c>
      <c r="J132" s="52">
        <f t="shared" si="59"/>
        <v>18000000</v>
      </c>
      <c r="K132" s="52">
        <f t="shared" si="59"/>
        <v>17000000</v>
      </c>
      <c r="L132" s="22">
        <f t="shared" si="37"/>
        <v>94.444444444444443</v>
      </c>
      <c r="M132" s="52">
        <f t="shared" si="59"/>
        <v>17000000</v>
      </c>
      <c r="N132" s="52">
        <f t="shared" si="59"/>
        <v>17000000</v>
      </c>
      <c r="O132" s="52">
        <f t="shared" si="59"/>
        <v>60000000</v>
      </c>
      <c r="P132" s="52">
        <f t="shared" si="59"/>
        <v>60000000</v>
      </c>
      <c r="Q132" s="52">
        <f t="shared" si="59"/>
        <v>17000000</v>
      </c>
      <c r="R132" s="52">
        <f t="shared" si="59"/>
        <v>63500000</v>
      </c>
      <c r="S132" s="52">
        <f t="shared" si="59"/>
        <v>63500000</v>
      </c>
      <c r="T132" s="52">
        <f t="shared" si="59"/>
        <v>62000000</v>
      </c>
      <c r="U132" s="52">
        <f t="shared" si="59"/>
        <v>62000000</v>
      </c>
      <c r="V132" s="21"/>
      <c r="W132" s="21"/>
      <c r="X132" s="21"/>
      <c r="Y132" s="12"/>
    </row>
    <row r="133" spans="1:25" ht="32.25" hidden="1" customHeight="1" x14ac:dyDescent="0.2">
      <c r="A133" s="28" t="s">
        <v>118</v>
      </c>
      <c r="B133" s="29">
        <v>11</v>
      </c>
      <c r="C133" s="50" t="s">
        <v>101</v>
      </c>
      <c r="D133" s="31">
        <v>3821</v>
      </c>
      <c r="E133" s="32" t="s">
        <v>102</v>
      </c>
      <c r="G133" s="51">
        <v>17000000</v>
      </c>
      <c r="H133" s="51">
        <v>17000000</v>
      </c>
      <c r="I133" s="51">
        <v>18000000</v>
      </c>
      <c r="J133" s="51">
        <v>18000000</v>
      </c>
      <c r="K133" s="51">
        <v>17000000</v>
      </c>
      <c r="L133" s="33">
        <f t="shared" si="37"/>
        <v>94.444444444444443</v>
      </c>
      <c r="M133" s="51">
        <v>17000000</v>
      </c>
      <c r="N133" s="51">
        <v>17000000</v>
      </c>
      <c r="O133" s="51">
        <v>60000000</v>
      </c>
      <c r="P133" s="51">
        <f>O133</f>
        <v>60000000</v>
      </c>
      <c r="Q133" s="51">
        <v>17000000</v>
      </c>
      <c r="R133" s="51">
        <v>63500000</v>
      </c>
      <c r="S133" s="51">
        <f>R133</f>
        <v>63500000</v>
      </c>
      <c r="T133" s="51">
        <v>62000000</v>
      </c>
      <c r="U133" s="51">
        <f>T133</f>
        <v>62000000</v>
      </c>
    </row>
    <row r="134" spans="1:25" s="23" customFormat="1" ht="141.75" x14ac:dyDescent="0.2">
      <c r="A134" s="421" t="s">
        <v>119</v>
      </c>
      <c r="B134" s="421"/>
      <c r="C134" s="421"/>
      <c r="D134" s="421"/>
      <c r="E134" s="20" t="s">
        <v>120</v>
      </c>
      <c r="F134" s="38" t="s">
        <v>99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21"/>
      <c r="W134" s="21"/>
      <c r="X134" s="21"/>
      <c r="Y134" s="12"/>
    </row>
    <row r="135" spans="1:25" s="23" customFormat="1" ht="15.75" hidden="1" x14ac:dyDescent="0.2">
      <c r="A135" s="24" t="s">
        <v>121</v>
      </c>
      <c r="B135" s="25">
        <v>11</v>
      </c>
      <c r="C135" s="49" t="s">
        <v>101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21"/>
      <c r="W135" s="21"/>
      <c r="X135" s="21"/>
      <c r="Y135" s="12"/>
    </row>
    <row r="136" spans="1:25" ht="33" hidden="1" customHeight="1" x14ac:dyDescent="0.2">
      <c r="A136" s="28" t="s">
        <v>121</v>
      </c>
      <c r="B136" s="29">
        <v>11</v>
      </c>
      <c r="C136" s="50" t="s">
        <v>101</v>
      </c>
      <c r="D136" s="31">
        <v>3821</v>
      </c>
      <c r="E136" s="32" t="s">
        <v>102</v>
      </c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23" customFormat="1" ht="141.75" x14ac:dyDescent="0.2">
      <c r="A137" s="421" t="s">
        <v>122</v>
      </c>
      <c r="B137" s="421"/>
      <c r="C137" s="421"/>
      <c r="D137" s="421"/>
      <c r="E137" s="20" t="s">
        <v>123</v>
      </c>
      <c r="F137" s="38" t="s">
        <v>99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2"/>
    </row>
    <row r="138" spans="1:25" s="23" customFormat="1" ht="15.75" hidden="1" x14ac:dyDescent="0.2">
      <c r="A138" s="24" t="s">
        <v>124</v>
      </c>
      <c r="B138" s="25">
        <v>11</v>
      </c>
      <c r="C138" s="49" t="s">
        <v>101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2"/>
    </row>
    <row r="139" spans="1:25" hidden="1" x14ac:dyDescent="0.2">
      <c r="A139" s="28" t="s">
        <v>124</v>
      </c>
      <c r="B139" s="29">
        <v>11</v>
      </c>
      <c r="C139" s="50" t="s">
        <v>101</v>
      </c>
      <c r="D139" s="31">
        <v>3811</v>
      </c>
      <c r="E139" s="32" t="s">
        <v>73</v>
      </c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</row>
    <row r="140" spans="1:25" s="23" customFormat="1" ht="15.75" hidden="1" x14ac:dyDescent="0.2">
      <c r="A140" s="24" t="s">
        <v>124</v>
      </c>
      <c r="B140" s="25">
        <v>11</v>
      </c>
      <c r="C140" s="49" t="s">
        <v>101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2"/>
    </row>
    <row r="141" spans="1:25" ht="33" hidden="1" customHeight="1" x14ac:dyDescent="0.2">
      <c r="A141" s="28" t="s">
        <v>124</v>
      </c>
      <c r="B141" s="29">
        <v>11</v>
      </c>
      <c r="C141" s="50" t="s">
        <v>101</v>
      </c>
      <c r="D141" s="53">
        <v>3821</v>
      </c>
      <c r="E141" s="32" t="s">
        <v>102</v>
      </c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</row>
    <row r="142" spans="1:25" ht="141.75" x14ac:dyDescent="0.2">
      <c r="A142" s="421" t="s">
        <v>125</v>
      </c>
      <c r="B142" s="421"/>
      <c r="C142" s="421"/>
      <c r="D142" s="421"/>
      <c r="E142" s="20" t="s">
        <v>126</v>
      </c>
      <c r="F142" s="38" t="s">
        <v>99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 x14ac:dyDescent="0.2">
      <c r="A143" s="24" t="s">
        <v>127</v>
      </c>
      <c r="B143" s="25">
        <v>11</v>
      </c>
      <c r="C143" s="49" t="s">
        <v>101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21"/>
      <c r="W143" s="21"/>
      <c r="X143" s="21"/>
      <c r="Y143" s="12"/>
    </row>
    <row r="144" spans="1:25" hidden="1" x14ac:dyDescent="0.2">
      <c r="A144" s="28" t="s">
        <v>127</v>
      </c>
      <c r="B144" s="29">
        <v>11</v>
      </c>
      <c r="C144" s="50" t="s">
        <v>101</v>
      </c>
      <c r="D144" s="53">
        <v>3811</v>
      </c>
      <c r="E144" s="32" t="s">
        <v>73</v>
      </c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21" customFormat="1" ht="141.75" x14ac:dyDescent="0.2">
      <c r="A145" s="421" t="s">
        <v>128</v>
      </c>
      <c r="B145" s="421"/>
      <c r="C145" s="421"/>
      <c r="D145" s="421"/>
      <c r="E145" s="20" t="s">
        <v>129</v>
      </c>
      <c r="F145" s="38" t="s">
        <v>99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21" customFormat="1" ht="15.75" hidden="1" x14ac:dyDescent="0.2">
      <c r="A146" s="25" t="s">
        <v>130</v>
      </c>
      <c r="B146" s="25">
        <v>11</v>
      </c>
      <c r="C146" s="49" t="s">
        <v>101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 x14ac:dyDescent="0.2">
      <c r="A147" s="29" t="s">
        <v>130</v>
      </c>
      <c r="B147" s="29">
        <v>11</v>
      </c>
      <c r="C147" s="50" t="s">
        <v>101</v>
      </c>
      <c r="D147" s="31">
        <v>3237</v>
      </c>
      <c r="E147" s="32" t="s">
        <v>58</v>
      </c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 x14ac:dyDescent="0.2">
      <c r="A148" s="25" t="s">
        <v>130</v>
      </c>
      <c r="B148" s="25">
        <v>11</v>
      </c>
      <c r="C148" s="49" t="s">
        <v>101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21"/>
      <c r="W148" s="21"/>
      <c r="X148" s="21"/>
      <c r="Y148" s="12"/>
    </row>
    <row r="149" spans="1:25" hidden="1" x14ac:dyDescent="0.2">
      <c r="A149" s="29" t="s">
        <v>130</v>
      </c>
      <c r="B149" s="29">
        <v>11</v>
      </c>
      <c r="C149" s="50" t="s">
        <v>101</v>
      </c>
      <c r="D149" s="31">
        <v>3631</v>
      </c>
      <c r="E149" s="32" t="s">
        <v>71</v>
      </c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 x14ac:dyDescent="0.2">
      <c r="A150" s="25" t="s">
        <v>130</v>
      </c>
      <c r="B150" s="25">
        <v>11</v>
      </c>
      <c r="C150" s="49" t="s">
        <v>101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21"/>
      <c r="W150" s="21"/>
      <c r="X150" s="21"/>
      <c r="Y150" s="12"/>
    </row>
    <row r="151" spans="1:25" hidden="1" x14ac:dyDescent="0.2">
      <c r="A151" s="29" t="s">
        <v>130</v>
      </c>
      <c r="B151" s="29">
        <v>11</v>
      </c>
      <c r="C151" s="50" t="s">
        <v>101</v>
      </c>
      <c r="D151" s="31">
        <v>3831</v>
      </c>
      <c r="E151" s="32" t="s">
        <v>131</v>
      </c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 x14ac:dyDescent="0.2">
      <c r="A152" s="25" t="s">
        <v>130</v>
      </c>
      <c r="B152" s="25">
        <v>11</v>
      </c>
      <c r="C152" s="49" t="s">
        <v>101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21"/>
      <c r="W152" s="21"/>
      <c r="X152" s="21"/>
      <c r="Y152" s="12"/>
    </row>
    <row r="153" spans="1:25" hidden="1" x14ac:dyDescent="0.2">
      <c r="A153" s="29" t="s">
        <v>130</v>
      </c>
      <c r="B153" s="29">
        <v>11</v>
      </c>
      <c r="C153" s="50" t="s">
        <v>101</v>
      </c>
      <c r="D153" s="31">
        <v>4126</v>
      </c>
      <c r="E153" s="54" t="s">
        <v>84</v>
      </c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 x14ac:dyDescent="0.2">
      <c r="A154" s="421" t="s">
        <v>132</v>
      </c>
      <c r="B154" s="421"/>
      <c r="C154" s="421"/>
      <c r="D154" s="421"/>
      <c r="E154" s="20" t="s">
        <v>133</v>
      </c>
      <c r="F154" s="38" t="s">
        <v>99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21"/>
      <c r="W154" s="21"/>
      <c r="X154" s="21"/>
      <c r="Y154" s="12"/>
    </row>
    <row r="155" spans="1:25" s="23" customFormat="1" ht="15.75" hidden="1" x14ac:dyDescent="0.2">
      <c r="A155" s="24" t="s">
        <v>134</v>
      </c>
      <c r="B155" s="25">
        <v>11</v>
      </c>
      <c r="C155" s="49" t="s">
        <v>101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21"/>
      <c r="W155" s="21"/>
      <c r="X155" s="21"/>
      <c r="Y155" s="12"/>
    </row>
    <row r="156" spans="1:25" hidden="1" x14ac:dyDescent="0.2">
      <c r="A156" s="28" t="s">
        <v>134</v>
      </c>
      <c r="B156" s="29">
        <v>11</v>
      </c>
      <c r="C156" s="50" t="s">
        <v>101</v>
      </c>
      <c r="D156" s="31">
        <v>3237</v>
      </c>
      <c r="E156" s="32" t="s">
        <v>58</v>
      </c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23" customFormat="1" ht="141.75" x14ac:dyDescent="0.2">
      <c r="A157" s="421" t="s">
        <v>135</v>
      </c>
      <c r="B157" s="421"/>
      <c r="C157" s="421"/>
      <c r="D157" s="421"/>
      <c r="E157" s="20" t="s">
        <v>136</v>
      </c>
      <c r="F157" s="38" t="s">
        <v>99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2"/>
    </row>
    <row r="158" spans="1:25" s="23" customFormat="1" ht="15.75" hidden="1" x14ac:dyDescent="0.2">
      <c r="A158" s="24" t="s">
        <v>137</v>
      </c>
      <c r="B158" s="25">
        <v>11</v>
      </c>
      <c r="C158" s="49" t="s">
        <v>101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2"/>
    </row>
    <row r="159" spans="1:25" hidden="1" x14ac:dyDescent="0.2">
      <c r="A159" s="28" t="s">
        <v>137</v>
      </c>
      <c r="B159" s="29">
        <v>11</v>
      </c>
      <c r="C159" s="50" t="s">
        <v>101</v>
      </c>
      <c r="D159" s="31">
        <v>3721</v>
      </c>
      <c r="E159" s="32" t="s">
        <v>138</v>
      </c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 x14ac:dyDescent="0.2">
      <c r="A160" s="421" t="s">
        <v>139</v>
      </c>
      <c r="B160" s="421"/>
      <c r="C160" s="421"/>
      <c r="D160" s="421"/>
      <c r="E160" s="20" t="s">
        <v>140</v>
      </c>
      <c r="F160" s="38" t="s">
        <v>99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23" customFormat="1" ht="15.75" hidden="1" x14ac:dyDescent="0.2">
      <c r="A161" s="24" t="s">
        <v>141</v>
      </c>
      <c r="B161" s="25">
        <v>11</v>
      </c>
      <c r="C161" s="49" t="s">
        <v>142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2"/>
    </row>
    <row r="162" spans="1:25" hidden="1" x14ac:dyDescent="0.2">
      <c r="A162" s="28" t="s">
        <v>141</v>
      </c>
      <c r="B162" s="29">
        <v>11</v>
      </c>
      <c r="C162" s="50" t="s">
        <v>142</v>
      </c>
      <c r="D162" s="31">
        <v>3233</v>
      </c>
      <c r="E162" s="32" t="s">
        <v>54</v>
      </c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</row>
    <row r="163" spans="1:25" hidden="1" x14ac:dyDescent="0.2">
      <c r="A163" s="28" t="s">
        <v>141</v>
      </c>
      <c r="B163" s="29">
        <v>11</v>
      </c>
      <c r="C163" s="50" t="s">
        <v>142</v>
      </c>
      <c r="D163" s="31">
        <v>3237</v>
      </c>
      <c r="E163" s="32" t="s">
        <v>58</v>
      </c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</row>
    <row r="164" spans="1:25" s="23" customFormat="1" ht="15.75" hidden="1" x14ac:dyDescent="0.2">
      <c r="A164" s="24" t="s">
        <v>141</v>
      </c>
      <c r="B164" s="25">
        <v>12</v>
      </c>
      <c r="C164" s="49" t="s">
        <v>142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2"/>
    </row>
    <row r="165" spans="1:25" hidden="1" x14ac:dyDescent="0.2">
      <c r="A165" s="28" t="s">
        <v>141</v>
      </c>
      <c r="B165" s="29">
        <v>12</v>
      </c>
      <c r="C165" s="50" t="s">
        <v>142</v>
      </c>
      <c r="D165" s="53">
        <v>3294</v>
      </c>
      <c r="E165" s="32" t="s">
        <v>143</v>
      </c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</row>
    <row r="166" spans="1:25" s="23" customFormat="1" ht="15.75" hidden="1" x14ac:dyDescent="0.2">
      <c r="A166" s="24" t="s">
        <v>141</v>
      </c>
      <c r="B166" s="25">
        <v>51</v>
      </c>
      <c r="C166" s="49" t="s">
        <v>142</v>
      </c>
      <c r="D166" s="40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2"/>
    </row>
    <row r="167" spans="1:25" hidden="1" x14ac:dyDescent="0.2">
      <c r="A167" s="28" t="s">
        <v>141</v>
      </c>
      <c r="B167" s="29">
        <v>51</v>
      </c>
      <c r="C167" s="50" t="s">
        <v>142</v>
      </c>
      <c r="D167" s="53">
        <v>3294</v>
      </c>
      <c r="E167" s="32" t="s">
        <v>143</v>
      </c>
      <c r="G167" s="1">
        <v>870000</v>
      </c>
      <c r="H167" s="55"/>
      <c r="I167" s="1">
        <v>870000</v>
      </c>
      <c r="J167" s="55"/>
      <c r="K167" s="1">
        <v>449674.01</v>
      </c>
      <c r="L167" s="33">
        <f t="shared" si="72"/>
        <v>51.686667816091955</v>
      </c>
      <c r="M167" s="1">
        <v>0</v>
      </c>
      <c r="N167" s="55"/>
      <c r="O167" s="1"/>
      <c r="P167" s="55"/>
      <c r="Q167" s="55"/>
      <c r="R167" s="1"/>
      <c r="S167" s="55"/>
      <c r="T167" s="1"/>
      <c r="U167" s="55"/>
    </row>
    <row r="168" spans="1:25" s="23" customFormat="1" ht="141.75" x14ac:dyDescent="0.2">
      <c r="A168" s="421" t="s">
        <v>144</v>
      </c>
      <c r="B168" s="421"/>
      <c r="C168" s="421"/>
      <c r="D168" s="421"/>
      <c r="E168" s="20" t="s">
        <v>145</v>
      </c>
      <c r="F168" s="38" t="s">
        <v>99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21"/>
      <c r="W168" s="21"/>
      <c r="X168" s="21"/>
      <c r="Y168" s="12"/>
    </row>
    <row r="169" spans="1:25" s="23" customFormat="1" ht="15.75" hidden="1" x14ac:dyDescent="0.2">
      <c r="A169" s="24" t="s">
        <v>146</v>
      </c>
      <c r="B169" s="25">
        <v>11</v>
      </c>
      <c r="C169" s="49" t="s">
        <v>101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21"/>
      <c r="W169" s="21"/>
      <c r="X169" s="21"/>
      <c r="Y169" s="12"/>
    </row>
    <row r="170" spans="1:25" hidden="1" x14ac:dyDescent="0.2">
      <c r="A170" s="28" t="s">
        <v>146</v>
      </c>
      <c r="B170" s="29">
        <v>11</v>
      </c>
      <c r="C170" s="50" t="s">
        <v>101</v>
      </c>
      <c r="D170" s="53">
        <v>3811</v>
      </c>
      <c r="E170" s="32" t="s">
        <v>73</v>
      </c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5" s="23" customFormat="1" ht="141.75" x14ac:dyDescent="0.2">
      <c r="A171" s="421" t="s">
        <v>147</v>
      </c>
      <c r="B171" s="421"/>
      <c r="C171" s="421"/>
      <c r="D171" s="421"/>
      <c r="E171" s="20" t="s">
        <v>148</v>
      </c>
      <c r="F171" s="38" t="s">
        <v>99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21"/>
      <c r="W171" s="21"/>
      <c r="X171" s="21"/>
      <c r="Y171" s="12"/>
    </row>
    <row r="172" spans="1:25" s="23" customFormat="1" ht="15.75" hidden="1" x14ac:dyDescent="0.2">
      <c r="A172" s="24" t="s">
        <v>149</v>
      </c>
      <c r="B172" s="25">
        <v>11</v>
      </c>
      <c r="C172" s="49" t="s">
        <v>101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21"/>
      <c r="W172" s="21"/>
      <c r="X172" s="21"/>
      <c r="Y172" s="12"/>
    </row>
    <row r="173" spans="1:25" ht="30" hidden="1" x14ac:dyDescent="0.2">
      <c r="A173" s="28" t="s">
        <v>149</v>
      </c>
      <c r="B173" s="29">
        <v>11</v>
      </c>
      <c r="C173" s="50" t="s">
        <v>101</v>
      </c>
      <c r="D173" s="53">
        <v>3522</v>
      </c>
      <c r="E173" s="32" t="s">
        <v>150</v>
      </c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 x14ac:dyDescent="0.2">
      <c r="A174" s="28" t="s">
        <v>149</v>
      </c>
      <c r="B174" s="29">
        <v>11</v>
      </c>
      <c r="C174" s="50" t="s">
        <v>101</v>
      </c>
      <c r="D174" s="53">
        <v>3523</v>
      </c>
      <c r="E174" s="32" t="s">
        <v>151</v>
      </c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 x14ac:dyDescent="0.2">
      <c r="A175" s="421" t="s">
        <v>152</v>
      </c>
      <c r="B175" s="421"/>
      <c r="C175" s="421"/>
      <c r="D175" s="421"/>
      <c r="E175" s="20" t="s">
        <v>153</v>
      </c>
      <c r="F175" s="38" t="s">
        <v>99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21"/>
      <c r="W175" s="21"/>
      <c r="X175" s="21"/>
      <c r="Y175" s="12"/>
    </row>
    <row r="176" spans="1:25" s="23" customFormat="1" ht="15.75" hidden="1" x14ac:dyDescent="0.2">
      <c r="A176" s="24" t="s">
        <v>154</v>
      </c>
      <c r="B176" s="25">
        <v>11</v>
      </c>
      <c r="C176" s="49" t="s">
        <v>101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21"/>
      <c r="W176" s="21"/>
      <c r="X176" s="21"/>
      <c r="Y176" s="12"/>
    </row>
    <row r="177" spans="1:25" ht="30" hidden="1" x14ac:dyDescent="0.2">
      <c r="A177" s="28" t="s">
        <v>154</v>
      </c>
      <c r="B177" s="29">
        <v>11</v>
      </c>
      <c r="C177" s="50" t="s">
        <v>101</v>
      </c>
      <c r="D177" s="53">
        <v>3224</v>
      </c>
      <c r="E177" s="54" t="s">
        <v>155</v>
      </c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 x14ac:dyDescent="0.2">
      <c r="A178" s="24" t="s">
        <v>154</v>
      </c>
      <c r="B178" s="25">
        <v>11</v>
      </c>
      <c r="C178" s="49" t="s">
        <v>101</v>
      </c>
      <c r="D178" s="40">
        <v>323</v>
      </c>
      <c r="E178" s="56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21"/>
      <c r="W178" s="21"/>
      <c r="X178" s="21"/>
      <c r="Y178" s="12"/>
    </row>
    <row r="179" spans="1:25" hidden="1" x14ac:dyDescent="0.2">
      <c r="A179" s="28" t="s">
        <v>154</v>
      </c>
      <c r="B179" s="29">
        <v>11</v>
      </c>
      <c r="C179" s="50" t="s">
        <v>101</v>
      </c>
      <c r="D179" s="53">
        <v>3232</v>
      </c>
      <c r="E179" s="32" t="s">
        <v>53</v>
      </c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 x14ac:dyDescent="0.2">
      <c r="A180" s="28" t="s">
        <v>154</v>
      </c>
      <c r="B180" s="29">
        <v>11</v>
      </c>
      <c r="C180" s="50" t="s">
        <v>101</v>
      </c>
      <c r="D180" s="53">
        <v>3239</v>
      </c>
      <c r="E180" s="32" t="s">
        <v>60</v>
      </c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 x14ac:dyDescent="0.2">
      <c r="A181" s="421" t="s">
        <v>156</v>
      </c>
      <c r="B181" s="422"/>
      <c r="C181" s="422"/>
      <c r="D181" s="422"/>
      <c r="E181" s="20" t="s">
        <v>157</v>
      </c>
      <c r="F181" s="38" t="s">
        <v>99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21"/>
      <c r="W181" s="21"/>
      <c r="X181" s="21"/>
      <c r="Y181" s="12"/>
    </row>
    <row r="182" spans="1:25" s="23" customFormat="1" ht="15.75" hidden="1" x14ac:dyDescent="0.2">
      <c r="A182" s="24" t="s">
        <v>158</v>
      </c>
      <c r="B182" s="25">
        <v>11</v>
      </c>
      <c r="C182" s="49" t="s">
        <v>101</v>
      </c>
      <c r="D182" s="40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21"/>
      <c r="W182" s="21"/>
      <c r="X182" s="21"/>
      <c r="Y182" s="12"/>
    </row>
    <row r="183" spans="1:25" hidden="1" x14ac:dyDescent="0.2">
      <c r="A183" s="28" t="s">
        <v>158</v>
      </c>
      <c r="B183" s="29">
        <v>11</v>
      </c>
      <c r="C183" s="50" t="s">
        <v>101</v>
      </c>
      <c r="D183" s="53">
        <v>3811</v>
      </c>
      <c r="E183" s="32" t="s">
        <v>73</v>
      </c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</row>
    <row r="184" spans="1:25" s="23" customFormat="1" ht="15.75" hidden="1" x14ac:dyDescent="0.2">
      <c r="A184" s="24" t="s">
        <v>158</v>
      </c>
      <c r="B184" s="25">
        <v>11</v>
      </c>
      <c r="C184" s="49" t="s">
        <v>101</v>
      </c>
      <c r="D184" s="40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21"/>
      <c r="W184" s="21"/>
      <c r="X184" s="21"/>
      <c r="Y184" s="12"/>
    </row>
    <row r="185" spans="1:25" hidden="1" x14ac:dyDescent="0.2">
      <c r="A185" s="28" t="s">
        <v>158</v>
      </c>
      <c r="B185" s="29">
        <v>11</v>
      </c>
      <c r="C185" s="50" t="s">
        <v>101</v>
      </c>
      <c r="D185" s="53">
        <v>3821</v>
      </c>
      <c r="E185" s="32" t="s">
        <v>102</v>
      </c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</row>
    <row r="186" spans="1:25" s="23" customFormat="1" ht="141.75" x14ac:dyDescent="0.2">
      <c r="A186" s="421" t="s">
        <v>159</v>
      </c>
      <c r="B186" s="422"/>
      <c r="C186" s="422"/>
      <c r="D186" s="422"/>
      <c r="E186" s="20" t="s">
        <v>160</v>
      </c>
      <c r="F186" s="38" t="s">
        <v>99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21"/>
      <c r="W186" s="21"/>
      <c r="X186" s="21"/>
      <c r="Y186" s="12"/>
    </row>
    <row r="187" spans="1:25" s="23" customFormat="1" ht="15.75" hidden="1" x14ac:dyDescent="0.2">
      <c r="A187" s="24" t="s">
        <v>161</v>
      </c>
      <c r="B187" s="25">
        <v>11</v>
      </c>
      <c r="C187" s="49" t="s">
        <v>162</v>
      </c>
      <c r="D187" s="40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21"/>
      <c r="W187" s="21"/>
      <c r="X187" s="21"/>
      <c r="Y187" s="12"/>
    </row>
    <row r="188" spans="1:25" hidden="1" x14ac:dyDescent="0.2">
      <c r="A188" s="28" t="s">
        <v>161</v>
      </c>
      <c r="B188" s="29">
        <v>11</v>
      </c>
      <c r="C188" s="50" t="s">
        <v>162</v>
      </c>
      <c r="D188" s="53">
        <v>4263</v>
      </c>
      <c r="E188" s="32" t="s">
        <v>163</v>
      </c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 x14ac:dyDescent="0.2">
      <c r="A189" s="421" t="s">
        <v>164</v>
      </c>
      <c r="B189" s="421"/>
      <c r="C189" s="421"/>
      <c r="D189" s="421"/>
      <c r="E189" s="20" t="s">
        <v>165</v>
      </c>
      <c r="F189" s="38" t="s">
        <v>99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21"/>
      <c r="W189" s="21"/>
      <c r="X189" s="21"/>
      <c r="Y189" s="12"/>
    </row>
    <row r="190" spans="1:25" s="23" customFormat="1" ht="15.75" hidden="1" x14ac:dyDescent="0.2">
      <c r="A190" s="25" t="s">
        <v>166</v>
      </c>
      <c r="B190" s="25">
        <v>12</v>
      </c>
      <c r="C190" s="49" t="s">
        <v>142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2"/>
    </row>
    <row r="191" spans="1:25" hidden="1" x14ac:dyDescent="0.2">
      <c r="A191" s="29" t="s">
        <v>166</v>
      </c>
      <c r="B191" s="29">
        <v>12</v>
      </c>
      <c r="C191" s="50" t="s">
        <v>142</v>
      </c>
      <c r="D191" s="53">
        <v>4126</v>
      </c>
      <c r="E191" s="57" t="s">
        <v>84</v>
      </c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</row>
    <row r="192" spans="1:25" s="23" customFormat="1" ht="15.75" hidden="1" x14ac:dyDescent="0.2">
      <c r="A192" s="25" t="s">
        <v>166</v>
      </c>
      <c r="B192" s="25">
        <v>51</v>
      </c>
      <c r="C192" s="49" t="s">
        <v>142</v>
      </c>
      <c r="D192" s="40">
        <v>412</v>
      </c>
      <c r="E192" s="58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2"/>
    </row>
    <row r="193" spans="1:25" hidden="1" x14ac:dyDescent="0.2">
      <c r="A193" s="29" t="s">
        <v>166</v>
      </c>
      <c r="B193" s="29">
        <v>51</v>
      </c>
      <c r="C193" s="50" t="s">
        <v>142</v>
      </c>
      <c r="D193" s="53">
        <v>4126</v>
      </c>
      <c r="E193" s="57" t="s">
        <v>84</v>
      </c>
      <c r="G193" s="1">
        <v>470000</v>
      </c>
      <c r="H193" s="55"/>
      <c r="I193" s="1">
        <v>470000</v>
      </c>
      <c r="J193" s="55"/>
      <c r="K193" s="1">
        <v>0</v>
      </c>
      <c r="L193" s="33">
        <f t="shared" si="72"/>
        <v>0</v>
      </c>
      <c r="M193" s="1">
        <v>0</v>
      </c>
      <c r="N193" s="55"/>
      <c r="O193" s="1"/>
      <c r="P193" s="55"/>
      <c r="Q193" s="1">
        <v>0</v>
      </c>
      <c r="R193" s="1"/>
      <c r="S193" s="55"/>
      <c r="T193" s="1"/>
      <c r="U193" s="55"/>
    </row>
    <row r="194" spans="1:25" s="23" customFormat="1" ht="141.75" x14ac:dyDescent="0.2">
      <c r="A194" s="421" t="s">
        <v>167</v>
      </c>
      <c r="B194" s="421"/>
      <c r="C194" s="421"/>
      <c r="D194" s="421"/>
      <c r="E194" s="20" t="s">
        <v>168</v>
      </c>
      <c r="F194" s="38" t="s">
        <v>99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21"/>
      <c r="W194" s="21"/>
      <c r="X194" s="21"/>
      <c r="Y194" s="12"/>
    </row>
    <row r="195" spans="1:25" s="23" customFormat="1" ht="15.75" hidden="1" x14ac:dyDescent="0.2">
      <c r="A195" s="25" t="s">
        <v>169</v>
      </c>
      <c r="B195" s="25">
        <v>51</v>
      </c>
      <c r="C195" s="49" t="s">
        <v>101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2"/>
    </row>
    <row r="196" spans="1:25" hidden="1" x14ac:dyDescent="0.2">
      <c r="A196" s="29" t="s">
        <v>169</v>
      </c>
      <c r="B196" s="29">
        <v>51</v>
      </c>
      <c r="C196" s="50" t="s">
        <v>101</v>
      </c>
      <c r="D196" s="53">
        <v>3111</v>
      </c>
      <c r="E196" s="32" t="s">
        <v>33</v>
      </c>
      <c r="G196" s="1">
        <v>350000</v>
      </c>
      <c r="H196" s="55"/>
      <c r="I196" s="1">
        <v>350000</v>
      </c>
      <c r="J196" s="55"/>
      <c r="K196" s="1">
        <v>0</v>
      </c>
      <c r="L196" s="33">
        <f t="shared" si="72"/>
        <v>0</v>
      </c>
      <c r="M196" s="1">
        <v>0</v>
      </c>
      <c r="N196" s="55"/>
      <c r="O196" s="1">
        <v>100000</v>
      </c>
      <c r="P196" s="55"/>
      <c r="Q196" s="1">
        <v>0</v>
      </c>
      <c r="R196" s="1"/>
      <c r="S196" s="55"/>
      <c r="T196" s="1"/>
      <c r="U196" s="55"/>
    </row>
    <row r="197" spans="1:25" s="23" customFormat="1" ht="15.75" hidden="1" x14ac:dyDescent="0.2">
      <c r="A197" s="25" t="s">
        <v>169</v>
      </c>
      <c r="B197" s="25">
        <v>51</v>
      </c>
      <c r="C197" s="49" t="s">
        <v>101</v>
      </c>
      <c r="D197" s="40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2"/>
    </row>
    <row r="198" spans="1:25" hidden="1" x14ac:dyDescent="0.2">
      <c r="A198" s="29" t="s">
        <v>169</v>
      </c>
      <c r="B198" s="29">
        <v>51</v>
      </c>
      <c r="C198" s="50" t="s">
        <v>101</v>
      </c>
      <c r="D198" s="53">
        <v>3132</v>
      </c>
      <c r="E198" s="54" t="s">
        <v>40</v>
      </c>
      <c r="G198" s="1">
        <v>55000</v>
      </c>
      <c r="H198" s="55"/>
      <c r="I198" s="1">
        <v>55000</v>
      </c>
      <c r="J198" s="55"/>
      <c r="K198" s="1">
        <v>0</v>
      </c>
      <c r="L198" s="33">
        <f t="shared" si="72"/>
        <v>0</v>
      </c>
      <c r="M198" s="1">
        <v>0</v>
      </c>
      <c r="N198" s="55"/>
      <c r="O198" s="1">
        <v>27500</v>
      </c>
      <c r="P198" s="55"/>
      <c r="Q198" s="1">
        <v>0</v>
      </c>
      <c r="R198" s="1"/>
      <c r="S198" s="55"/>
      <c r="T198" s="1"/>
      <c r="U198" s="55"/>
    </row>
    <row r="199" spans="1:25" ht="30" hidden="1" x14ac:dyDescent="0.2">
      <c r="A199" s="29" t="s">
        <v>169</v>
      </c>
      <c r="B199" s="29">
        <v>51</v>
      </c>
      <c r="C199" s="50" t="s">
        <v>101</v>
      </c>
      <c r="D199" s="53">
        <v>3133</v>
      </c>
      <c r="E199" s="54" t="s">
        <v>41</v>
      </c>
      <c r="G199" s="1">
        <v>7000</v>
      </c>
      <c r="H199" s="55"/>
      <c r="I199" s="1">
        <v>7000</v>
      </c>
      <c r="J199" s="55"/>
      <c r="K199" s="1">
        <v>0</v>
      </c>
      <c r="L199" s="33">
        <f t="shared" si="72"/>
        <v>0</v>
      </c>
      <c r="M199" s="1">
        <v>0</v>
      </c>
      <c r="N199" s="55"/>
      <c r="O199" s="1"/>
      <c r="P199" s="55"/>
      <c r="Q199" s="1">
        <v>0</v>
      </c>
      <c r="R199" s="1"/>
      <c r="S199" s="55"/>
      <c r="T199" s="1"/>
      <c r="U199" s="55"/>
    </row>
    <row r="200" spans="1:25" s="23" customFormat="1" ht="15.75" hidden="1" x14ac:dyDescent="0.2">
      <c r="A200" s="25" t="s">
        <v>169</v>
      </c>
      <c r="B200" s="25">
        <v>51</v>
      </c>
      <c r="C200" s="49" t="s">
        <v>101</v>
      </c>
      <c r="D200" s="40">
        <v>323</v>
      </c>
      <c r="E200" s="56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2"/>
    </row>
    <row r="201" spans="1:25" hidden="1" x14ac:dyDescent="0.2">
      <c r="A201" s="29" t="s">
        <v>169</v>
      </c>
      <c r="B201" s="29">
        <v>51</v>
      </c>
      <c r="C201" s="50" t="s">
        <v>101</v>
      </c>
      <c r="D201" s="53">
        <v>3237</v>
      </c>
      <c r="E201" s="54" t="s">
        <v>58</v>
      </c>
      <c r="G201" s="1">
        <v>150000</v>
      </c>
      <c r="H201" s="55"/>
      <c r="I201" s="1">
        <v>150000</v>
      </c>
      <c r="J201" s="55"/>
      <c r="K201" s="1">
        <v>0</v>
      </c>
      <c r="L201" s="33">
        <f t="shared" si="72"/>
        <v>0</v>
      </c>
      <c r="M201" s="1">
        <v>0</v>
      </c>
      <c r="N201" s="55"/>
      <c r="O201" s="1"/>
      <c r="P201" s="55"/>
      <c r="Q201" s="1">
        <v>0</v>
      </c>
      <c r="R201" s="1"/>
      <c r="S201" s="55"/>
      <c r="T201" s="1"/>
      <c r="U201" s="55"/>
    </row>
    <row r="202" spans="1:25" s="23" customFormat="1" ht="141.75" x14ac:dyDescent="0.2">
      <c r="A202" s="421" t="s">
        <v>170</v>
      </c>
      <c r="B202" s="422"/>
      <c r="C202" s="422"/>
      <c r="D202" s="422"/>
      <c r="E202" s="56" t="s">
        <v>171</v>
      </c>
      <c r="F202" s="38" t="s">
        <v>99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21"/>
      <c r="W202" s="21"/>
      <c r="X202" s="21"/>
      <c r="Y202" s="12"/>
    </row>
    <row r="203" spans="1:25" s="23" customFormat="1" ht="15.75" hidden="1" x14ac:dyDescent="0.2">
      <c r="A203" s="25" t="s">
        <v>172</v>
      </c>
      <c r="B203" s="25">
        <v>11</v>
      </c>
      <c r="C203" s="49" t="s">
        <v>101</v>
      </c>
      <c r="D203" s="40">
        <v>323</v>
      </c>
      <c r="E203" s="56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21"/>
      <c r="W203" s="21"/>
      <c r="X203" s="21"/>
      <c r="Y203" s="12"/>
    </row>
    <row r="204" spans="1:25" hidden="1" x14ac:dyDescent="0.2">
      <c r="A204" s="29" t="s">
        <v>172</v>
      </c>
      <c r="B204" s="29">
        <v>11</v>
      </c>
      <c r="C204" s="50" t="s">
        <v>101</v>
      </c>
      <c r="D204" s="53">
        <v>3237</v>
      </c>
      <c r="E204" s="54" t="s">
        <v>58</v>
      </c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 x14ac:dyDescent="0.2">
      <c r="A205" s="25" t="s">
        <v>172</v>
      </c>
      <c r="B205" s="25">
        <v>11</v>
      </c>
      <c r="C205" s="49" t="s">
        <v>101</v>
      </c>
      <c r="D205" s="40">
        <v>382</v>
      </c>
      <c r="E205" s="56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21"/>
      <c r="W205" s="21"/>
      <c r="X205" s="21"/>
      <c r="Y205" s="12"/>
    </row>
    <row r="206" spans="1:25" hidden="1" x14ac:dyDescent="0.2">
      <c r="A206" s="29" t="s">
        <v>172</v>
      </c>
      <c r="B206" s="29">
        <v>11</v>
      </c>
      <c r="C206" s="50" t="s">
        <v>101</v>
      </c>
      <c r="D206" s="53">
        <v>3821</v>
      </c>
      <c r="E206" s="54" t="s">
        <v>102</v>
      </c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 x14ac:dyDescent="0.2">
      <c r="A207" s="421" t="s">
        <v>173</v>
      </c>
      <c r="B207" s="421"/>
      <c r="C207" s="421"/>
      <c r="D207" s="421"/>
      <c r="E207" s="56" t="s">
        <v>174</v>
      </c>
      <c r="F207" s="38" t="s">
        <v>99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21"/>
      <c r="W207" s="21"/>
      <c r="X207" s="21"/>
      <c r="Y207" s="12"/>
    </row>
    <row r="208" spans="1:25" s="23" customFormat="1" ht="15.75" hidden="1" x14ac:dyDescent="0.2">
      <c r="A208" s="25" t="s">
        <v>175</v>
      </c>
      <c r="B208" s="25">
        <v>11</v>
      </c>
      <c r="C208" s="49" t="s">
        <v>101</v>
      </c>
      <c r="D208" s="27">
        <v>329</v>
      </c>
      <c r="E208" s="56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21"/>
      <c r="W208" s="21"/>
      <c r="X208" s="21"/>
      <c r="Y208" s="12"/>
    </row>
    <row r="209" spans="1:25" hidden="1" x14ac:dyDescent="0.2">
      <c r="A209" s="29" t="s">
        <v>175</v>
      </c>
      <c r="B209" s="29">
        <v>11</v>
      </c>
      <c r="C209" s="50" t="s">
        <v>101</v>
      </c>
      <c r="D209" s="31">
        <v>3294</v>
      </c>
      <c r="E209" s="32" t="s">
        <v>65</v>
      </c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 x14ac:dyDescent="0.2">
      <c r="A210" s="419" t="s">
        <v>176</v>
      </c>
      <c r="B210" s="419"/>
      <c r="C210" s="419"/>
      <c r="D210" s="419"/>
      <c r="E210" s="38" t="s">
        <v>177</v>
      </c>
      <c r="F210" s="38" t="s">
        <v>99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21"/>
      <c r="W210" s="21"/>
      <c r="X210" s="21"/>
      <c r="Y210" s="12"/>
    </row>
    <row r="211" spans="1:25" s="23" customFormat="1" ht="15.75" hidden="1" x14ac:dyDescent="0.2">
      <c r="A211" s="25"/>
      <c r="B211" s="25">
        <v>11</v>
      </c>
      <c r="C211" s="49" t="s">
        <v>101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21"/>
      <c r="W211" s="21"/>
      <c r="X211" s="21"/>
      <c r="Y211" s="12"/>
    </row>
    <row r="212" spans="1:25" s="60" customFormat="1" hidden="1" x14ac:dyDescent="0.2">
      <c r="A212" s="29"/>
      <c r="B212" s="29">
        <v>11</v>
      </c>
      <c r="C212" s="50" t="s">
        <v>101</v>
      </c>
      <c r="D212" s="31">
        <v>3111</v>
      </c>
      <c r="E212" s="32" t="s">
        <v>33</v>
      </c>
      <c r="F212" s="32"/>
      <c r="G212" s="1"/>
      <c r="H212" s="1"/>
      <c r="I212" s="1"/>
      <c r="J212" s="1"/>
      <c r="K212" s="1"/>
      <c r="L212" s="33" t="str">
        <f t="shared" si="72"/>
        <v>-</v>
      </c>
      <c r="M212" s="1"/>
      <c r="N212" s="1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"/>
      <c r="W212" s="1"/>
      <c r="X212" s="1"/>
      <c r="Y212" s="65"/>
    </row>
    <row r="213" spans="1:25" s="23" customFormat="1" ht="15.75" hidden="1" x14ac:dyDescent="0.2">
      <c r="A213" s="25"/>
      <c r="B213" s="25">
        <v>11</v>
      </c>
      <c r="C213" s="49" t="s">
        <v>101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21"/>
      <c r="W213" s="21"/>
      <c r="X213" s="21"/>
      <c r="Y213" s="12"/>
    </row>
    <row r="214" spans="1:25" s="60" customFormat="1" hidden="1" x14ac:dyDescent="0.2">
      <c r="A214" s="29"/>
      <c r="B214" s="29">
        <v>11</v>
      </c>
      <c r="C214" s="50" t="s">
        <v>101</v>
      </c>
      <c r="D214" s="31">
        <v>3132</v>
      </c>
      <c r="E214" s="32" t="s">
        <v>40</v>
      </c>
      <c r="F214" s="32"/>
      <c r="G214" s="1"/>
      <c r="H214" s="1"/>
      <c r="I214" s="1"/>
      <c r="J214" s="1"/>
      <c r="K214" s="1"/>
      <c r="L214" s="33" t="str">
        <f t="shared" si="72"/>
        <v>-</v>
      </c>
      <c r="M214" s="1"/>
      <c r="N214" s="1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"/>
      <c r="W214" s="1"/>
      <c r="X214" s="1"/>
      <c r="Y214" s="65"/>
    </row>
    <row r="215" spans="1:25" s="60" customFormat="1" ht="30" hidden="1" x14ac:dyDescent="0.2">
      <c r="A215" s="29"/>
      <c r="B215" s="29">
        <v>11</v>
      </c>
      <c r="C215" s="50" t="s">
        <v>101</v>
      </c>
      <c r="D215" s="31">
        <v>3133</v>
      </c>
      <c r="E215" s="32" t="s">
        <v>41</v>
      </c>
      <c r="F215" s="32"/>
      <c r="G215" s="1"/>
      <c r="H215" s="1"/>
      <c r="I215" s="1"/>
      <c r="J215" s="1"/>
      <c r="K215" s="1"/>
      <c r="L215" s="33"/>
      <c r="M215" s="1"/>
      <c r="N215" s="1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"/>
      <c r="W215" s="1"/>
      <c r="X215" s="1"/>
      <c r="Y215" s="65"/>
    </row>
    <row r="216" spans="1:25" s="23" customFormat="1" ht="15.75" hidden="1" x14ac:dyDescent="0.2">
      <c r="A216" s="25"/>
      <c r="B216" s="25">
        <v>11</v>
      </c>
      <c r="C216" s="49" t="s">
        <v>101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21"/>
      <c r="W216" s="21"/>
      <c r="X216" s="21"/>
      <c r="Y216" s="12"/>
    </row>
    <row r="217" spans="1:25" s="60" customFormat="1" hidden="1" x14ac:dyDescent="0.2">
      <c r="A217" s="29"/>
      <c r="B217" s="29">
        <v>11</v>
      </c>
      <c r="C217" s="50" t="s">
        <v>101</v>
      </c>
      <c r="D217" s="31">
        <v>3211</v>
      </c>
      <c r="E217" s="32" t="s">
        <v>42</v>
      </c>
      <c r="F217" s="32"/>
      <c r="G217" s="1"/>
      <c r="H217" s="1"/>
      <c r="I217" s="1"/>
      <c r="J217" s="1"/>
      <c r="K217" s="1"/>
      <c r="L217" s="33" t="str">
        <f t="shared" si="72"/>
        <v>-</v>
      </c>
      <c r="M217" s="1"/>
      <c r="N217" s="1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"/>
      <c r="W217" s="1"/>
      <c r="X217" s="1"/>
      <c r="Y217" s="65"/>
    </row>
    <row r="218" spans="1:25" s="60" customFormat="1" ht="30" hidden="1" x14ac:dyDescent="0.2">
      <c r="A218" s="29"/>
      <c r="B218" s="29">
        <v>11</v>
      </c>
      <c r="C218" s="50" t="s">
        <v>101</v>
      </c>
      <c r="D218" s="31">
        <v>3212</v>
      </c>
      <c r="E218" s="32" t="s">
        <v>43</v>
      </c>
      <c r="F218" s="32"/>
      <c r="G218" s="1"/>
      <c r="H218" s="1"/>
      <c r="I218" s="1"/>
      <c r="J218" s="1"/>
      <c r="K218" s="1"/>
      <c r="L218" s="33"/>
      <c r="M218" s="1"/>
      <c r="N218" s="1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"/>
      <c r="W218" s="1"/>
      <c r="X218" s="1"/>
      <c r="Y218" s="65"/>
    </row>
    <row r="219" spans="1:25" s="60" customFormat="1" hidden="1" x14ac:dyDescent="0.2">
      <c r="A219" s="29"/>
      <c r="B219" s="29">
        <v>11</v>
      </c>
      <c r="C219" s="50" t="s">
        <v>101</v>
      </c>
      <c r="D219" s="31">
        <v>3214</v>
      </c>
      <c r="E219" s="32" t="s">
        <v>45</v>
      </c>
      <c r="F219" s="32"/>
      <c r="G219" s="1"/>
      <c r="H219" s="1"/>
      <c r="I219" s="1"/>
      <c r="J219" s="1"/>
      <c r="K219" s="1"/>
      <c r="L219" s="33"/>
      <c r="M219" s="1"/>
      <c r="N219" s="1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"/>
      <c r="W219" s="1"/>
      <c r="X219" s="1"/>
      <c r="Y219" s="65"/>
    </row>
    <row r="220" spans="1:25" s="23" customFormat="1" ht="15.75" hidden="1" x14ac:dyDescent="0.2">
      <c r="A220" s="25"/>
      <c r="B220" s="25">
        <v>11</v>
      </c>
      <c r="C220" s="49" t="s">
        <v>101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21"/>
      <c r="W220" s="21"/>
      <c r="X220" s="21"/>
      <c r="Y220" s="12"/>
    </row>
    <row r="221" spans="1:25" s="60" customFormat="1" hidden="1" x14ac:dyDescent="0.2">
      <c r="A221" s="29"/>
      <c r="B221" s="29">
        <v>11</v>
      </c>
      <c r="C221" s="50" t="s">
        <v>101</v>
      </c>
      <c r="D221" s="31">
        <v>3231</v>
      </c>
      <c r="E221" s="32" t="s">
        <v>52</v>
      </c>
      <c r="F221" s="32"/>
      <c r="G221" s="1"/>
      <c r="H221" s="1"/>
      <c r="I221" s="1"/>
      <c r="J221" s="1"/>
      <c r="K221" s="1"/>
      <c r="L221" s="33" t="str">
        <f t="shared" si="72"/>
        <v>-</v>
      </c>
      <c r="M221" s="1"/>
      <c r="N221" s="1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"/>
      <c r="W221" s="1"/>
      <c r="X221" s="1"/>
      <c r="Y221" s="65"/>
    </row>
    <row r="222" spans="1:25" s="60" customFormat="1" hidden="1" x14ac:dyDescent="0.2">
      <c r="A222" s="29"/>
      <c r="B222" s="29">
        <v>11</v>
      </c>
      <c r="C222" s="50" t="s">
        <v>101</v>
      </c>
      <c r="D222" s="31">
        <v>3234</v>
      </c>
      <c r="E222" s="32" t="s">
        <v>55</v>
      </c>
      <c r="F222" s="32"/>
      <c r="G222" s="1"/>
      <c r="H222" s="1"/>
      <c r="I222" s="1"/>
      <c r="J222" s="1"/>
      <c r="K222" s="1"/>
      <c r="L222" s="33"/>
      <c r="M222" s="1"/>
      <c r="N222" s="1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"/>
      <c r="W222" s="1"/>
      <c r="X222" s="1"/>
      <c r="Y222" s="65"/>
    </row>
    <row r="223" spans="1:25" s="60" customFormat="1" hidden="1" x14ac:dyDescent="0.2">
      <c r="A223" s="29"/>
      <c r="B223" s="29">
        <v>11</v>
      </c>
      <c r="C223" s="50" t="s">
        <v>101</v>
      </c>
      <c r="D223" s="31">
        <v>3235</v>
      </c>
      <c r="E223" s="32" t="s">
        <v>56</v>
      </c>
      <c r="F223" s="32"/>
      <c r="G223" s="1"/>
      <c r="H223" s="1"/>
      <c r="I223" s="1"/>
      <c r="J223" s="1"/>
      <c r="K223" s="1"/>
      <c r="L223" s="33"/>
      <c r="M223" s="1"/>
      <c r="N223" s="1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"/>
      <c r="W223" s="1"/>
      <c r="X223" s="1"/>
      <c r="Y223" s="65"/>
    </row>
    <row r="224" spans="1:25" s="60" customFormat="1" hidden="1" x14ac:dyDescent="0.2">
      <c r="A224" s="29"/>
      <c r="B224" s="29">
        <v>11</v>
      </c>
      <c r="C224" s="50" t="s">
        <v>101</v>
      </c>
      <c r="D224" s="31">
        <v>3236</v>
      </c>
      <c r="E224" s="32" t="s">
        <v>57</v>
      </c>
      <c r="F224" s="32"/>
      <c r="G224" s="1"/>
      <c r="H224" s="1"/>
      <c r="I224" s="1"/>
      <c r="J224" s="1"/>
      <c r="K224" s="1"/>
      <c r="L224" s="33"/>
      <c r="M224" s="1"/>
      <c r="N224" s="1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"/>
      <c r="W224" s="1"/>
      <c r="X224" s="1"/>
      <c r="Y224" s="65"/>
    </row>
    <row r="225" spans="1:25" s="60" customFormat="1" hidden="1" x14ac:dyDescent="0.2">
      <c r="A225" s="29"/>
      <c r="B225" s="29">
        <v>11</v>
      </c>
      <c r="C225" s="50" t="s">
        <v>101</v>
      </c>
      <c r="D225" s="31">
        <v>3239</v>
      </c>
      <c r="E225" s="32" t="s">
        <v>60</v>
      </c>
      <c r="F225" s="32"/>
      <c r="G225" s="1"/>
      <c r="H225" s="1"/>
      <c r="I225" s="1"/>
      <c r="J225" s="1"/>
      <c r="K225" s="1"/>
      <c r="L225" s="33"/>
      <c r="M225" s="1"/>
      <c r="N225" s="1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"/>
      <c r="W225" s="1"/>
      <c r="X225" s="1"/>
      <c r="Y225" s="65"/>
    </row>
    <row r="226" spans="1:25" s="23" customFormat="1" ht="15.75" hidden="1" x14ac:dyDescent="0.2">
      <c r="A226" s="25"/>
      <c r="B226" s="25">
        <v>11</v>
      </c>
      <c r="C226" s="49" t="s">
        <v>101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21"/>
      <c r="W226" s="21"/>
      <c r="X226" s="21"/>
      <c r="Y226" s="12"/>
    </row>
    <row r="227" spans="1:25" s="60" customFormat="1" hidden="1" x14ac:dyDescent="0.2">
      <c r="A227" s="29"/>
      <c r="B227" s="29">
        <v>11</v>
      </c>
      <c r="C227" s="50" t="s">
        <v>101</v>
      </c>
      <c r="D227" s="31">
        <v>3293</v>
      </c>
      <c r="E227" s="32" t="s">
        <v>64</v>
      </c>
      <c r="F227" s="32"/>
      <c r="G227" s="1"/>
      <c r="H227" s="1"/>
      <c r="I227" s="1"/>
      <c r="J227" s="1"/>
      <c r="K227" s="1"/>
      <c r="L227" s="33" t="str">
        <f t="shared" si="72"/>
        <v>-</v>
      </c>
      <c r="M227" s="1"/>
      <c r="N227" s="1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"/>
      <c r="W227" s="1"/>
      <c r="X227" s="1"/>
      <c r="Y227" s="65"/>
    </row>
    <row r="228" spans="1:25" s="60" customFormat="1" hidden="1" x14ac:dyDescent="0.2">
      <c r="A228" s="29"/>
      <c r="B228" s="29">
        <v>11</v>
      </c>
      <c r="C228" s="50" t="s">
        <v>101</v>
      </c>
      <c r="D228" s="31">
        <v>3294</v>
      </c>
      <c r="E228" s="32" t="s">
        <v>65</v>
      </c>
      <c r="F228" s="32"/>
      <c r="G228" s="1"/>
      <c r="H228" s="1"/>
      <c r="I228" s="1"/>
      <c r="J228" s="1"/>
      <c r="K228" s="1"/>
      <c r="L228" s="33" t="str">
        <f t="shared" ref="L228:L296" si="111">IF(I228=0, "-", K228/I228*100)</f>
        <v>-</v>
      </c>
      <c r="M228" s="1"/>
      <c r="N228" s="1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"/>
      <c r="W228" s="1"/>
      <c r="X228" s="1"/>
      <c r="Y228" s="65"/>
    </row>
    <row r="229" spans="1:25" s="60" customFormat="1" hidden="1" x14ac:dyDescent="0.2">
      <c r="A229" s="29"/>
      <c r="B229" s="29">
        <v>11</v>
      </c>
      <c r="C229" s="50" t="s">
        <v>101</v>
      </c>
      <c r="D229" s="31">
        <v>3299</v>
      </c>
      <c r="E229" s="32" t="s">
        <v>67</v>
      </c>
      <c r="F229" s="32"/>
      <c r="G229" s="1"/>
      <c r="H229" s="1"/>
      <c r="I229" s="1"/>
      <c r="J229" s="1"/>
      <c r="K229" s="1"/>
      <c r="L229" s="33"/>
      <c r="M229" s="1"/>
      <c r="N229" s="1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"/>
      <c r="W229" s="1"/>
      <c r="X229" s="1"/>
      <c r="Y229" s="65"/>
    </row>
    <row r="230" spans="1:25" s="23" customFormat="1" ht="15.75" hidden="1" x14ac:dyDescent="0.2">
      <c r="A230" s="25"/>
      <c r="B230" s="25">
        <v>11</v>
      </c>
      <c r="C230" s="49" t="s">
        <v>101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21"/>
      <c r="W230" s="21"/>
      <c r="X230" s="21"/>
      <c r="Y230" s="12"/>
    </row>
    <row r="231" spans="1:25" hidden="1" x14ac:dyDescent="0.2">
      <c r="A231" s="29"/>
      <c r="B231" s="29">
        <v>11</v>
      </c>
      <c r="C231" s="50" t="s">
        <v>101</v>
      </c>
      <c r="D231" s="31">
        <v>3431</v>
      </c>
      <c r="E231" s="32" t="s">
        <v>68</v>
      </c>
      <c r="F231" s="36"/>
      <c r="G231" s="2"/>
      <c r="H231" s="2"/>
      <c r="I231" s="2"/>
      <c r="J231" s="2"/>
      <c r="K231" s="2"/>
      <c r="L231" s="61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 x14ac:dyDescent="0.2">
      <c r="A232" s="29"/>
      <c r="B232" s="29">
        <v>11</v>
      </c>
      <c r="C232" s="50" t="s">
        <v>101</v>
      </c>
      <c r="D232" s="31">
        <v>3434</v>
      </c>
      <c r="E232" s="32" t="s">
        <v>70</v>
      </c>
      <c r="F232" s="36"/>
      <c r="G232" s="2"/>
      <c r="H232" s="2"/>
      <c r="I232" s="2"/>
      <c r="J232" s="2"/>
      <c r="K232" s="2"/>
      <c r="L232" s="61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 x14ac:dyDescent="0.2">
      <c r="A233" s="419" t="s">
        <v>176</v>
      </c>
      <c r="B233" s="419"/>
      <c r="C233" s="419"/>
      <c r="D233" s="419"/>
      <c r="E233" s="20" t="s">
        <v>178</v>
      </c>
      <c r="F233" s="38" t="s">
        <v>99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21"/>
      <c r="W233" s="21"/>
      <c r="X233" s="21"/>
      <c r="Y233" s="12"/>
    </row>
    <row r="234" spans="1:25" s="23" customFormat="1" ht="15.75" hidden="1" x14ac:dyDescent="0.2">
      <c r="A234" s="25"/>
      <c r="B234" s="25">
        <v>11</v>
      </c>
      <c r="C234" s="49" t="s">
        <v>101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21"/>
      <c r="W234" s="21"/>
      <c r="X234" s="21"/>
      <c r="Y234" s="12"/>
    </row>
    <row r="235" spans="1:25" hidden="1" x14ac:dyDescent="0.2">
      <c r="A235" s="29"/>
      <c r="B235" s="29">
        <v>11</v>
      </c>
      <c r="C235" s="50" t="s">
        <v>101</v>
      </c>
      <c r="D235" s="31">
        <v>3811</v>
      </c>
      <c r="E235" s="32" t="s">
        <v>73</v>
      </c>
      <c r="F235" s="36"/>
      <c r="G235" s="2"/>
      <c r="H235" s="2"/>
      <c r="I235" s="2"/>
      <c r="J235" s="2"/>
      <c r="K235" s="2"/>
      <c r="L235" s="61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</row>
    <row r="236" spans="1:25" ht="94.5" x14ac:dyDescent="0.2">
      <c r="A236" s="421" t="s">
        <v>179</v>
      </c>
      <c r="B236" s="421"/>
      <c r="C236" s="421"/>
      <c r="D236" s="421"/>
      <c r="E236" s="20" t="s">
        <v>180</v>
      </c>
      <c r="F236" s="38" t="s">
        <v>181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 x14ac:dyDescent="0.2">
      <c r="A237" s="24" t="s">
        <v>182</v>
      </c>
      <c r="B237" s="25">
        <v>11</v>
      </c>
      <c r="C237" s="26" t="s">
        <v>101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21"/>
      <c r="W237" s="21"/>
      <c r="X237" s="21"/>
      <c r="Y237" s="12"/>
    </row>
    <row r="238" spans="1:25" ht="15.75" hidden="1" x14ac:dyDescent="0.2">
      <c r="A238" s="28" t="s">
        <v>182</v>
      </c>
      <c r="B238" s="29">
        <v>11</v>
      </c>
      <c r="C238" s="30" t="s">
        <v>101</v>
      </c>
      <c r="D238" s="31">
        <v>3631</v>
      </c>
      <c r="E238" s="32" t="s">
        <v>71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hidden="1" x14ac:dyDescent="0.2">
      <c r="A239" s="28" t="s">
        <v>182</v>
      </c>
      <c r="B239" s="29">
        <v>11</v>
      </c>
      <c r="C239" s="30" t="s">
        <v>101</v>
      </c>
      <c r="D239" s="31">
        <v>3632</v>
      </c>
      <c r="E239" s="32" t="s">
        <v>183</v>
      </c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</row>
    <row r="240" spans="1:25" ht="94.5" x14ac:dyDescent="0.2">
      <c r="A240" s="421" t="s">
        <v>184</v>
      </c>
      <c r="B240" s="421"/>
      <c r="C240" s="421"/>
      <c r="D240" s="421"/>
      <c r="E240" s="38" t="s">
        <v>185</v>
      </c>
      <c r="F240" s="38" t="s">
        <v>181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</row>
    <row r="241" spans="1:25" s="23" customFormat="1" ht="15.75" hidden="1" x14ac:dyDescent="0.2">
      <c r="A241" s="24" t="s">
        <v>186</v>
      </c>
      <c r="B241" s="25">
        <v>11</v>
      </c>
      <c r="C241" s="26" t="s">
        <v>101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2"/>
    </row>
    <row r="242" spans="1:25" hidden="1" x14ac:dyDescent="0.2">
      <c r="A242" s="28" t="s">
        <v>186</v>
      </c>
      <c r="B242" s="29">
        <v>11</v>
      </c>
      <c r="C242" s="30" t="s">
        <v>101</v>
      </c>
      <c r="D242" s="31">
        <v>3811</v>
      </c>
      <c r="E242" s="32" t="s">
        <v>73</v>
      </c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</row>
    <row r="243" spans="1:25" s="23" customFormat="1" ht="15.75" hidden="1" x14ac:dyDescent="0.2">
      <c r="A243" s="24" t="s">
        <v>186</v>
      </c>
      <c r="B243" s="25">
        <v>11</v>
      </c>
      <c r="C243" s="26" t="s">
        <v>101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2"/>
    </row>
    <row r="244" spans="1:25" ht="37.5" hidden="1" customHeight="1" x14ac:dyDescent="0.2">
      <c r="A244" s="28" t="s">
        <v>186</v>
      </c>
      <c r="B244" s="29">
        <v>11</v>
      </c>
      <c r="C244" s="30" t="s">
        <v>101</v>
      </c>
      <c r="D244" s="31">
        <v>3821</v>
      </c>
      <c r="E244" s="32" t="s">
        <v>102</v>
      </c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</row>
    <row r="245" spans="1:25" s="23" customFormat="1" ht="94.5" x14ac:dyDescent="0.2">
      <c r="A245" s="425" t="s">
        <v>176</v>
      </c>
      <c r="B245" s="425"/>
      <c r="C245" s="425"/>
      <c r="D245" s="425"/>
      <c r="E245" s="38" t="s">
        <v>187</v>
      </c>
      <c r="F245" s="38" t="s">
        <v>181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2"/>
    </row>
    <row r="246" spans="1:25" s="23" customFormat="1" ht="15.75" hidden="1" x14ac:dyDescent="0.2">
      <c r="A246" s="24"/>
      <c r="B246" s="25">
        <v>11</v>
      </c>
      <c r="C246" s="26" t="s">
        <v>101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2"/>
    </row>
    <row r="247" spans="1:25" hidden="1" x14ac:dyDescent="0.2">
      <c r="B247" s="29">
        <v>11</v>
      </c>
      <c r="C247" s="30" t="s">
        <v>101</v>
      </c>
      <c r="D247" s="31">
        <v>3811</v>
      </c>
      <c r="E247" s="32" t="s">
        <v>73</v>
      </c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</row>
    <row r="248" spans="1:25" ht="94.5" x14ac:dyDescent="0.2">
      <c r="A248" s="421" t="s">
        <v>188</v>
      </c>
      <c r="B248" s="421"/>
      <c r="C248" s="421"/>
      <c r="D248" s="421"/>
      <c r="E248" s="20" t="s">
        <v>189</v>
      </c>
      <c r="F248" s="38" t="s">
        <v>181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</row>
    <row r="249" spans="1:25" s="23" customFormat="1" ht="15.75" hidden="1" x14ac:dyDescent="0.2">
      <c r="A249" s="25" t="s">
        <v>190</v>
      </c>
      <c r="B249" s="25">
        <v>11</v>
      </c>
      <c r="C249" s="26" t="s">
        <v>101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2"/>
    </row>
    <row r="250" spans="1:25" ht="30" hidden="1" x14ac:dyDescent="0.2">
      <c r="A250" s="29" t="s">
        <v>190</v>
      </c>
      <c r="B250" s="29">
        <v>11</v>
      </c>
      <c r="C250" s="30" t="s">
        <v>101</v>
      </c>
      <c r="D250" s="31">
        <v>3522</v>
      </c>
      <c r="E250" s="32" t="s">
        <v>150</v>
      </c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</row>
    <row r="251" spans="1:25" ht="94.5" x14ac:dyDescent="0.2">
      <c r="A251" s="421" t="s">
        <v>191</v>
      </c>
      <c r="B251" s="421"/>
      <c r="C251" s="421"/>
      <c r="D251" s="421"/>
      <c r="E251" s="20" t="s">
        <v>192</v>
      </c>
      <c r="F251" s="38" t="s">
        <v>181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</row>
    <row r="252" spans="1:25" s="23" customFormat="1" ht="15.75" hidden="1" x14ac:dyDescent="0.2">
      <c r="A252" s="25" t="s">
        <v>193</v>
      </c>
      <c r="B252" s="25">
        <v>11</v>
      </c>
      <c r="C252" s="49" t="s">
        <v>101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2"/>
    </row>
    <row r="253" spans="1:25" hidden="1" x14ac:dyDescent="0.2">
      <c r="A253" s="29" t="s">
        <v>193</v>
      </c>
      <c r="B253" s="29">
        <v>11</v>
      </c>
      <c r="C253" s="50" t="s">
        <v>101</v>
      </c>
      <c r="D253" s="31">
        <v>3213</v>
      </c>
      <c r="E253" s="32" t="s">
        <v>194</v>
      </c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</row>
    <row r="254" spans="1:25" s="23" customFormat="1" ht="15.75" hidden="1" x14ac:dyDescent="0.2">
      <c r="A254" s="25" t="s">
        <v>193</v>
      </c>
      <c r="B254" s="25">
        <v>11</v>
      </c>
      <c r="C254" s="49" t="s">
        <v>101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2"/>
    </row>
    <row r="255" spans="1:25" hidden="1" x14ac:dyDescent="0.2">
      <c r="A255" s="29" t="s">
        <v>193</v>
      </c>
      <c r="B255" s="29">
        <v>11</v>
      </c>
      <c r="C255" s="50" t="s">
        <v>101</v>
      </c>
      <c r="D255" s="31">
        <v>3221</v>
      </c>
      <c r="E255" s="32" t="s">
        <v>46</v>
      </c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</row>
    <row r="256" spans="1:25" hidden="1" x14ac:dyDescent="0.2">
      <c r="A256" s="29" t="s">
        <v>193</v>
      </c>
      <c r="B256" s="29">
        <v>11</v>
      </c>
      <c r="C256" s="50" t="s">
        <v>101</v>
      </c>
      <c r="D256" s="31">
        <v>3223</v>
      </c>
      <c r="E256" s="32" t="s">
        <v>48</v>
      </c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23" customFormat="1" ht="15.75" hidden="1" x14ac:dyDescent="0.2">
      <c r="A257" s="29" t="s">
        <v>193</v>
      </c>
      <c r="B257" s="29">
        <v>11</v>
      </c>
      <c r="C257" s="50" t="s">
        <v>101</v>
      </c>
      <c r="D257" s="31">
        <v>3227</v>
      </c>
      <c r="E257" s="32" t="s">
        <v>51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2"/>
    </row>
    <row r="258" spans="1:25" s="23" customFormat="1" ht="15.75" hidden="1" x14ac:dyDescent="0.2">
      <c r="A258" s="25" t="s">
        <v>193</v>
      </c>
      <c r="B258" s="25">
        <v>11</v>
      </c>
      <c r="C258" s="49" t="s">
        <v>101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2"/>
    </row>
    <row r="259" spans="1:25" hidden="1" x14ac:dyDescent="0.2">
      <c r="A259" s="29" t="s">
        <v>193</v>
      </c>
      <c r="B259" s="29">
        <v>11</v>
      </c>
      <c r="C259" s="50" t="s">
        <v>101</v>
      </c>
      <c r="D259" s="31">
        <v>3232</v>
      </c>
      <c r="E259" s="32" t="s">
        <v>53</v>
      </c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</row>
    <row r="260" spans="1:25" hidden="1" x14ac:dyDescent="0.2">
      <c r="A260" s="29" t="s">
        <v>193</v>
      </c>
      <c r="B260" s="29">
        <v>11</v>
      </c>
      <c r="C260" s="50" t="s">
        <v>101</v>
      </c>
      <c r="D260" s="31">
        <v>3235</v>
      </c>
      <c r="E260" s="32" t="s">
        <v>56</v>
      </c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</row>
    <row r="261" spans="1:25" hidden="1" x14ac:dyDescent="0.2">
      <c r="A261" s="29" t="s">
        <v>193</v>
      </c>
      <c r="B261" s="29">
        <v>11</v>
      </c>
      <c r="C261" s="50" t="s">
        <v>101</v>
      </c>
      <c r="D261" s="31">
        <v>3237</v>
      </c>
      <c r="E261" s="32" t="s">
        <v>58</v>
      </c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</row>
    <row r="262" spans="1:25" hidden="1" x14ac:dyDescent="0.2">
      <c r="A262" s="29" t="s">
        <v>193</v>
      </c>
      <c r="B262" s="29">
        <v>11</v>
      </c>
      <c r="C262" s="50" t="s">
        <v>101</v>
      </c>
      <c r="D262" s="31">
        <v>3239</v>
      </c>
      <c r="E262" s="32" t="s">
        <v>60</v>
      </c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</row>
    <row r="263" spans="1:25" s="23" customFormat="1" ht="15.75" hidden="1" x14ac:dyDescent="0.2">
      <c r="A263" s="25" t="s">
        <v>193</v>
      </c>
      <c r="B263" s="25">
        <v>11</v>
      </c>
      <c r="C263" s="49" t="s">
        <v>101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2"/>
    </row>
    <row r="264" spans="1:25" ht="30" hidden="1" x14ac:dyDescent="0.2">
      <c r="A264" s="29" t="s">
        <v>193</v>
      </c>
      <c r="B264" s="29">
        <v>11</v>
      </c>
      <c r="C264" s="50" t="s">
        <v>101</v>
      </c>
      <c r="D264" s="31">
        <v>3291</v>
      </c>
      <c r="E264" s="32" t="s">
        <v>62</v>
      </c>
      <c r="F264" s="36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</row>
    <row r="265" spans="1:25" hidden="1" x14ac:dyDescent="0.2">
      <c r="A265" s="29" t="s">
        <v>193</v>
      </c>
      <c r="B265" s="29">
        <v>11</v>
      </c>
      <c r="C265" s="50" t="s">
        <v>101</v>
      </c>
      <c r="D265" s="31">
        <v>3292</v>
      </c>
      <c r="E265" s="32" t="s">
        <v>63</v>
      </c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</row>
    <row r="266" spans="1:25" ht="94.5" x14ac:dyDescent="0.2">
      <c r="A266" s="421" t="s">
        <v>195</v>
      </c>
      <c r="B266" s="421"/>
      <c r="C266" s="421"/>
      <c r="D266" s="421"/>
      <c r="E266" s="20" t="s">
        <v>196</v>
      </c>
      <c r="F266" s="38" t="s">
        <v>181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</row>
    <row r="267" spans="1:25" s="23" customFormat="1" ht="15.75" hidden="1" x14ac:dyDescent="0.2">
      <c r="A267" s="25" t="s">
        <v>197</v>
      </c>
      <c r="B267" s="25">
        <v>11</v>
      </c>
      <c r="C267" s="49" t="s">
        <v>101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2"/>
    </row>
    <row r="268" spans="1:25" s="23" customFormat="1" ht="30" hidden="1" x14ac:dyDescent="0.2">
      <c r="A268" s="29" t="s">
        <v>197</v>
      </c>
      <c r="B268" s="29">
        <v>11</v>
      </c>
      <c r="C268" s="50" t="s">
        <v>101</v>
      </c>
      <c r="D268" s="31">
        <v>3224</v>
      </c>
      <c r="E268" s="32" t="s">
        <v>155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21"/>
      <c r="W268" s="21"/>
      <c r="X268" s="21"/>
      <c r="Y268" s="12"/>
    </row>
    <row r="269" spans="1:25" s="23" customFormat="1" ht="15.75" hidden="1" x14ac:dyDescent="0.2">
      <c r="A269" s="25" t="s">
        <v>197</v>
      </c>
      <c r="B269" s="25">
        <v>11</v>
      </c>
      <c r="C269" s="49" t="s">
        <v>101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21"/>
      <c r="W269" s="21"/>
      <c r="X269" s="21"/>
      <c r="Y269" s="12"/>
    </row>
    <row r="270" spans="1:25" hidden="1" x14ac:dyDescent="0.2">
      <c r="A270" s="29" t="s">
        <v>197</v>
      </c>
      <c r="B270" s="29">
        <v>11</v>
      </c>
      <c r="C270" s="50" t="s">
        <v>101</v>
      </c>
      <c r="D270" s="31">
        <v>3232</v>
      </c>
      <c r="E270" s="32" t="s">
        <v>53</v>
      </c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 x14ac:dyDescent="0.2">
      <c r="A271" s="25" t="s">
        <v>197</v>
      </c>
      <c r="B271" s="25">
        <v>11</v>
      </c>
      <c r="C271" s="49" t="s">
        <v>101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21"/>
      <c r="W271" s="21"/>
      <c r="X271" s="21"/>
      <c r="Y271" s="12"/>
    </row>
    <row r="272" spans="1:25" hidden="1" x14ac:dyDescent="0.2">
      <c r="A272" s="29" t="s">
        <v>197</v>
      </c>
      <c r="B272" s="29">
        <v>11</v>
      </c>
      <c r="C272" s="50" t="s">
        <v>101</v>
      </c>
      <c r="D272" s="31">
        <v>4222</v>
      </c>
      <c r="E272" s="32" t="s">
        <v>75</v>
      </c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 x14ac:dyDescent="0.2">
      <c r="A273" s="29" t="s">
        <v>197</v>
      </c>
      <c r="B273" s="29">
        <v>11</v>
      </c>
      <c r="C273" s="50" t="s">
        <v>101</v>
      </c>
      <c r="D273" s="31">
        <v>4227</v>
      </c>
      <c r="E273" s="32" t="s">
        <v>77</v>
      </c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 x14ac:dyDescent="0.2">
      <c r="A274" s="25" t="s">
        <v>197</v>
      </c>
      <c r="B274" s="25">
        <v>11</v>
      </c>
      <c r="C274" s="49" t="s">
        <v>101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21"/>
      <c r="W274" s="21"/>
      <c r="X274" s="21"/>
      <c r="Y274" s="12"/>
    </row>
    <row r="275" spans="1:25" hidden="1" x14ac:dyDescent="0.2">
      <c r="A275" s="29" t="s">
        <v>197</v>
      </c>
      <c r="B275" s="29">
        <v>11</v>
      </c>
      <c r="C275" s="50" t="s">
        <v>101</v>
      </c>
      <c r="D275" s="31">
        <v>4531</v>
      </c>
      <c r="E275" s="32" t="s">
        <v>198</v>
      </c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</row>
    <row r="276" spans="1:25" ht="94.5" x14ac:dyDescent="0.2">
      <c r="A276" s="421" t="s">
        <v>199</v>
      </c>
      <c r="B276" s="421"/>
      <c r="C276" s="421"/>
      <c r="D276" s="421"/>
      <c r="E276" s="20" t="s">
        <v>200</v>
      </c>
      <c r="F276" s="38" t="s">
        <v>181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</row>
    <row r="277" spans="1:25" s="23" customFormat="1" ht="15.75" hidden="1" x14ac:dyDescent="0.2">
      <c r="A277" s="24" t="s">
        <v>201</v>
      </c>
      <c r="B277" s="25">
        <v>11</v>
      </c>
      <c r="C277" s="26" t="s">
        <v>101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2"/>
    </row>
    <row r="278" spans="1:25" ht="30" hidden="1" x14ac:dyDescent="0.2">
      <c r="A278" s="28" t="s">
        <v>201</v>
      </c>
      <c r="B278" s="29">
        <v>11</v>
      </c>
      <c r="C278" s="30" t="s">
        <v>101</v>
      </c>
      <c r="D278" s="31">
        <v>3224</v>
      </c>
      <c r="E278" s="32" t="s">
        <v>155</v>
      </c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</row>
    <row r="279" spans="1:25" s="23" customFormat="1" ht="15.75" hidden="1" x14ac:dyDescent="0.2">
      <c r="A279" s="24" t="s">
        <v>201</v>
      </c>
      <c r="B279" s="25">
        <v>11</v>
      </c>
      <c r="C279" s="26" t="s">
        <v>101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2"/>
    </row>
    <row r="280" spans="1:25" hidden="1" x14ac:dyDescent="0.2">
      <c r="A280" s="28" t="s">
        <v>201</v>
      </c>
      <c r="B280" s="29">
        <v>11</v>
      </c>
      <c r="C280" s="30" t="s">
        <v>101</v>
      </c>
      <c r="D280" s="31">
        <v>3232</v>
      </c>
      <c r="E280" s="32" t="s">
        <v>53</v>
      </c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 x14ac:dyDescent="0.2">
      <c r="A281" s="28" t="s">
        <v>201</v>
      </c>
      <c r="B281" s="29">
        <v>11</v>
      </c>
      <c r="C281" s="30" t="s">
        <v>101</v>
      </c>
      <c r="D281" s="31">
        <v>3237</v>
      </c>
      <c r="E281" s="32" t="s">
        <v>58</v>
      </c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 x14ac:dyDescent="0.2">
      <c r="A282" s="28" t="s">
        <v>201</v>
      </c>
      <c r="B282" s="29">
        <v>11</v>
      </c>
      <c r="C282" s="30" t="s">
        <v>101</v>
      </c>
      <c r="D282" s="31">
        <v>3238</v>
      </c>
      <c r="E282" s="32" t="s">
        <v>59</v>
      </c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 x14ac:dyDescent="0.2">
      <c r="A283" s="24" t="s">
        <v>201</v>
      </c>
      <c r="B283" s="25">
        <v>11</v>
      </c>
      <c r="C283" s="26" t="s">
        <v>101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21"/>
      <c r="W283" s="21"/>
      <c r="X283" s="21"/>
      <c r="Y283" s="12"/>
    </row>
    <row r="284" spans="1:25" s="23" customFormat="1" ht="15.75" hidden="1" x14ac:dyDescent="0.2">
      <c r="A284" s="28" t="s">
        <v>201</v>
      </c>
      <c r="B284" s="29">
        <v>11</v>
      </c>
      <c r="C284" s="30" t="s">
        <v>101</v>
      </c>
      <c r="D284" s="31">
        <v>4123</v>
      </c>
      <c r="E284" s="32" t="s">
        <v>83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21"/>
      <c r="W284" s="21"/>
      <c r="X284" s="21"/>
      <c r="Y284" s="12"/>
    </row>
    <row r="285" spans="1:25" hidden="1" x14ac:dyDescent="0.2">
      <c r="A285" s="28" t="s">
        <v>201</v>
      </c>
      <c r="B285" s="29">
        <v>11</v>
      </c>
      <c r="C285" s="30" t="s">
        <v>101</v>
      </c>
      <c r="D285" s="31">
        <v>4126</v>
      </c>
      <c r="E285" s="32" t="s">
        <v>84</v>
      </c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 x14ac:dyDescent="0.2">
      <c r="A286" s="24" t="s">
        <v>201</v>
      </c>
      <c r="B286" s="25">
        <v>11</v>
      </c>
      <c r="C286" s="26" t="s">
        <v>101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21"/>
      <c r="W286" s="21"/>
      <c r="X286" s="21"/>
      <c r="Y286" s="12"/>
    </row>
    <row r="287" spans="1:25" hidden="1" x14ac:dyDescent="0.2">
      <c r="A287" s="28" t="s">
        <v>201</v>
      </c>
      <c r="B287" s="29">
        <v>11</v>
      </c>
      <c r="C287" s="30" t="s">
        <v>101</v>
      </c>
      <c r="D287" s="31">
        <v>4221</v>
      </c>
      <c r="E287" s="32" t="s">
        <v>74</v>
      </c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 x14ac:dyDescent="0.2">
      <c r="A288" s="24" t="s">
        <v>201</v>
      </c>
      <c r="B288" s="25">
        <v>11</v>
      </c>
      <c r="C288" s="26" t="s">
        <v>101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21"/>
      <c r="W288" s="21"/>
      <c r="X288" s="21"/>
      <c r="Y288" s="12"/>
    </row>
    <row r="289" spans="1:25" hidden="1" x14ac:dyDescent="0.2">
      <c r="A289" s="28" t="s">
        <v>201</v>
      </c>
      <c r="B289" s="29">
        <v>11</v>
      </c>
      <c r="C289" s="30" t="s">
        <v>101</v>
      </c>
      <c r="D289" s="31">
        <v>4262</v>
      </c>
      <c r="E289" s="32" t="s">
        <v>86</v>
      </c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 x14ac:dyDescent="0.2">
      <c r="A290" s="421" t="s">
        <v>202</v>
      </c>
      <c r="B290" s="422"/>
      <c r="C290" s="422"/>
      <c r="D290" s="422"/>
      <c r="E290" s="20" t="s">
        <v>203</v>
      </c>
      <c r="F290" s="38" t="s">
        <v>181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 x14ac:dyDescent="0.2">
      <c r="A291" s="24" t="s">
        <v>204</v>
      </c>
      <c r="B291" s="25">
        <v>11</v>
      </c>
      <c r="C291" s="26" t="s">
        <v>162</v>
      </c>
      <c r="D291" s="40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21"/>
      <c r="W291" s="21"/>
      <c r="X291" s="21"/>
      <c r="Y291" s="12"/>
    </row>
    <row r="292" spans="1:25" hidden="1" x14ac:dyDescent="0.2">
      <c r="A292" s="28" t="s">
        <v>204</v>
      </c>
      <c r="B292" s="29">
        <v>11</v>
      </c>
      <c r="C292" s="30" t="s">
        <v>162</v>
      </c>
      <c r="D292" s="31">
        <v>3234</v>
      </c>
      <c r="E292" s="32" t="s">
        <v>55</v>
      </c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 x14ac:dyDescent="0.2">
      <c r="A293" s="28" t="s">
        <v>204</v>
      </c>
      <c r="B293" s="29">
        <v>11</v>
      </c>
      <c r="C293" s="30" t="s">
        <v>162</v>
      </c>
      <c r="D293" s="31">
        <v>3235</v>
      </c>
      <c r="E293" s="32" t="s">
        <v>56</v>
      </c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 x14ac:dyDescent="0.2">
      <c r="A294" s="24" t="s">
        <v>204</v>
      </c>
      <c r="B294" s="25">
        <v>11</v>
      </c>
      <c r="C294" s="26" t="s">
        <v>162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21"/>
      <c r="W294" s="21"/>
      <c r="X294" s="21"/>
      <c r="Y294" s="12"/>
    </row>
    <row r="295" spans="1:25" s="23" customFormat="1" ht="30" hidden="1" x14ac:dyDescent="0.2">
      <c r="A295" s="28" t="s">
        <v>204</v>
      </c>
      <c r="B295" s="29">
        <v>11</v>
      </c>
      <c r="C295" s="30" t="s">
        <v>162</v>
      </c>
      <c r="D295" s="31">
        <v>3241</v>
      </c>
      <c r="E295" s="32" t="s">
        <v>205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21"/>
      <c r="W295" s="21"/>
      <c r="X295" s="21"/>
      <c r="Y295" s="12"/>
    </row>
    <row r="296" spans="1:25" ht="94.5" x14ac:dyDescent="0.2">
      <c r="A296" s="421" t="s">
        <v>206</v>
      </c>
      <c r="B296" s="421"/>
      <c r="C296" s="421"/>
      <c r="D296" s="421"/>
      <c r="E296" s="20" t="s">
        <v>207</v>
      </c>
      <c r="F296" s="38" t="s">
        <v>181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 x14ac:dyDescent="0.2">
      <c r="A297" s="24" t="s">
        <v>208</v>
      </c>
      <c r="B297" s="25">
        <v>11</v>
      </c>
      <c r="C297" s="26" t="s">
        <v>101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21"/>
      <c r="W297" s="21"/>
      <c r="X297" s="21"/>
      <c r="Y297" s="12"/>
    </row>
    <row r="298" spans="1:25" ht="30" hidden="1" x14ac:dyDescent="0.2">
      <c r="A298" s="28" t="s">
        <v>208</v>
      </c>
      <c r="B298" s="29">
        <v>11</v>
      </c>
      <c r="C298" s="30" t="s">
        <v>101</v>
      </c>
      <c r="D298" s="31">
        <v>3224</v>
      </c>
      <c r="E298" s="32" t="s">
        <v>155</v>
      </c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 x14ac:dyDescent="0.2">
      <c r="A299" s="24" t="s">
        <v>208</v>
      </c>
      <c r="B299" s="25">
        <v>11</v>
      </c>
      <c r="C299" s="26" t="s">
        <v>101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21"/>
      <c r="W299" s="21"/>
      <c r="X299" s="21"/>
      <c r="Y299" s="12"/>
    </row>
    <row r="300" spans="1:25" hidden="1" x14ac:dyDescent="0.2">
      <c r="A300" s="28" t="s">
        <v>208</v>
      </c>
      <c r="B300" s="29">
        <v>11</v>
      </c>
      <c r="C300" s="30" t="s">
        <v>101</v>
      </c>
      <c r="D300" s="31">
        <v>3232</v>
      </c>
      <c r="E300" s="32" t="s">
        <v>53</v>
      </c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 x14ac:dyDescent="0.2">
      <c r="A301" s="28" t="s">
        <v>208</v>
      </c>
      <c r="B301" s="29">
        <v>11</v>
      </c>
      <c r="C301" s="30" t="s">
        <v>101</v>
      </c>
      <c r="D301" s="31">
        <v>3237</v>
      </c>
      <c r="E301" s="32" t="s">
        <v>58</v>
      </c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 x14ac:dyDescent="0.2">
      <c r="A302" s="24" t="s">
        <v>208</v>
      </c>
      <c r="B302" s="25">
        <v>11</v>
      </c>
      <c r="C302" s="26" t="s">
        <v>101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21"/>
      <c r="W302" s="21"/>
      <c r="X302" s="21"/>
      <c r="Y302" s="12"/>
    </row>
    <row r="303" spans="1:25" hidden="1" x14ac:dyDescent="0.2">
      <c r="A303" s="28" t="s">
        <v>208</v>
      </c>
      <c r="B303" s="29">
        <v>11</v>
      </c>
      <c r="C303" s="30" t="s">
        <v>101</v>
      </c>
      <c r="D303" s="31">
        <v>4126</v>
      </c>
      <c r="E303" s="32" t="s">
        <v>84</v>
      </c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 x14ac:dyDescent="0.2">
      <c r="A304" s="24" t="s">
        <v>208</v>
      </c>
      <c r="B304" s="25">
        <v>11</v>
      </c>
      <c r="C304" s="26" t="s">
        <v>101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21"/>
      <c r="W304" s="21"/>
      <c r="X304" s="21"/>
      <c r="Y304" s="12"/>
    </row>
    <row r="305" spans="1:25" hidden="1" x14ac:dyDescent="0.2">
      <c r="A305" s="28" t="s">
        <v>208</v>
      </c>
      <c r="B305" s="29">
        <v>11</v>
      </c>
      <c r="C305" s="30" t="s">
        <v>101</v>
      </c>
      <c r="D305" s="31">
        <v>4221</v>
      </c>
      <c r="E305" s="32" t="s">
        <v>74</v>
      </c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 x14ac:dyDescent="0.2">
      <c r="A306" s="28" t="s">
        <v>208</v>
      </c>
      <c r="B306" s="29">
        <v>11</v>
      </c>
      <c r="C306" s="30" t="s">
        <v>101</v>
      </c>
      <c r="D306" s="31">
        <v>4223</v>
      </c>
      <c r="E306" s="32" t="s">
        <v>76</v>
      </c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 x14ac:dyDescent="0.2">
      <c r="A307" s="24" t="s">
        <v>208</v>
      </c>
      <c r="B307" s="25">
        <v>11</v>
      </c>
      <c r="C307" s="26" t="s">
        <v>101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21"/>
      <c r="W307" s="21"/>
      <c r="X307" s="21"/>
      <c r="Y307" s="12"/>
    </row>
    <row r="308" spans="1:25" hidden="1" x14ac:dyDescent="0.2">
      <c r="A308" s="28" t="s">
        <v>208</v>
      </c>
      <c r="B308" s="29">
        <v>11</v>
      </c>
      <c r="C308" s="30" t="s">
        <v>101</v>
      </c>
      <c r="D308" s="31">
        <v>4511</v>
      </c>
      <c r="E308" s="32" t="s">
        <v>91</v>
      </c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 x14ac:dyDescent="0.2">
      <c r="A309" s="421" t="s">
        <v>209</v>
      </c>
      <c r="B309" s="422"/>
      <c r="C309" s="422"/>
      <c r="D309" s="422"/>
      <c r="E309" s="20" t="s">
        <v>210</v>
      </c>
      <c r="F309" s="38" t="s">
        <v>181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 x14ac:dyDescent="0.2">
      <c r="A310" s="24" t="s">
        <v>211</v>
      </c>
      <c r="B310" s="25">
        <v>11</v>
      </c>
      <c r="C310" s="26" t="s">
        <v>101</v>
      </c>
      <c r="D310" s="40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21"/>
      <c r="W310" s="21"/>
      <c r="X310" s="21"/>
      <c r="Y310" s="12"/>
    </row>
    <row r="311" spans="1:25" ht="45" hidden="1" x14ac:dyDescent="0.2">
      <c r="A311" s="28" t="s">
        <v>211</v>
      </c>
      <c r="B311" s="29">
        <v>11</v>
      </c>
      <c r="C311" s="30" t="s">
        <v>101</v>
      </c>
      <c r="D311" s="31">
        <v>3862</v>
      </c>
      <c r="E311" s="32" t="s">
        <v>109</v>
      </c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ht="94.5" x14ac:dyDescent="0.2">
      <c r="A312" s="421" t="s">
        <v>212</v>
      </c>
      <c r="B312" s="421"/>
      <c r="C312" s="421"/>
      <c r="D312" s="421"/>
      <c r="E312" s="20" t="s">
        <v>213</v>
      </c>
      <c r="F312" s="38" t="s">
        <v>181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</row>
    <row r="313" spans="1:25" s="23" customFormat="1" ht="15.75" hidden="1" x14ac:dyDescent="0.2">
      <c r="A313" s="24" t="s">
        <v>214</v>
      </c>
      <c r="B313" s="25">
        <v>11</v>
      </c>
      <c r="C313" s="26" t="s">
        <v>101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2"/>
    </row>
    <row r="314" spans="1:25" hidden="1" x14ac:dyDescent="0.2">
      <c r="A314" s="28" t="s">
        <v>214</v>
      </c>
      <c r="B314" s="29">
        <v>11</v>
      </c>
      <c r="C314" s="30" t="s">
        <v>101</v>
      </c>
      <c r="D314" s="31">
        <v>3235</v>
      </c>
      <c r="E314" s="32" t="s">
        <v>56</v>
      </c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 x14ac:dyDescent="0.2">
      <c r="A315" s="24" t="s">
        <v>214</v>
      </c>
      <c r="B315" s="25">
        <v>11</v>
      </c>
      <c r="C315" s="26" t="s">
        <v>101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21"/>
      <c r="W315" s="21"/>
      <c r="X315" s="21"/>
      <c r="Y315" s="12"/>
    </row>
    <row r="316" spans="1:25" s="23" customFormat="1" ht="15.75" hidden="1" x14ac:dyDescent="0.2">
      <c r="A316" s="28" t="s">
        <v>214</v>
      </c>
      <c r="B316" s="29">
        <v>11</v>
      </c>
      <c r="C316" s="30" t="s">
        <v>101</v>
      </c>
      <c r="D316" s="31">
        <v>3294</v>
      </c>
      <c r="E316" s="32" t="s">
        <v>65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21"/>
      <c r="W316" s="21"/>
      <c r="X316" s="21"/>
      <c r="Y316" s="12"/>
    </row>
    <row r="317" spans="1:25" s="23" customFormat="1" ht="94.5" x14ac:dyDescent="0.2">
      <c r="A317" s="421" t="s">
        <v>215</v>
      </c>
      <c r="B317" s="421"/>
      <c r="C317" s="421"/>
      <c r="D317" s="421"/>
      <c r="E317" s="20" t="s">
        <v>216</v>
      </c>
      <c r="F317" s="38" t="s">
        <v>181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21"/>
      <c r="W317" s="21"/>
      <c r="X317" s="21"/>
      <c r="Y317" s="12"/>
    </row>
    <row r="318" spans="1:25" s="23" customFormat="1" ht="15.75" hidden="1" x14ac:dyDescent="0.2">
      <c r="A318" s="24" t="s">
        <v>217</v>
      </c>
      <c r="B318" s="24">
        <v>11</v>
      </c>
      <c r="C318" s="49" t="s">
        <v>101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21"/>
      <c r="W318" s="21"/>
      <c r="X318" s="21"/>
      <c r="Y318" s="12"/>
    </row>
    <row r="319" spans="1:25" hidden="1" x14ac:dyDescent="0.2">
      <c r="A319" s="28" t="s">
        <v>217</v>
      </c>
      <c r="B319" s="28">
        <v>11</v>
      </c>
      <c r="C319" s="50" t="s">
        <v>101</v>
      </c>
      <c r="D319" s="31">
        <v>3232</v>
      </c>
      <c r="E319" s="32" t="s">
        <v>53</v>
      </c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 x14ac:dyDescent="0.2">
      <c r="A320" s="28" t="s">
        <v>217</v>
      </c>
      <c r="B320" s="28">
        <v>11</v>
      </c>
      <c r="C320" s="50" t="s">
        <v>101</v>
      </c>
      <c r="D320" s="31">
        <v>3237</v>
      </c>
      <c r="E320" s="32" t="s">
        <v>58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21"/>
      <c r="W320" s="21"/>
      <c r="X320" s="21"/>
      <c r="Y320" s="12"/>
    </row>
    <row r="321" spans="1:25" hidden="1" x14ac:dyDescent="0.2">
      <c r="A321" s="28" t="s">
        <v>217</v>
      </c>
      <c r="B321" s="28">
        <v>11</v>
      </c>
      <c r="C321" s="50" t="s">
        <v>101</v>
      </c>
      <c r="D321" s="31">
        <v>3238</v>
      </c>
      <c r="E321" s="32" t="s">
        <v>59</v>
      </c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 x14ac:dyDescent="0.2">
      <c r="A322" s="24" t="s">
        <v>217</v>
      </c>
      <c r="B322" s="24">
        <v>11</v>
      </c>
      <c r="C322" s="49" t="s">
        <v>101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21"/>
      <c r="W322" s="21"/>
      <c r="X322" s="21"/>
      <c r="Y322" s="12"/>
    </row>
    <row r="323" spans="1:25" hidden="1" x14ac:dyDescent="0.2">
      <c r="A323" s="28" t="s">
        <v>217</v>
      </c>
      <c r="B323" s="28">
        <v>11</v>
      </c>
      <c r="C323" s="50" t="s">
        <v>101</v>
      </c>
      <c r="D323" s="31">
        <v>4126</v>
      </c>
      <c r="E323" s="32" t="s">
        <v>84</v>
      </c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 x14ac:dyDescent="0.2">
      <c r="A324" s="24" t="s">
        <v>217</v>
      </c>
      <c r="B324" s="24">
        <v>11</v>
      </c>
      <c r="C324" s="49" t="s">
        <v>101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21"/>
      <c r="W324" s="21"/>
      <c r="X324" s="21"/>
      <c r="Y324" s="12"/>
    </row>
    <row r="325" spans="1:25" s="23" customFormat="1" ht="15.75" hidden="1" x14ac:dyDescent="0.2">
      <c r="A325" s="28" t="s">
        <v>217</v>
      </c>
      <c r="B325" s="28">
        <v>11</v>
      </c>
      <c r="C325" s="50" t="s">
        <v>101</v>
      </c>
      <c r="D325" s="31">
        <v>4221</v>
      </c>
      <c r="E325" s="32" t="s">
        <v>74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21"/>
      <c r="W325" s="21"/>
      <c r="X325" s="21"/>
      <c r="Y325" s="12"/>
    </row>
    <row r="326" spans="1:25" hidden="1" x14ac:dyDescent="0.2">
      <c r="A326" s="28" t="s">
        <v>217</v>
      </c>
      <c r="B326" s="28">
        <v>11</v>
      </c>
      <c r="C326" s="50" t="s">
        <v>101</v>
      </c>
      <c r="D326" s="31">
        <v>4222</v>
      </c>
      <c r="E326" s="32" t="s">
        <v>75</v>
      </c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 x14ac:dyDescent="0.2">
      <c r="A327" s="28" t="s">
        <v>217</v>
      </c>
      <c r="B327" s="28">
        <v>11</v>
      </c>
      <c r="C327" s="50" t="s">
        <v>101</v>
      </c>
      <c r="D327" s="31">
        <v>4223</v>
      </c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 x14ac:dyDescent="0.2">
      <c r="A328" s="24" t="s">
        <v>217</v>
      </c>
      <c r="B328" s="24">
        <v>11</v>
      </c>
      <c r="C328" s="49" t="s">
        <v>101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21"/>
      <c r="W328" s="21"/>
      <c r="X328" s="21"/>
      <c r="Y328" s="12"/>
    </row>
    <row r="329" spans="1:25" s="23" customFormat="1" ht="15.75" hidden="1" x14ac:dyDescent="0.2">
      <c r="A329" s="28" t="s">
        <v>217</v>
      </c>
      <c r="B329" s="28">
        <v>11</v>
      </c>
      <c r="C329" s="50" t="s">
        <v>101</v>
      </c>
      <c r="D329" s="31">
        <v>4262</v>
      </c>
      <c r="E329" s="32" t="s">
        <v>218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21"/>
      <c r="W329" s="21"/>
      <c r="X329" s="21"/>
      <c r="Y329" s="12"/>
    </row>
    <row r="330" spans="1:25" s="23" customFormat="1" ht="15.75" hidden="1" x14ac:dyDescent="0.2">
      <c r="A330" s="24" t="s">
        <v>217</v>
      </c>
      <c r="B330" s="24">
        <v>11</v>
      </c>
      <c r="C330" s="49" t="s">
        <v>101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21"/>
      <c r="W330" s="21"/>
      <c r="X330" s="21"/>
      <c r="Y330" s="12"/>
    </row>
    <row r="331" spans="1:25" hidden="1" x14ac:dyDescent="0.2">
      <c r="A331" s="28" t="s">
        <v>217</v>
      </c>
      <c r="B331" s="28">
        <v>11</v>
      </c>
      <c r="C331" s="50" t="s">
        <v>101</v>
      </c>
      <c r="D331" s="53">
        <v>4511</v>
      </c>
      <c r="E331" s="32" t="s">
        <v>91</v>
      </c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 x14ac:dyDescent="0.2">
      <c r="A332" s="421" t="s">
        <v>219</v>
      </c>
      <c r="B332" s="421"/>
      <c r="C332" s="421"/>
      <c r="D332" s="421"/>
      <c r="E332" s="20" t="s">
        <v>220</v>
      </c>
      <c r="F332" s="38" t="s">
        <v>181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 x14ac:dyDescent="0.2">
      <c r="A333" s="24" t="s">
        <v>221</v>
      </c>
      <c r="B333" s="25">
        <v>11</v>
      </c>
      <c r="C333" s="26" t="s">
        <v>101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21"/>
      <c r="W333" s="21"/>
      <c r="X333" s="21"/>
      <c r="Y333" s="12"/>
    </row>
    <row r="334" spans="1:25" hidden="1" x14ac:dyDescent="0.2">
      <c r="A334" s="28" t="s">
        <v>221</v>
      </c>
      <c r="B334" s="29">
        <v>11</v>
      </c>
      <c r="C334" s="30" t="s">
        <v>101</v>
      </c>
      <c r="D334" s="31">
        <v>3213</v>
      </c>
      <c r="E334" s="32" t="s">
        <v>44</v>
      </c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 x14ac:dyDescent="0.2">
      <c r="A335" s="24" t="s">
        <v>221</v>
      </c>
      <c r="B335" s="25">
        <v>11</v>
      </c>
      <c r="C335" s="26" t="s">
        <v>101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21"/>
      <c r="W335" s="21"/>
      <c r="X335" s="21"/>
      <c r="Y335" s="12"/>
    </row>
    <row r="336" spans="1:25" hidden="1" x14ac:dyDescent="0.2">
      <c r="A336" s="28" t="s">
        <v>221</v>
      </c>
      <c r="B336" s="29">
        <v>11</v>
      </c>
      <c r="C336" s="30" t="s">
        <v>101</v>
      </c>
      <c r="D336" s="31">
        <v>3232</v>
      </c>
      <c r="E336" s="32" t="s">
        <v>53</v>
      </c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 x14ac:dyDescent="0.2">
      <c r="A337" s="24" t="s">
        <v>221</v>
      </c>
      <c r="B337" s="25">
        <v>11</v>
      </c>
      <c r="C337" s="26" t="s">
        <v>101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21"/>
      <c r="W337" s="21"/>
      <c r="X337" s="21"/>
      <c r="Y337" s="12"/>
    </row>
    <row r="338" spans="1:25" hidden="1" x14ac:dyDescent="0.2">
      <c r="A338" s="28" t="s">
        <v>221</v>
      </c>
      <c r="B338" s="29">
        <v>11</v>
      </c>
      <c r="C338" s="30" t="s">
        <v>101</v>
      </c>
      <c r="D338" s="31">
        <v>4262</v>
      </c>
      <c r="E338" s="32" t="s">
        <v>218</v>
      </c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 x14ac:dyDescent="0.2">
      <c r="A339" s="421" t="s">
        <v>222</v>
      </c>
      <c r="B339" s="421"/>
      <c r="C339" s="421"/>
      <c r="D339" s="421"/>
      <c r="E339" s="20" t="s">
        <v>223</v>
      </c>
      <c r="F339" s="38" t="s">
        <v>181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 x14ac:dyDescent="0.2">
      <c r="A340" s="24" t="s">
        <v>224</v>
      </c>
      <c r="B340" s="25">
        <v>11</v>
      </c>
      <c r="C340" s="26" t="s">
        <v>101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21"/>
      <c r="W340" s="21"/>
      <c r="X340" s="21"/>
      <c r="Y340" s="12"/>
    </row>
    <row r="341" spans="1:25" hidden="1" x14ac:dyDescent="0.2">
      <c r="A341" s="28" t="s">
        <v>224</v>
      </c>
      <c r="B341" s="29">
        <v>11</v>
      </c>
      <c r="C341" s="30" t="s">
        <v>101</v>
      </c>
      <c r="D341" s="31">
        <v>3721</v>
      </c>
      <c r="E341" s="32" t="s">
        <v>138</v>
      </c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 x14ac:dyDescent="0.2">
      <c r="A342" s="421" t="s">
        <v>225</v>
      </c>
      <c r="B342" s="422"/>
      <c r="C342" s="422"/>
      <c r="D342" s="422"/>
      <c r="E342" s="20" t="s">
        <v>226</v>
      </c>
      <c r="F342" s="38" t="s">
        <v>181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23" customFormat="1" ht="15.75" hidden="1" x14ac:dyDescent="0.2">
      <c r="A343" s="24" t="s">
        <v>227</v>
      </c>
      <c r="B343" s="25">
        <v>11</v>
      </c>
      <c r="C343" s="26" t="s">
        <v>101</v>
      </c>
      <c r="D343" s="40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2"/>
    </row>
    <row r="344" spans="1:25" hidden="1" x14ac:dyDescent="0.2">
      <c r="A344" s="28" t="s">
        <v>227</v>
      </c>
      <c r="B344" s="29">
        <v>11</v>
      </c>
      <c r="C344" s="30" t="s">
        <v>101</v>
      </c>
      <c r="D344" s="31">
        <v>3237</v>
      </c>
      <c r="E344" s="32" t="s">
        <v>58</v>
      </c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</row>
    <row r="345" spans="1:25" s="23" customFormat="1" ht="15.75" hidden="1" x14ac:dyDescent="0.2">
      <c r="A345" s="24" t="s">
        <v>227</v>
      </c>
      <c r="B345" s="25">
        <v>12</v>
      </c>
      <c r="C345" s="26" t="s">
        <v>101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2"/>
    </row>
    <row r="346" spans="1:25" ht="36" hidden="1" customHeight="1" x14ac:dyDescent="0.2">
      <c r="A346" s="28" t="s">
        <v>227</v>
      </c>
      <c r="B346" s="29">
        <v>12</v>
      </c>
      <c r="C346" s="30" t="s">
        <v>101</v>
      </c>
      <c r="D346" s="31">
        <v>4126</v>
      </c>
      <c r="E346" s="32" t="s">
        <v>84</v>
      </c>
      <c r="F346" s="36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</row>
    <row r="347" spans="1:25" s="23" customFormat="1" ht="15.75" hidden="1" x14ac:dyDescent="0.2">
      <c r="A347" s="24" t="s">
        <v>227</v>
      </c>
      <c r="B347" s="25">
        <v>51</v>
      </c>
      <c r="C347" s="26" t="s">
        <v>101</v>
      </c>
      <c r="D347" s="27">
        <v>412</v>
      </c>
      <c r="E347" s="20"/>
      <c r="F347" s="38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2"/>
    </row>
    <row r="348" spans="1:25" s="23" customFormat="1" ht="33.75" hidden="1" customHeight="1" x14ac:dyDescent="0.2">
      <c r="A348" s="28" t="s">
        <v>227</v>
      </c>
      <c r="B348" s="29">
        <v>51</v>
      </c>
      <c r="C348" s="30" t="s">
        <v>101</v>
      </c>
      <c r="D348" s="31">
        <v>4126</v>
      </c>
      <c r="E348" s="32" t="s">
        <v>84</v>
      </c>
      <c r="F348" s="36"/>
      <c r="G348" s="1">
        <v>1850000</v>
      </c>
      <c r="H348" s="55"/>
      <c r="I348" s="1">
        <v>1850000</v>
      </c>
      <c r="J348" s="55"/>
      <c r="K348" s="1">
        <v>0</v>
      </c>
      <c r="L348" s="33">
        <f t="shared" si="149"/>
        <v>0</v>
      </c>
      <c r="M348" s="1">
        <v>1230000</v>
      </c>
      <c r="N348" s="55"/>
      <c r="O348" s="1"/>
      <c r="P348" s="55"/>
      <c r="Q348" s="1">
        <v>0</v>
      </c>
      <c r="R348" s="1">
        <v>0</v>
      </c>
      <c r="S348" s="55"/>
      <c r="T348" s="1">
        <v>0</v>
      </c>
      <c r="U348" s="55"/>
      <c r="V348" s="21"/>
      <c r="W348" s="21"/>
      <c r="X348" s="21"/>
      <c r="Y348" s="12"/>
    </row>
    <row r="349" spans="1:25" ht="94.5" x14ac:dyDescent="0.2">
      <c r="A349" s="421" t="s">
        <v>228</v>
      </c>
      <c r="B349" s="422"/>
      <c r="C349" s="422"/>
      <c r="D349" s="422"/>
      <c r="E349" s="20" t="s">
        <v>229</v>
      </c>
      <c r="F349" s="38" t="s">
        <v>181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 x14ac:dyDescent="0.2">
      <c r="A350" s="24" t="s">
        <v>230</v>
      </c>
      <c r="B350" s="25">
        <v>11</v>
      </c>
      <c r="C350" s="26" t="s">
        <v>101</v>
      </c>
      <c r="D350" s="40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21"/>
      <c r="W350" s="21"/>
      <c r="X350" s="21"/>
      <c r="Y350" s="12"/>
    </row>
    <row r="351" spans="1:25" ht="35.25" hidden="1" customHeight="1" x14ac:dyDescent="0.2">
      <c r="A351" s="28" t="s">
        <v>230</v>
      </c>
      <c r="B351" s="29">
        <v>11</v>
      </c>
      <c r="C351" s="30" t="s">
        <v>101</v>
      </c>
      <c r="D351" s="31">
        <v>3821</v>
      </c>
      <c r="E351" s="32" t="s">
        <v>102</v>
      </c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 x14ac:dyDescent="0.2">
      <c r="A352" s="421" t="s">
        <v>231</v>
      </c>
      <c r="B352" s="421"/>
      <c r="C352" s="421"/>
      <c r="D352" s="421"/>
      <c r="E352" s="20" t="s">
        <v>232</v>
      </c>
      <c r="F352" s="38" t="s">
        <v>181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 x14ac:dyDescent="0.2">
      <c r="A353" s="24" t="s">
        <v>233</v>
      </c>
      <c r="B353" s="25">
        <v>11</v>
      </c>
      <c r="C353" s="26" t="s">
        <v>101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21"/>
      <c r="W353" s="21"/>
      <c r="X353" s="21"/>
      <c r="Y353" s="12"/>
    </row>
    <row r="354" spans="1:25" ht="35.25" hidden="1" customHeight="1" x14ac:dyDescent="0.2">
      <c r="A354" s="28" t="s">
        <v>233</v>
      </c>
      <c r="B354" s="29">
        <v>11</v>
      </c>
      <c r="C354" s="30" t="s">
        <v>101</v>
      </c>
      <c r="D354" s="31">
        <v>3821</v>
      </c>
      <c r="E354" s="32" t="s">
        <v>102</v>
      </c>
      <c r="F354" s="36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 x14ac:dyDescent="0.2">
      <c r="A355" s="426" t="s">
        <v>234</v>
      </c>
      <c r="B355" s="426"/>
      <c r="C355" s="426"/>
      <c r="D355" s="426"/>
      <c r="E355" s="426"/>
      <c r="F355" s="426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 x14ac:dyDescent="0.2">
      <c r="A356" s="421" t="s">
        <v>235</v>
      </c>
      <c r="B356" s="422"/>
      <c r="C356" s="422"/>
      <c r="D356" s="422"/>
      <c r="E356" s="20" t="s">
        <v>236</v>
      </c>
      <c r="F356" s="20" t="s">
        <v>237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 x14ac:dyDescent="0.2">
      <c r="A357" s="24" t="s">
        <v>235</v>
      </c>
      <c r="B357" s="25">
        <v>11</v>
      </c>
      <c r="C357" s="49" t="s">
        <v>101</v>
      </c>
      <c r="D357" s="40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21"/>
      <c r="W357" s="21"/>
      <c r="X357" s="21"/>
      <c r="Y357" s="12"/>
    </row>
    <row r="358" spans="1:25" ht="15.75" hidden="1" x14ac:dyDescent="0.2">
      <c r="A358" s="28" t="s">
        <v>235</v>
      </c>
      <c r="B358" s="29">
        <v>11</v>
      </c>
      <c r="C358" s="50" t="s">
        <v>101</v>
      </c>
      <c r="D358" s="31">
        <v>3111</v>
      </c>
      <c r="E358" s="32" t="s">
        <v>33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 x14ac:dyDescent="0.2">
      <c r="A359" s="28" t="s">
        <v>235</v>
      </c>
      <c r="B359" s="29">
        <v>11</v>
      </c>
      <c r="C359" s="50" t="s">
        <v>101</v>
      </c>
      <c r="D359" s="31">
        <v>3113</v>
      </c>
      <c r="E359" s="32" t="s">
        <v>35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 x14ac:dyDescent="0.2">
      <c r="A360" s="28" t="s">
        <v>235</v>
      </c>
      <c r="B360" s="29">
        <v>11</v>
      </c>
      <c r="C360" s="50" t="s">
        <v>101</v>
      </c>
      <c r="D360" s="31">
        <v>3114</v>
      </c>
      <c r="E360" s="32" t="s">
        <v>36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 x14ac:dyDescent="0.2">
      <c r="A361" s="24" t="s">
        <v>235</v>
      </c>
      <c r="B361" s="25">
        <v>11</v>
      </c>
      <c r="C361" s="49" t="s">
        <v>101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21"/>
      <c r="W361" s="21"/>
      <c r="X361" s="21"/>
      <c r="Y361" s="12"/>
    </row>
    <row r="362" spans="1:25" ht="15.75" hidden="1" x14ac:dyDescent="0.2">
      <c r="A362" s="28" t="s">
        <v>235</v>
      </c>
      <c r="B362" s="29">
        <v>11</v>
      </c>
      <c r="C362" s="50" t="s">
        <v>101</v>
      </c>
      <c r="D362" s="31">
        <v>3121</v>
      </c>
      <c r="E362" s="32" t="s">
        <v>38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 x14ac:dyDescent="0.2">
      <c r="A363" s="24" t="s">
        <v>235</v>
      </c>
      <c r="B363" s="25">
        <v>11</v>
      </c>
      <c r="C363" s="49" t="s">
        <v>101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21"/>
      <c r="W363" s="21"/>
      <c r="X363" s="21"/>
      <c r="Y363" s="12"/>
    </row>
    <row r="364" spans="1:25" ht="15.75" hidden="1" x14ac:dyDescent="0.2">
      <c r="A364" s="28" t="s">
        <v>235</v>
      </c>
      <c r="B364" s="29">
        <v>11</v>
      </c>
      <c r="C364" s="50" t="s">
        <v>101</v>
      </c>
      <c r="D364" s="31">
        <v>3131</v>
      </c>
      <c r="E364" s="32" t="s">
        <v>39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 x14ac:dyDescent="0.2">
      <c r="A365" s="28" t="s">
        <v>235</v>
      </c>
      <c r="B365" s="29">
        <v>11</v>
      </c>
      <c r="C365" s="50" t="s">
        <v>101</v>
      </c>
      <c r="D365" s="31">
        <v>3132</v>
      </c>
      <c r="E365" s="32" t="s">
        <v>40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 x14ac:dyDescent="0.2">
      <c r="A366" s="28" t="s">
        <v>235</v>
      </c>
      <c r="B366" s="29">
        <v>11</v>
      </c>
      <c r="C366" s="50" t="s">
        <v>101</v>
      </c>
      <c r="D366" s="31">
        <v>3133</v>
      </c>
      <c r="E366" s="32" t="s">
        <v>41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 x14ac:dyDescent="0.2">
      <c r="A367" s="24" t="s">
        <v>235</v>
      </c>
      <c r="B367" s="25">
        <v>11</v>
      </c>
      <c r="C367" s="49" t="s">
        <v>101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21"/>
      <c r="W367" s="21"/>
      <c r="X367" s="21"/>
      <c r="Y367" s="12"/>
    </row>
    <row r="368" spans="1:25" ht="15.75" hidden="1" x14ac:dyDescent="0.2">
      <c r="A368" s="28" t="s">
        <v>235</v>
      </c>
      <c r="B368" s="29">
        <v>11</v>
      </c>
      <c r="C368" s="50" t="s">
        <v>101</v>
      </c>
      <c r="D368" s="31">
        <v>3211</v>
      </c>
      <c r="E368" s="32" t="s">
        <v>42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 x14ac:dyDescent="0.2">
      <c r="A369" s="28" t="s">
        <v>235</v>
      </c>
      <c r="B369" s="29">
        <v>11</v>
      </c>
      <c r="C369" s="50" t="s">
        <v>101</v>
      </c>
      <c r="D369" s="31">
        <v>3212</v>
      </c>
      <c r="E369" s="32" t="s">
        <v>43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 x14ac:dyDescent="0.2">
      <c r="A370" s="28" t="s">
        <v>235</v>
      </c>
      <c r="B370" s="29">
        <v>11</v>
      </c>
      <c r="C370" s="50" t="s">
        <v>101</v>
      </c>
      <c r="D370" s="31">
        <v>3213</v>
      </c>
      <c r="E370" s="32" t="s">
        <v>194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 x14ac:dyDescent="0.2">
      <c r="A371" s="28" t="s">
        <v>235</v>
      </c>
      <c r="B371" s="29">
        <v>11</v>
      </c>
      <c r="C371" s="50" t="s">
        <v>101</v>
      </c>
      <c r="D371" s="31">
        <v>3214</v>
      </c>
      <c r="E371" s="32" t="s">
        <v>45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 x14ac:dyDescent="0.2">
      <c r="A372" s="24" t="s">
        <v>235</v>
      </c>
      <c r="B372" s="25">
        <v>11</v>
      </c>
      <c r="C372" s="49" t="s">
        <v>101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21"/>
      <c r="W372" s="21"/>
      <c r="X372" s="21"/>
      <c r="Y372" s="12"/>
    </row>
    <row r="373" spans="1:25" ht="15.75" hidden="1" x14ac:dyDescent="0.2">
      <c r="A373" s="28" t="s">
        <v>235</v>
      </c>
      <c r="B373" s="29">
        <v>11</v>
      </c>
      <c r="C373" s="50" t="s">
        <v>101</v>
      </c>
      <c r="D373" s="31">
        <v>3221</v>
      </c>
      <c r="E373" s="32" t="s">
        <v>46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 x14ac:dyDescent="0.2">
      <c r="A374" s="28" t="s">
        <v>235</v>
      </c>
      <c r="B374" s="29">
        <v>11</v>
      </c>
      <c r="C374" s="50" t="s">
        <v>101</v>
      </c>
      <c r="D374" s="31">
        <v>3223</v>
      </c>
      <c r="E374" s="32" t="s">
        <v>48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 x14ac:dyDescent="0.2">
      <c r="A375" s="28" t="s">
        <v>235</v>
      </c>
      <c r="B375" s="29">
        <v>11</v>
      </c>
      <c r="C375" s="50" t="s">
        <v>101</v>
      </c>
      <c r="D375" s="31">
        <v>3227</v>
      </c>
      <c r="E375" s="32" t="s">
        <v>51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 x14ac:dyDescent="0.2">
      <c r="A376" s="24" t="s">
        <v>235</v>
      </c>
      <c r="B376" s="25">
        <v>11</v>
      </c>
      <c r="C376" s="49" t="s">
        <v>101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21"/>
      <c r="W376" s="21"/>
      <c r="X376" s="21"/>
      <c r="Y376" s="12"/>
    </row>
    <row r="377" spans="1:25" ht="15.75" hidden="1" x14ac:dyDescent="0.2">
      <c r="A377" s="28" t="s">
        <v>235</v>
      </c>
      <c r="B377" s="29">
        <v>11</v>
      </c>
      <c r="C377" s="50" t="s">
        <v>101</v>
      </c>
      <c r="D377" s="31">
        <v>3231</v>
      </c>
      <c r="E377" s="32" t="s">
        <v>52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 x14ac:dyDescent="0.2">
      <c r="A378" s="28" t="s">
        <v>235</v>
      </c>
      <c r="B378" s="29">
        <v>11</v>
      </c>
      <c r="C378" s="50" t="s">
        <v>101</v>
      </c>
      <c r="D378" s="31">
        <v>3232</v>
      </c>
      <c r="E378" s="32" t="s">
        <v>53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 x14ac:dyDescent="0.2">
      <c r="A379" s="28" t="s">
        <v>235</v>
      </c>
      <c r="B379" s="29">
        <v>11</v>
      </c>
      <c r="C379" s="50" t="s">
        <v>101</v>
      </c>
      <c r="D379" s="31">
        <v>3233</v>
      </c>
      <c r="E379" s="32" t="s">
        <v>54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 x14ac:dyDescent="0.2">
      <c r="A380" s="28" t="s">
        <v>235</v>
      </c>
      <c r="B380" s="29">
        <v>11</v>
      </c>
      <c r="C380" s="50" t="s">
        <v>101</v>
      </c>
      <c r="D380" s="31">
        <v>3234</v>
      </c>
      <c r="E380" s="32" t="s">
        <v>55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 x14ac:dyDescent="0.2">
      <c r="A381" s="28" t="s">
        <v>235</v>
      </c>
      <c r="B381" s="29">
        <v>11</v>
      </c>
      <c r="C381" s="50" t="s">
        <v>101</v>
      </c>
      <c r="D381" s="31">
        <v>3235</v>
      </c>
      <c r="E381" s="32" t="s">
        <v>56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 x14ac:dyDescent="0.2">
      <c r="A382" s="28" t="s">
        <v>235</v>
      </c>
      <c r="B382" s="29">
        <v>11</v>
      </c>
      <c r="C382" s="50" t="s">
        <v>101</v>
      </c>
      <c r="D382" s="31">
        <v>3236</v>
      </c>
      <c r="E382" s="32" t="s">
        <v>57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 x14ac:dyDescent="0.2">
      <c r="A383" s="28" t="s">
        <v>235</v>
      </c>
      <c r="B383" s="29">
        <v>11</v>
      </c>
      <c r="C383" s="50" t="s">
        <v>101</v>
      </c>
      <c r="D383" s="31">
        <v>3237</v>
      </c>
      <c r="E383" s="32" t="s">
        <v>58</v>
      </c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 x14ac:dyDescent="0.2">
      <c r="A384" s="28" t="s">
        <v>235</v>
      </c>
      <c r="B384" s="29">
        <v>11</v>
      </c>
      <c r="C384" s="50" t="s">
        <v>101</v>
      </c>
      <c r="D384" s="31">
        <v>3239</v>
      </c>
      <c r="E384" s="32" t="s">
        <v>60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21"/>
      <c r="W384" s="21"/>
      <c r="X384" s="21"/>
      <c r="Y384" s="12"/>
    </row>
    <row r="385" spans="1:25" s="23" customFormat="1" ht="15.75" hidden="1" x14ac:dyDescent="0.2">
      <c r="A385" s="24" t="s">
        <v>235</v>
      </c>
      <c r="B385" s="25">
        <v>11</v>
      </c>
      <c r="C385" s="49" t="s">
        <v>101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21"/>
      <c r="W385" s="21"/>
      <c r="X385" s="21"/>
      <c r="Y385" s="12"/>
    </row>
    <row r="386" spans="1:25" s="23" customFormat="1" ht="15.75" hidden="1" x14ac:dyDescent="0.2">
      <c r="A386" s="28" t="s">
        <v>235</v>
      </c>
      <c r="B386" s="29">
        <v>11</v>
      </c>
      <c r="C386" s="50" t="s">
        <v>101</v>
      </c>
      <c r="D386" s="44" t="s">
        <v>238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21"/>
      <c r="W386" s="21"/>
      <c r="X386" s="21"/>
      <c r="Y386" s="12"/>
    </row>
    <row r="387" spans="1:25" s="23" customFormat="1" ht="15.75" hidden="1" x14ac:dyDescent="0.2">
      <c r="A387" s="24" t="s">
        <v>235</v>
      </c>
      <c r="B387" s="25">
        <v>11</v>
      </c>
      <c r="C387" s="49" t="s">
        <v>101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21"/>
      <c r="W387" s="21"/>
      <c r="X387" s="21"/>
      <c r="Y387" s="12"/>
    </row>
    <row r="388" spans="1:25" ht="30" hidden="1" x14ac:dyDescent="0.2">
      <c r="A388" s="28" t="s">
        <v>235</v>
      </c>
      <c r="B388" s="29">
        <v>11</v>
      </c>
      <c r="C388" s="50" t="s">
        <v>101</v>
      </c>
      <c r="D388" s="31">
        <v>3291</v>
      </c>
      <c r="E388" s="32" t="s">
        <v>62</v>
      </c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 x14ac:dyDescent="0.2">
      <c r="A389" s="28" t="s">
        <v>235</v>
      </c>
      <c r="B389" s="29">
        <v>11</v>
      </c>
      <c r="C389" s="50" t="s">
        <v>101</v>
      </c>
      <c r="D389" s="31">
        <v>3293</v>
      </c>
      <c r="E389" s="32" t="s">
        <v>64</v>
      </c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 x14ac:dyDescent="0.2">
      <c r="A390" s="28" t="s">
        <v>235</v>
      </c>
      <c r="B390" s="29">
        <v>11</v>
      </c>
      <c r="C390" s="50" t="s">
        <v>101</v>
      </c>
      <c r="D390" s="31">
        <v>3294</v>
      </c>
      <c r="E390" s="32" t="s">
        <v>65</v>
      </c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 x14ac:dyDescent="0.2">
      <c r="A391" s="28" t="s">
        <v>235</v>
      </c>
      <c r="B391" s="29">
        <v>11</v>
      </c>
      <c r="C391" s="50" t="s">
        <v>101</v>
      </c>
      <c r="D391" s="31">
        <v>3295</v>
      </c>
      <c r="E391" s="32" t="s">
        <v>66</v>
      </c>
      <c r="G391" s="1">
        <v>1000</v>
      </c>
      <c r="H391" s="1">
        <v>1000</v>
      </c>
      <c r="I391" s="1">
        <v>1000</v>
      </c>
      <c r="J391" s="1">
        <v>1000</v>
      </c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 x14ac:dyDescent="0.2">
      <c r="A392" s="28" t="s">
        <v>235</v>
      </c>
      <c r="B392" s="29">
        <v>11</v>
      </c>
      <c r="C392" s="50" t="s">
        <v>101</v>
      </c>
      <c r="D392" s="31">
        <v>3299</v>
      </c>
      <c r="E392" s="32" t="s">
        <v>67</v>
      </c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 x14ac:dyDescent="0.2">
      <c r="A393" s="24" t="s">
        <v>235</v>
      </c>
      <c r="B393" s="25">
        <v>11</v>
      </c>
      <c r="C393" s="49" t="s">
        <v>101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21"/>
      <c r="W393" s="21"/>
      <c r="X393" s="21"/>
      <c r="Y393" s="12"/>
    </row>
    <row r="394" spans="1:25" hidden="1" x14ac:dyDescent="0.2">
      <c r="A394" s="28" t="s">
        <v>235</v>
      </c>
      <c r="B394" s="29">
        <v>11</v>
      </c>
      <c r="C394" s="50" t="s">
        <v>101</v>
      </c>
      <c r="D394" s="31">
        <v>3431</v>
      </c>
      <c r="E394" s="32" t="s">
        <v>68</v>
      </c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 x14ac:dyDescent="0.2">
      <c r="A395" s="28" t="s">
        <v>235</v>
      </c>
      <c r="B395" s="29">
        <v>11</v>
      </c>
      <c r="C395" s="50" t="s">
        <v>101</v>
      </c>
      <c r="D395" s="31">
        <v>3433</v>
      </c>
      <c r="E395" s="32" t="s">
        <v>69</v>
      </c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 x14ac:dyDescent="0.2">
      <c r="A396" s="24" t="s">
        <v>235</v>
      </c>
      <c r="B396" s="25">
        <v>11</v>
      </c>
      <c r="C396" s="49" t="s">
        <v>101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21"/>
      <c r="W396" s="21"/>
      <c r="X396" s="21"/>
      <c r="Y396" s="12"/>
    </row>
    <row r="397" spans="1:25" hidden="1" x14ac:dyDescent="0.2">
      <c r="A397" s="28" t="s">
        <v>235</v>
      </c>
      <c r="B397" s="29">
        <v>11</v>
      </c>
      <c r="C397" s="50" t="s">
        <v>101</v>
      </c>
      <c r="D397" s="31">
        <v>3721</v>
      </c>
      <c r="E397" s="32" t="s">
        <v>72</v>
      </c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 x14ac:dyDescent="0.2">
      <c r="A398" s="24" t="s">
        <v>235</v>
      </c>
      <c r="B398" s="25">
        <v>31</v>
      </c>
      <c r="C398" s="49" t="s">
        <v>101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21"/>
      <c r="W398" s="21"/>
      <c r="X398" s="21"/>
      <c r="Y398" s="12"/>
    </row>
    <row r="399" spans="1:25" s="23" customFormat="1" ht="30" hidden="1" x14ac:dyDescent="0.2">
      <c r="A399" s="28" t="s">
        <v>235</v>
      </c>
      <c r="B399" s="29">
        <v>31</v>
      </c>
      <c r="C399" s="50" t="s">
        <v>101</v>
      </c>
      <c r="D399" s="31">
        <v>3291</v>
      </c>
      <c r="E399" s="32" t="s">
        <v>62</v>
      </c>
      <c r="F399" s="32"/>
      <c r="G399" s="1">
        <v>3000000</v>
      </c>
      <c r="H399" s="55"/>
      <c r="I399" s="1">
        <v>3000000</v>
      </c>
      <c r="J399" s="55"/>
      <c r="K399" s="1">
        <v>2100081.64</v>
      </c>
      <c r="L399" s="33">
        <f t="shared" si="186"/>
        <v>70.002721333333341</v>
      </c>
      <c r="M399" s="1">
        <v>3000000</v>
      </c>
      <c r="N399" s="55"/>
      <c r="O399" s="1">
        <v>3000000</v>
      </c>
      <c r="P399" s="55"/>
      <c r="Q399" s="1">
        <v>3000000</v>
      </c>
      <c r="R399" s="1">
        <v>3000000</v>
      </c>
      <c r="S399" s="55"/>
      <c r="T399" s="1">
        <v>3000000</v>
      </c>
      <c r="U399" s="55"/>
      <c r="V399" s="21"/>
      <c r="W399" s="21"/>
      <c r="X399" s="21"/>
      <c r="Y399" s="12"/>
    </row>
    <row r="400" spans="1:25" ht="63" x14ac:dyDescent="0.2">
      <c r="A400" s="421" t="s">
        <v>239</v>
      </c>
      <c r="B400" s="421"/>
      <c r="C400" s="421"/>
      <c r="D400" s="421"/>
      <c r="E400" s="20" t="s">
        <v>240</v>
      </c>
      <c r="F400" s="20" t="s">
        <v>237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 x14ac:dyDescent="0.2">
      <c r="A401" s="24" t="s">
        <v>239</v>
      </c>
      <c r="B401" s="25">
        <v>11</v>
      </c>
      <c r="C401" s="49" t="s">
        <v>101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21"/>
      <c r="W401" s="21"/>
      <c r="X401" s="21"/>
      <c r="Y401" s="12"/>
    </row>
    <row r="402" spans="1:25" ht="30" hidden="1" x14ac:dyDescent="0.2">
      <c r="A402" s="28" t="s">
        <v>239</v>
      </c>
      <c r="B402" s="29">
        <v>11</v>
      </c>
      <c r="C402" s="50" t="s">
        <v>101</v>
      </c>
      <c r="D402" s="31">
        <v>3224</v>
      </c>
      <c r="E402" s="32" t="s">
        <v>155</v>
      </c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 x14ac:dyDescent="0.2">
      <c r="A403" s="28" t="s">
        <v>239</v>
      </c>
      <c r="B403" s="29">
        <v>11</v>
      </c>
      <c r="C403" s="50" t="s">
        <v>101</v>
      </c>
      <c r="D403" s="31">
        <v>3225</v>
      </c>
      <c r="E403" s="32" t="s">
        <v>50</v>
      </c>
      <c r="F403" s="36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 x14ac:dyDescent="0.2">
      <c r="A404" s="24" t="s">
        <v>239</v>
      </c>
      <c r="B404" s="25">
        <v>11</v>
      </c>
      <c r="C404" s="49" t="s">
        <v>101</v>
      </c>
      <c r="D404" s="27">
        <v>323</v>
      </c>
      <c r="E404" s="20"/>
      <c r="F404" s="38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21"/>
      <c r="W404" s="21"/>
      <c r="X404" s="21"/>
      <c r="Y404" s="12"/>
    </row>
    <row r="405" spans="1:25" hidden="1" x14ac:dyDescent="0.2">
      <c r="A405" s="28" t="s">
        <v>239</v>
      </c>
      <c r="B405" s="29">
        <v>11</v>
      </c>
      <c r="C405" s="50" t="s">
        <v>101</v>
      </c>
      <c r="D405" s="31">
        <v>3232</v>
      </c>
      <c r="E405" s="32" t="s">
        <v>53</v>
      </c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 x14ac:dyDescent="0.2">
      <c r="A406" s="28" t="s">
        <v>239</v>
      </c>
      <c r="B406" s="29">
        <v>11</v>
      </c>
      <c r="C406" s="50" t="s">
        <v>101</v>
      </c>
      <c r="D406" s="31">
        <v>3235</v>
      </c>
      <c r="E406" s="32" t="s">
        <v>56</v>
      </c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 x14ac:dyDescent="0.2">
      <c r="A407" s="24" t="s">
        <v>239</v>
      </c>
      <c r="B407" s="25">
        <v>11</v>
      </c>
      <c r="C407" s="49" t="s">
        <v>101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21"/>
      <c r="W407" s="21"/>
      <c r="X407" s="21"/>
      <c r="Y407" s="12"/>
    </row>
    <row r="408" spans="1:25" hidden="1" x14ac:dyDescent="0.2">
      <c r="A408" s="28" t="s">
        <v>239</v>
      </c>
      <c r="B408" s="29">
        <v>11</v>
      </c>
      <c r="C408" s="50" t="s">
        <v>101</v>
      </c>
      <c r="D408" s="31">
        <v>3292</v>
      </c>
      <c r="E408" s="32" t="s">
        <v>63</v>
      </c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 x14ac:dyDescent="0.2">
      <c r="A409" s="24" t="s">
        <v>239</v>
      </c>
      <c r="B409" s="25">
        <v>11</v>
      </c>
      <c r="C409" s="49" t="s">
        <v>101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21"/>
      <c r="W409" s="21"/>
      <c r="X409" s="21"/>
      <c r="Y409" s="12"/>
    </row>
    <row r="410" spans="1:25" s="23" customFormat="1" ht="15.75" hidden="1" x14ac:dyDescent="0.2">
      <c r="A410" s="28" t="s">
        <v>239</v>
      </c>
      <c r="B410" s="29">
        <v>11</v>
      </c>
      <c r="C410" s="50" t="s">
        <v>101</v>
      </c>
      <c r="D410" s="31">
        <v>4126</v>
      </c>
      <c r="E410" s="32" t="s">
        <v>84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21"/>
      <c r="W410" s="21"/>
      <c r="X410" s="21"/>
      <c r="Y410" s="12"/>
    </row>
    <row r="411" spans="1:25" s="23" customFormat="1" ht="15.75" hidden="1" x14ac:dyDescent="0.2">
      <c r="A411" s="24" t="s">
        <v>239</v>
      </c>
      <c r="B411" s="25">
        <v>11</v>
      </c>
      <c r="C411" s="49" t="s">
        <v>101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21"/>
      <c r="W411" s="21"/>
      <c r="X411" s="21"/>
      <c r="Y411" s="12"/>
    </row>
    <row r="412" spans="1:25" hidden="1" x14ac:dyDescent="0.2">
      <c r="A412" s="28" t="s">
        <v>239</v>
      </c>
      <c r="B412" s="29">
        <v>11</v>
      </c>
      <c r="C412" s="50" t="s">
        <v>101</v>
      </c>
      <c r="D412" s="31">
        <v>4222</v>
      </c>
      <c r="E412" s="32" t="s">
        <v>75</v>
      </c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 x14ac:dyDescent="0.2">
      <c r="A413" s="28" t="s">
        <v>239</v>
      </c>
      <c r="B413" s="29">
        <v>11</v>
      </c>
      <c r="C413" s="50" t="s">
        <v>101</v>
      </c>
      <c r="D413" s="31">
        <v>4227</v>
      </c>
      <c r="E413" s="32" t="s">
        <v>77</v>
      </c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 x14ac:dyDescent="0.2">
      <c r="A414" s="24" t="s">
        <v>239</v>
      </c>
      <c r="B414" s="25">
        <v>11</v>
      </c>
      <c r="C414" s="49" t="s">
        <v>101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21"/>
      <c r="W414" s="21"/>
      <c r="X414" s="21"/>
      <c r="Y414" s="12"/>
    </row>
    <row r="415" spans="1:25" ht="15.75" hidden="1" x14ac:dyDescent="0.2">
      <c r="A415" s="28" t="s">
        <v>239</v>
      </c>
      <c r="B415" s="29">
        <v>11</v>
      </c>
      <c r="C415" s="50" t="s">
        <v>101</v>
      </c>
      <c r="D415" s="31">
        <v>4231</v>
      </c>
      <c r="E415" s="32" t="s">
        <v>241</v>
      </c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 x14ac:dyDescent="0.2">
      <c r="A416" s="24" t="s">
        <v>239</v>
      </c>
      <c r="B416" s="25">
        <v>11</v>
      </c>
      <c r="C416" s="49" t="s">
        <v>101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21"/>
      <c r="W416" s="21"/>
      <c r="X416" s="21"/>
      <c r="Y416" s="12"/>
    </row>
    <row r="417" spans="1:25" hidden="1" x14ac:dyDescent="0.2">
      <c r="A417" s="28" t="s">
        <v>239</v>
      </c>
      <c r="B417" s="29">
        <v>11</v>
      </c>
      <c r="C417" s="50" t="s">
        <v>101</v>
      </c>
      <c r="D417" s="31">
        <v>4531</v>
      </c>
      <c r="E417" s="32" t="s">
        <v>198</v>
      </c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 x14ac:dyDescent="0.2">
      <c r="A418" s="421" t="s">
        <v>242</v>
      </c>
      <c r="B418" s="421"/>
      <c r="C418" s="421"/>
      <c r="D418" s="421"/>
      <c r="E418" s="20" t="s">
        <v>243</v>
      </c>
      <c r="F418" s="20" t="s">
        <v>237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 x14ac:dyDescent="0.2">
      <c r="A419" s="24" t="s">
        <v>242</v>
      </c>
      <c r="B419" s="25">
        <v>11</v>
      </c>
      <c r="C419" s="26" t="s">
        <v>101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21"/>
      <c r="W419" s="21"/>
      <c r="X419" s="21"/>
      <c r="Y419" s="12"/>
    </row>
    <row r="420" spans="1:25" ht="30" hidden="1" x14ac:dyDescent="0.2">
      <c r="A420" s="28" t="s">
        <v>242</v>
      </c>
      <c r="B420" s="29">
        <v>11</v>
      </c>
      <c r="C420" s="30" t="s">
        <v>101</v>
      </c>
      <c r="D420" s="31">
        <v>3224</v>
      </c>
      <c r="E420" s="32" t="s">
        <v>155</v>
      </c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 x14ac:dyDescent="0.2">
      <c r="A421" s="24" t="s">
        <v>242</v>
      </c>
      <c r="B421" s="25">
        <v>11</v>
      </c>
      <c r="C421" s="26" t="s">
        <v>101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21"/>
      <c r="W421" s="21"/>
      <c r="X421" s="21"/>
      <c r="Y421" s="12"/>
    </row>
    <row r="422" spans="1:25" hidden="1" x14ac:dyDescent="0.2">
      <c r="A422" s="28" t="s">
        <v>242</v>
      </c>
      <c r="B422" s="29">
        <v>11</v>
      </c>
      <c r="C422" s="30" t="s">
        <v>101</v>
      </c>
      <c r="D422" s="31">
        <v>3232</v>
      </c>
      <c r="E422" s="32" t="s">
        <v>53</v>
      </c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 x14ac:dyDescent="0.2">
      <c r="A423" s="28" t="s">
        <v>242</v>
      </c>
      <c r="B423" s="29">
        <v>11</v>
      </c>
      <c r="C423" s="30" t="s">
        <v>101</v>
      </c>
      <c r="D423" s="31">
        <v>3235</v>
      </c>
      <c r="E423" s="32" t="s">
        <v>56</v>
      </c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 x14ac:dyDescent="0.2">
      <c r="A424" s="28" t="s">
        <v>242</v>
      </c>
      <c r="B424" s="29">
        <v>11</v>
      </c>
      <c r="C424" s="30" t="s">
        <v>101</v>
      </c>
      <c r="D424" s="31">
        <v>3237</v>
      </c>
      <c r="E424" s="32" t="s">
        <v>58</v>
      </c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 x14ac:dyDescent="0.2">
      <c r="A425" s="28" t="s">
        <v>242</v>
      </c>
      <c r="B425" s="29">
        <v>11</v>
      </c>
      <c r="C425" s="30" t="s">
        <v>101</v>
      </c>
      <c r="D425" s="31">
        <v>3238</v>
      </c>
      <c r="E425" s="32" t="s">
        <v>59</v>
      </c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 x14ac:dyDescent="0.2">
      <c r="A426" s="24" t="s">
        <v>242</v>
      </c>
      <c r="B426" s="25">
        <v>11</v>
      </c>
      <c r="C426" s="26" t="s">
        <v>101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21"/>
      <c r="W426" s="21"/>
      <c r="X426" s="21"/>
      <c r="Y426" s="12"/>
    </row>
    <row r="427" spans="1:25" s="23" customFormat="1" ht="15.75" hidden="1" x14ac:dyDescent="0.2">
      <c r="A427" s="28" t="s">
        <v>242</v>
      </c>
      <c r="B427" s="29">
        <v>11</v>
      </c>
      <c r="C427" s="30" t="s">
        <v>101</v>
      </c>
      <c r="D427" s="31">
        <v>4123</v>
      </c>
      <c r="E427" s="32" t="s">
        <v>83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21"/>
      <c r="W427" s="21"/>
      <c r="X427" s="21"/>
      <c r="Y427" s="12"/>
    </row>
    <row r="428" spans="1:25" hidden="1" x14ac:dyDescent="0.2">
      <c r="A428" s="28" t="s">
        <v>242</v>
      </c>
      <c r="B428" s="29">
        <v>11</v>
      </c>
      <c r="C428" s="30" t="s">
        <v>101</v>
      </c>
      <c r="D428" s="31">
        <v>4126</v>
      </c>
      <c r="E428" s="32" t="s">
        <v>84</v>
      </c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</row>
    <row r="429" spans="1:25" s="23" customFormat="1" ht="15.75" hidden="1" x14ac:dyDescent="0.2">
      <c r="A429" s="24" t="s">
        <v>242</v>
      </c>
      <c r="B429" s="25">
        <v>11</v>
      </c>
      <c r="C429" s="26" t="s">
        <v>101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2"/>
    </row>
    <row r="430" spans="1:25" s="23" customFormat="1" ht="15.75" hidden="1" x14ac:dyDescent="0.2">
      <c r="A430" s="28" t="s">
        <v>242</v>
      </c>
      <c r="B430" s="29">
        <v>11</v>
      </c>
      <c r="C430" s="30" t="s">
        <v>101</v>
      </c>
      <c r="D430" s="31">
        <v>4221</v>
      </c>
      <c r="E430" s="32" t="s">
        <v>74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2"/>
    </row>
    <row r="431" spans="1:25" s="23" customFormat="1" ht="15.75" hidden="1" x14ac:dyDescent="0.2">
      <c r="A431" s="24" t="s">
        <v>242</v>
      </c>
      <c r="B431" s="25">
        <v>11</v>
      </c>
      <c r="C431" s="26" t="s">
        <v>101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2"/>
    </row>
    <row r="432" spans="1:25" s="23" customFormat="1" ht="15.75" hidden="1" x14ac:dyDescent="0.2">
      <c r="A432" s="28" t="s">
        <v>242</v>
      </c>
      <c r="B432" s="29">
        <v>11</v>
      </c>
      <c r="C432" s="30" t="s">
        <v>101</v>
      </c>
      <c r="D432" s="31">
        <v>4262</v>
      </c>
      <c r="E432" s="32" t="s">
        <v>86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2"/>
    </row>
    <row r="433" spans="1:25" ht="63" x14ac:dyDescent="0.2">
      <c r="A433" s="421" t="s">
        <v>244</v>
      </c>
      <c r="B433" s="421"/>
      <c r="C433" s="421"/>
      <c r="D433" s="421"/>
      <c r="E433" s="20" t="s">
        <v>245</v>
      </c>
      <c r="F433" s="20" t="s">
        <v>237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</row>
    <row r="434" spans="1:25" s="23" customFormat="1" ht="15.75" hidden="1" x14ac:dyDescent="0.2">
      <c r="A434" s="24" t="s">
        <v>244</v>
      </c>
      <c r="B434" s="25">
        <v>11</v>
      </c>
      <c r="C434" s="26" t="s">
        <v>101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2"/>
    </row>
    <row r="435" spans="1:25" s="23" customFormat="1" ht="15.75" hidden="1" x14ac:dyDescent="0.2">
      <c r="A435" s="28" t="s">
        <v>244</v>
      </c>
      <c r="B435" s="29">
        <v>11</v>
      </c>
      <c r="C435" s="30" t="s">
        <v>101</v>
      </c>
      <c r="D435" s="31">
        <v>3232</v>
      </c>
      <c r="E435" s="32" t="s">
        <v>53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2"/>
    </row>
    <row r="436" spans="1:25" s="23" customFormat="1" ht="15.75" hidden="1" x14ac:dyDescent="0.2">
      <c r="A436" s="28" t="s">
        <v>244</v>
      </c>
      <c r="B436" s="29">
        <v>11</v>
      </c>
      <c r="C436" s="30" t="s">
        <v>101</v>
      </c>
      <c r="D436" s="31">
        <v>3235</v>
      </c>
      <c r="E436" s="32" t="s">
        <v>56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2"/>
    </row>
    <row r="437" spans="1:25" hidden="1" x14ac:dyDescent="0.2">
      <c r="A437" s="28" t="s">
        <v>244</v>
      </c>
      <c r="B437" s="29">
        <v>11</v>
      </c>
      <c r="C437" s="30" t="s">
        <v>101</v>
      </c>
      <c r="D437" s="31">
        <v>3237</v>
      </c>
      <c r="E437" s="32" t="s">
        <v>58</v>
      </c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</row>
    <row r="438" spans="1:25" s="23" customFormat="1" ht="15.75" hidden="1" x14ac:dyDescent="0.2">
      <c r="A438" s="24" t="s">
        <v>244</v>
      </c>
      <c r="B438" s="25">
        <v>11</v>
      </c>
      <c r="C438" s="26" t="s">
        <v>101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2"/>
    </row>
    <row r="439" spans="1:25" hidden="1" x14ac:dyDescent="0.2">
      <c r="A439" s="28" t="s">
        <v>244</v>
      </c>
      <c r="B439" s="29">
        <v>11</v>
      </c>
      <c r="C439" s="30" t="s">
        <v>101</v>
      </c>
      <c r="D439" s="31">
        <v>4111</v>
      </c>
      <c r="E439" s="32" t="s">
        <v>246</v>
      </c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</row>
    <row r="440" spans="1:25" s="23" customFormat="1" ht="15.75" hidden="1" x14ac:dyDescent="0.2">
      <c r="A440" s="24" t="s">
        <v>244</v>
      </c>
      <c r="B440" s="25">
        <v>11</v>
      </c>
      <c r="C440" s="26" t="s">
        <v>101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2"/>
    </row>
    <row r="441" spans="1:25" hidden="1" x14ac:dyDescent="0.2">
      <c r="A441" s="28" t="s">
        <v>244</v>
      </c>
      <c r="B441" s="29">
        <v>11</v>
      </c>
      <c r="C441" s="30" t="s">
        <v>101</v>
      </c>
      <c r="D441" s="31">
        <v>4126</v>
      </c>
      <c r="E441" s="32" t="s">
        <v>84</v>
      </c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</row>
    <row r="442" spans="1:25" s="23" customFormat="1" ht="15.75" hidden="1" x14ac:dyDescent="0.2">
      <c r="A442" s="24" t="s">
        <v>244</v>
      </c>
      <c r="B442" s="25">
        <v>11</v>
      </c>
      <c r="C442" s="26" t="s">
        <v>101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2"/>
    </row>
    <row r="443" spans="1:25" hidden="1" x14ac:dyDescent="0.2">
      <c r="A443" s="28" t="s">
        <v>244</v>
      </c>
      <c r="B443" s="29">
        <v>11</v>
      </c>
      <c r="C443" s="30" t="s">
        <v>101</v>
      </c>
      <c r="D443" s="31">
        <v>4227</v>
      </c>
      <c r="E443" s="32" t="s">
        <v>77</v>
      </c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</row>
    <row r="444" spans="1:25" s="23" customFormat="1" ht="15.75" hidden="1" x14ac:dyDescent="0.2">
      <c r="A444" s="24" t="s">
        <v>244</v>
      </c>
      <c r="B444" s="25">
        <v>11</v>
      </c>
      <c r="C444" s="26" t="s">
        <v>101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2"/>
    </row>
    <row r="445" spans="1:25" hidden="1" x14ac:dyDescent="0.2">
      <c r="A445" s="28" t="s">
        <v>244</v>
      </c>
      <c r="B445" s="29">
        <v>11</v>
      </c>
      <c r="C445" s="30" t="s">
        <v>101</v>
      </c>
      <c r="D445" s="31">
        <v>4262</v>
      </c>
      <c r="E445" s="32" t="s">
        <v>86</v>
      </c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</row>
    <row r="446" spans="1:25" ht="63" x14ac:dyDescent="0.2">
      <c r="A446" s="421" t="s">
        <v>247</v>
      </c>
      <c r="B446" s="422"/>
      <c r="C446" s="422"/>
      <c r="D446" s="422"/>
      <c r="E446" s="20" t="s">
        <v>248</v>
      </c>
      <c r="F446" s="62" t="s">
        <v>237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</row>
    <row r="447" spans="1:25" s="23" customFormat="1" ht="15.75" hidden="1" x14ac:dyDescent="0.2">
      <c r="A447" s="25" t="s">
        <v>249</v>
      </c>
      <c r="B447" s="25">
        <v>11</v>
      </c>
      <c r="C447" s="26" t="s">
        <v>162</v>
      </c>
      <c r="D447" s="40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2"/>
    </row>
    <row r="448" spans="1:25" hidden="1" x14ac:dyDescent="0.2">
      <c r="A448" s="29" t="s">
        <v>249</v>
      </c>
      <c r="B448" s="29">
        <v>11</v>
      </c>
      <c r="C448" s="30" t="s">
        <v>162</v>
      </c>
      <c r="D448" s="31">
        <v>3234</v>
      </c>
      <c r="E448" s="32" t="s">
        <v>55</v>
      </c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</row>
    <row r="449" spans="1:25" hidden="1" x14ac:dyDescent="0.2">
      <c r="A449" s="29" t="s">
        <v>249</v>
      </c>
      <c r="B449" s="29">
        <v>11</v>
      </c>
      <c r="C449" s="30" t="s">
        <v>162</v>
      </c>
      <c r="D449" s="31">
        <v>3235</v>
      </c>
      <c r="E449" s="32" t="s">
        <v>56</v>
      </c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</row>
    <row r="450" spans="1:25" s="23" customFormat="1" ht="15" hidden="1" customHeight="1" x14ac:dyDescent="0.2">
      <c r="A450" s="29" t="s">
        <v>249</v>
      </c>
      <c r="B450" s="29">
        <v>11</v>
      </c>
      <c r="C450" s="30" t="s">
        <v>162</v>
      </c>
      <c r="D450" s="31">
        <v>3237</v>
      </c>
      <c r="E450" s="32" t="s">
        <v>58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2"/>
    </row>
    <row r="451" spans="1:25" s="23" customFormat="1" ht="15" hidden="1" customHeight="1" x14ac:dyDescent="0.2">
      <c r="A451" s="25" t="s">
        <v>249</v>
      </c>
      <c r="B451" s="25">
        <v>11</v>
      </c>
      <c r="C451" s="26" t="s">
        <v>162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2"/>
    </row>
    <row r="452" spans="1:25" ht="30" hidden="1" x14ac:dyDescent="0.2">
      <c r="A452" s="29" t="s">
        <v>249</v>
      </c>
      <c r="B452" s="29">
        <v>11</v>
      </c>
      <c r="C452" s="30" t="s">
        <v>162</v>
      </c>
      <c r="D452" s="31">
        <v>3241</v>
      </c>
      <c r="E452" s="32" t="s">
        <v>205</v>
      </c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 x14ac:dyDescent="0.2">
      <c r="A453" s="25" t="s">
        <v>249</v>
      </c>
      <c r="B453" s="25">
        <v>11</v>
      </c>
      <c r="C453" s="26" t="s">
        <v>162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21"/>
      <c r="W453" s="21"/>
      <c r="X453" s="21"/>
      <c r="Y453" s="12"/>
    </row>
    <row r="454" spans="1:25" hidden="1" x14ac:dyDescent="0.2">
      <c r="A454" s="29" t="s">
        <v>249</v>
      </c>
      <c r="B454" s="29">
        <v>11</v>
      </c>
      <c r="C454" s="30" t="s">
        <v>162</v>
      </c>
      <c r="D454" s="31">
        <v>4126</v>
      </c>
      <c r="E454" s="32" t="s">
        <v>84</v>
      </c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 x14ac:dyDescent="0.2">
      <c r="A455" s="421" t="s">
        <v>250</v>
      </c>
      <c r="B455" s="421"/>
      <c r="C455" s="421"/>
      <c r="D455" s="421"/>
      <c r="E455" s="20" t="s">
        <v>251</v>
      </c>
      <c r="F455" s="20" t="s">
        <v>237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21"/>
      <c r="W455" s="21"/>
      <c r="X455" s="21"/>
      <c r="Y455" s="12"/>
    </row>
    <row r="456" spans="1:25" s="23" customFormat="1" ht="15.75" hidden="1" x14ac:dyDescent="0.2">
      <c r="A456" s="24" t="s">
        <v>250</v>
      </c>
      <c r="B456" s="25">
        <v>11</v>
      </c>
      <c r="C456" s="26" t="s">
        <v>101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21"/>
      <c r="W456" s="21"/>
      <c r="X456" s="21"/>
      <c r="Y456" s="12"/>
    </row>
    <row r="457" spans="1:25" ht="30" hidden="1" x14ac:dyDescent="0.2">
      <c r="A457" s="28" t="s">
        <v>250</v>
      </c>
      <c r="B457" s="29">
        <v>11</v>
      </c>
      <c r="C457" s="30" t="s">
        <v>101</v>
      </c>
      <c r="D457" s="31">
        <v>3224</v>
      </c>
      <c r="E457" s="32" t="s">
        <v>155</v>
      </c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 x14ac:dyDescent="0.2">
      <c r="A458" s="24" t="s">
        <v>250</v>
      </c>
      <c r="B458" s="25">
        <v>11</v>
      </c>
      <c r="C458" s="26" t="s">
        <v>101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21"/>
      <c r="W458" s="21"/>
      <c r="X458" s="21"/>
      <c r="Y458" s="12"/>
    </row>
    <row r="459" spans="1:25" s="23" customFormat="1" ht="15.75" hidden="1" x14ac:dyDescent="0.2">
      <c r="A459" s="28" t="s">
        <v>250</v>
      </c>
      <c r="B459" s="29">
        <v>11</v>
      </c>
      <c r="C459" s="30" t="s">
        <v>101</v>
      </c>
      <c r="D459" s="31">
        <v>3232</v>
      </c>
      <c r="E459" s="32" t="s">
        <v>53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2"/>
    </row>
    <row r="460" spans="1:25" hidden="1" x14ac:dyDescent="0.2">
      <c r="A460" s="28" t="s">
        <v>250</v>
      </c>
      <c r="B460" s="29">
        <v>11</v>
      </c>
      <c r="C460" s="30" t="s">
        <v>101</v>
      </c>
      <c r="D460" s="31">
        <v>3237</v>
      </c>
      <c r="E460" s="32" t="s">
        <v>58</v>
      </c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</row>
    <row r="461" spans="1:25" s="23" customFormat="1" ht="15.75" hidden="1" x14ac:dyDescent="0.2">
      <c r="A461" s="24" t="s">
        <v>250</v>
      </c>
      <c r="B461" s="25">
        <v>11</v>
      </c>
      <c r="C461" s="26" t="s">
        <v>101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2"/>
    </row>
    <row r="462" spans="1:25" hidden="1" x14ac:dyDescent="0.2">
      <c r="A462" s="28" t="s">
        <v>250</v>
      </c>
      <c r="B462" s="29">
        <v>11</v>
      </c>
      <c r="C462" s="30" t="s">
        <v>101</v>
      </c>
      <c r="D462" s="31">
        <v>4221</v>
      </c>
      <c r="E462" s="32" t="s">
        <v>74</v>
      </c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</row>
    <row r="463" spans="1:25" s="23" customFormat="1" ht="15" hidden="1" customHeight="1" x14ac:dyDescent="0.2">
      <c r="A463" s="28" t="s">
        <v>250</v>
      </c>
      <c r="B463" s="29">
        <v>11</v>
      </c>
      <c r="C463" s="30" t="s">
        <v>101</v>
      </c>
      <c r="D463" s="31">
        <v>4223</v>
      </c>
      <c r="E463" s="32" t="s">
        <v>76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2"/>
    </row>
    <row r="464" spans="1:25" s="23" customFormat="1" ht="15" hidden="1" customHeight="1" x14ac:dyDescent="0.2">
      <c r="A464" s="24" t="s">
        <v>250</v>
      </c>
      <c r="B464" s="25">
        <v>11</v>
      </c>
      <c r="C464" s="26" t="s">
        <v>101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2"/>
    </row>
    <row r="465" spans="1:25" hidden="1" x14ac:dyDescent="0.2">
      <c r="A465" s="28" t="s">
        <v>250</v>
      </c>
      <c r="B465" s="29">
        <v>11</v>
      </c>
      <c r="C465" s="30" t="s">
        <v>101</v>
      </c>
      <c r="D465" s="31">
        <v>4511</v>
      </c>
      <c r="E465" s="32" t="s">
        <v>91</v>
      </c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</row>
    <row r="466" spans="1:25" s="47" customFormat="1" ht="15.75" x14ac:dyDescent="0.2">
      <c r="A466" s="437" t="s">
        <v>252</v>
      </c>
      <c r="B466" s="437"/>
      <c r="C466" s="437"/>
      <c r="D466" s="437"/>
      <c r="E466" s="437"/>
      <c r="F466" s="437"/>
      <c r="G466" s="45">
        <f>G467+G504+G572</f>
        <v>1516692750</v>
      </c>
      <c r="H466" s="45">
        <f>H467+H504+H572</f>
        <v>1514542750</v>
      </c>
      <c r="I466" s="45">
        <f>I467+I504+I572</f>
        <v>1238409240</v>
      </c>
      <c r="J466" s="45">
        <f>J467+J504+J572</f>
        <v>1234914240</v>
      </c>
      <c r="K466" s="45">
        <f>K467+K504+K572</f>
        <v>1228221403.4400003</v>
      </c>
      <c r="L466" s="46">
        <f t="shared" si="216"/>
        <v>99.177344917097059</v>
      </c>
      <c r="M466" s="45">
        <f t="shared" ref="M466:U466" si="240">M467+M504+M572</f>
        <v>1539400000</v>
      </c>
      <c r="N466" s="45">
        <f>N467+N504+N572</f>
        <v>1538700000</v>
      </c>
      <c r="O466" s="45">
        <f t="shared" si="240"/>
        <v>1356900000</v>
      </c>
      <c r="P466" s="45">
        <f t="shared" si="240"/>
        <v>1356900000</v>
      </c>
      <c r="Q466" s="45">
        <f t="shared" si="240"/>
        <v>1539085000</v>
      </c>
      <c r="R466" s="45">
        <f t="shared" si="240"/>
        <v>1329780000</v>
      </c>
      <c r="S466" s="45">
        <f t="shared" si="240"/>
        <v>1329780000</v>
      </c>
      <c r="T466" s="45">
        <f t="shared" si="240"/>
        <v>1303150000</v>
      </c>
      <c r="U466" s="45">
        <f t="shared" si="240"/>
        <v>1303150000</v>
      </c>
      <c r="V466" s="83"/>
      <c r="W466" s="83"/>
      <c r="X466" s="83"/>
      <c r="Y466" s="88"/>
    </row>
    <row r="467" spans="1:25" s="23" customFormat="1" ht="15.75" x14ac:dyDescent="0.2">
      <c r="A467" s="426" t="s">
        <v>253</v>
      </c>
      <c r="B467" s="426"/>
      <c r="C467" s="426"/>
      <c r="D467" s="426"/>
      <c r="E467" s="426"/>
      <c r="F467" s="426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21"/>
      <c r="W467" s="21"/>
      <c r="X467" s="21"/>
      <c r="Y467" s="12"/>
    </row>
    <row r="468" spans="1:25" s="23" customFormat="1" ht="78.75" x14ac:dyDescent="0.2">
      <c r="A468" s="421" t="s">
        <v>254</v>
      </c>
      <c r="B468" s="422"/>
      <c r="C468" s="422"/>
      <c r="D468" s="422"/>
      <c r="E468" s="63" t="s">
        <v>255</v>
      </c>
      <c r="F468" s="38" t="s">
        <v>256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2"/>
    </row>
    <row r="469" spans="1:25" s="23" customFormat="1" ht="15.75" hidden="1" x14ac:dyDescent="0.2">
      <c r="A469" s="24" t="s">
        <v>257</v>
      </c>
      <c r="B469" s="24">
        <v>11</v>
      </c>
      <c r="C469" s="49" t="s">
        <v>258</v>
      </c>
      <c r="D469" s="40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2"/>
    </row>
    <row r="470" spans="1:25" hidden="1" x14ac:dyDescent="0.2">
      <c r="A470" s="28" t="s">
        <v>257</v>
      </c>
      <c r="B470" s="28">
        <v>11</v>
      </c>
      <c r="C470" s="50" t="s">
        <v>258</v>
      </c>
      <c r="D470" s="53">
        <v>3238</v>
      </c>
      <c r="E470" s="32" t="s">
        <v>59</v>
      </c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</row>
    <row r="471" spans="1:25" s="23" customFormat="1" ht="78.75" x14ac:dyDescent="0.2">
      <c r="A471" s="421" t="s">
        <v>259</v>
      </c>
      <c r="B471" s="422"/>
      <c r="C471" s="422"/>
      <c r="D471" s="422"/>
      <c r="E471" s="20" t="s">
        <v>260</v>
      </c>
      <c r="F471" s="38" t="s">
        <v>256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2"/>
    </row>
    <row r="472" spans="1:25" s="23" customFormat="1" ht="15.75" hidden="1" x14ac:dyDescent="0.2">
      <c r="A472" s="24" t="s">
        <v>261</v>
      </c>
      <c r="B472" s="24">
        <v>11</v>
      </c>
      <c r="C472" s="49" t="s">
        <v>258</v>
      </c>
      <c r="D472" s="40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2"/>
    </row>
    <row r="473" spans="1:25" hidden="1" x14ac:dyDescent="0.2">
      <c r="A473" s="28" t="s">
        <v>261</v>
      </c>
      <c r="B473" s="28">
        <v>11</v>
      </c>
      <c r="C473" s="50" t="s">
        <v>258</v>
      </c>
      <c r="D473" s="53">
        <v>3237</v>
      </c>
      <c r="E473" s="32" t="s">
        <v>58</v>
      </c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</row>
    <row r="474" spans="1:25" ht="78.75" x14ac:dyDescent="0.2">
      <c r="A474" s="422" t="s">
        <v>262</v>
      </c>
      <c r="B474" s="422"/>
      <c r="C474" s="422"/>
      <c r="D474" s="422"/>
      <c r="E474" s="20" t="s">
        <v>263</v>
      </c>
      <c r="F474" s="38" t="s">
        <v>256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</row>
    <row r="475" spans="1:25" s="23" customFormat="1" ht="15.75" hidden="1" x14ac:dyDescent="0.2">
      <c r="A475" s="24" t="s">
        <v>264</v>
      </c>
      <c r="B475" s="24">
        <v>11</v>
      </c>
      <c r="C475" s="49" t="s">
        <v>258</v>
      </c>
      <c r="D475" s="40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2"/>
    </row>
    <row r="476" spans="1:25" hidden="1" x14ac:dyDescent="0.2">
      <c r="A476" s="28" t="s">
        <v>264</v>
      </c>
      <c r="B476" s="28">
        <v>11</v>
      </c>
      <c r="C476" s="50" t="s">
        <v>258</v>
      </c>
      <c r="D476" s="53">
        <v>3721</v>
      </c>
      <c r="E476" s="32" t="s">
        <v>265</v>
      </c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</row>
    <row r="477" spans="1:25" ht="78.75" x14ac:dyDescent="0.2">
      <c r="A477" s="422" t="s">
        <v>266</v>
      </c>
      <c r="B477" s="422"/>
      <c r="C477" s="422"/>
      <c r="D477" s="422"/>
      <c r="E477" s="20" t="s">
        <v>267</v>
      </c>
      <c r="F477" s="38" t="s">
        <v>268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</row>
    <row r="478" spans="1:25" s="23" customFormat="1" ht="15.75" hidden="1" x14ac:dyDescent="0.2">
      <c r="A478" s="24" t="s">
        <v>269</v>
      </c>
      <c r="B478" s="25">
        <v>11</v>
      </c>
      <c r="C478" s="49" t="s">
        <v>270</v>
      </c>
      <c r="D478" s="40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2"/>
    </row>
    <row r="479" spans="1:25" hidden="1" x14ac:dyDescent="0.2">
      <c r="A479" s="28" t="s">
        <v>269</v>
      </c>
      <c r="B479" s="29">
        <v>11</v>
      </c>
      <c r="C479" s="50" t="s">
        <v>270</v>
      </c>
      <c r="D479" s="31">
        <v>3632</v>
      </c>
      <c r="E479" s="32" t="s">
        <v>183</v>
      </c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</row>
    <row r="480" spans="1:25" ht="78.75" x14ac:dyDescent="0.2">
      <c r="A480" s="421" t="s">
        <v>271</v>
      </c>
      <c r="B480" s="421"/>
      <c r="C480" s="421"/>
      <c r="D480" s="421"/>
      <c r="E480" s="20" t="s">
        <v>272</v>
      </c>
      <c r="F480" s="38" t="s">
        <v>268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</row>
    <row r="481" spans="1:25" s="23" customFormat="1" ht="15.75" hidden="1" x14ac:dyDescent="0.2">
      <c r="A481" s="24" t="s">
        <v>273</v>
      </c>
      <c r="B481" s="25">
        <v>11</v>
      </c>
      <c r="C481" s="49" t="s">
        <v>270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2"/>
    </row>
    <row r="482" spans="1:25" hidden="1" x14ac:dyDescent="0.2">
      <c r="A482" s="28" t="s">
        <v>273</v>
      </c>
      <c r="B482" s="29">
        <v>11</v>
      </c>
      <c r="C482" s="50" t="s">
        <v>270</v>
      </c>
      <c r="D482" s="53">
        <v>3237</v>
      </c>
      <c r="E482" s="32" t="s">
        <v>58</v>
      </c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</row>
    <row r="483" spans="1:25" s="23" customFormat="1" ht="15.75" hidden="1" x14ac:dyDescent="0.2">
      <c r="A483" s="24" t="s">
        <v>273</v>
      </c>
      <c r="B483" s="25">
        <v>11</v>
      </c>
      <c r="C483" s="49" t="s">
        <v>270</v>
      </c>
      <c r="D483" s="40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2"/>
    </row>
    <row r="484" spans="1:25" hidden="1" x14ac:dyDescent="0.2">
      <c r="A484" s="28" t="s">
        <v>273</v>
      </c>
      <c r="B484" s="29">
        <v>11</v>
      </c>
      <c r="C484" s="50" t="s">
        <v>270</v>
      </c>
      <c r="D484" s="53">
        <v>3294</v>
      </c>
      <c r="E484" s="32" t="s">
        <v>65</v>
      </c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</row>
    <row r="485" spans="1:25" s="23" customFormat="1" ht="78.75" x14ac:dyDescent="0.2">
      <c r="A485" s="421" t="s">
        <v>274</v>
      </c>
      <c r="B485" s="421"/>
      <c r="C485" s="421"/>
      <c r="D485" s="421"/>
      <c r="E485" s="20" t="s">
        <v>275</v>
      </c>
      <c r="F485" s="38" t="s">
        <v>268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2"/>
    </row>
    <row r="486" spans="1:25" s="23" customFormat="1" ht="15.75" hidden="1" x14ac:dyDescent="0.2">
      <c r="A486" s="24" t="s">
        <v>276</v>
      </c>
      <c r="B486" s="25">
        <v>11</v>
      </c>
      <c r="C486" s="49" t="s">
        <v>270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2"/>
    </row>
    <row r="487" spans="1:25" ht="45" hidden="1" x14ac:dyDescent="0.2">
      <c r="A487" s="28" t="s">
        <v>276</v>
      </c>
      <c r="B487" s="29">
        <v>11</v>
      </c>
      <c r="C487" s="50" t="s">
        <v>270</v>
      </c>
      <c r="D487" s="31">
        <v>3861</v>
      </c>
      <c r="E487" s="32" t="s">
        <v>277</v>
      </c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</row>
    <row r="488" spans="1:25" s="23" customFormat="1" ht="78" customHeight="1" x14ac:dyDescent="0.2">
      <c r="A488" s="421" t="s">
        <v>278</v>
      </c>
      <c r="B488" s="421"/>
      <c r="C488" s="421"/>
      <c r="D488" s="421"/>
      <c r="E488" s="20" t="s">
        <v>279</v>
      </c>
      <c r="F488" s="38" t="s">
        <v>268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21"/>
      <c r="W488" s="21"/>
      <c r="X488" s="21"/>
      <c r="Y488" s="12"/>
    </row>
    <row r="489" spans="1:25" s="23" customFormat="1" ht="15.75" hidden="1" x14ac:dyDescent="0.2">
      <c r="A489" s="24" t="s">
        <v>280</v>
      </c>
      <c r="B489" s="25">
        <v>11</v>
      </c>
      <c r="C489" s="49" t="s">
        <v>270</v>
      </c>
      <c r="D489" s="27">
        <v>386</v>
      </c>
      <c r="E489" s="20"/>
      <c r="F489" s="38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21"/>
      <c r="W489" s="21"/>
      <c r="X489" s="21"/>
      <c r="Y489" s="12"/>
    </row>
    <row r="490" spans="1:25" ht="45" hidden="1" x14ac:dyDescent="0.2">
      <c r="A490" s="28" t="s">
        <v>280</v>
      </c>
      <c r="B490" s="29">
        <v>11</v>
      </c>
      <c r="C490" s="50" t="s">
        <v>270</v>
      </c>
      <c r="D490" s="31">
        <v>3861</v>
      </c>
      <c r="E490" s="32" t="s">
        <v>277</v>
      </c>
      <c r="F490" s="36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 x14ac:dyDescent="0.2">
      <c r="A491" s="24" t="s">
        <v>280</v>
      </c>
      <c r="B491" s="25">
        <v>11</v>
      </c>
      <c r="C491" s="49" t="s">
        <v>270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21"/>
      <c r="W491" s="21"/>
      <c r="X491" s="21"/>
      <c r="Y491" s="12"/>
    </row>
    <row r="492" spans="1:25" ht="30" hidden="1" x14ac:dyDescent="0.2">
      <c r="A492" s="28" t="s">
        <v>280</v>
      </c>
      <c r="B492" s="29">
        <v>11</v>
      </c>
      <c r="C492" s="50" t="s">
        <v>270</v>
      </c>
      <c r="D492" s="31">
        <v>3512</v>
      </c>
      <c r="E492" s="32" t="s">
        <v>281</v>
      </c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 x14ac:dyDescent="0.2">
      <c r="A493" s="421" t="s">
        <v>282</v>
      </c>
      <c r="B493" s="421"/>
      <c r="C493" s="421"/>
      <c r="D493" s="421"/>
      <c r="E493" s="20" t="s">
        <v>283</v>
      </c>
      <c r="F493" s="38" t="s">
        <v>268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21"/>
      <c r="W493" s="21"/>
      <c r="X493" s="21"/>
      <c r="Y493" s="12"/>
    </row>
    <row r="494" spans="1:25" s="23" customFormat="1" ht="15.75" hidden="1" x14ac:dyDescent="0.2">
      <c r="A494" s="24" t="s">
        <v>284</v>
      </c>
      <c r="B494" s="25">
        <v>11</v>
      </c>
      <c r="C494" s="49" t="s">
        <v>270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21"/>
      <c r="W494" s="21"/>
      <c r="X494" s="21"/>
      <c r="Y494" s="12"/>
    </row>
    <row r="495" spans="1:25" ht="45" hidden="1" x14ac:dyDescent="0.2">
      <c r="A495" s="28" t="s">
        <v>284</v>
      </c>
      <c r="B495" s="29">
        <v>11</v>
      </c>
      <c r="C495" s="50" t="s">
        <v>270</v>
      </c>
      <c r="D495" s="53">
        <v>3861</v>
      </c>
      <c r="E495" s="32" t="s">
        <v>277</v>
      </c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 x14ac:dyDescent="0.2">
      <c r="A496" s="421" t="s">
        <v>285</v>
      </c>
      <c r="B496" s="421"/>
      <c r="C496" s="421"/>
      <c r="D496" s="421"/>
      <c r="E496" s="20" t="s">
        <v>286</v>
      </c>
      <c r="F496" s="38" t="s">
        <v>268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21"/>
      <c r="W496" s="21"/>
      <c r="X496" s="21"/>
      <c r="Y496" s="12"/>
    </row>
    <row r="497" spans="1:25" s="23" customFormat="1" ht="15.75" hidden="1" x14ac:dyDescent="0.2">
      <c r="A497" s="24" t="s">
        <v>287</v>
      </c>
      <c r="B497" s="25">
        <v>11</v>
      </c>
      <c r="C497" s="49" t="s">
        <v>270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21"/>
      <c r="W497" s="21"/>
      <c r="X497" s="21"/>
      <c r="Y497" s="12"/>
    </row>
    <row r="498" spans="1:25" ht="30" hidden="1" x14ac:dyDescent="0.2">
      <c r="A498" s="28" t="s">
        <v>287</v>
      </c>
      <c r="B498" s="29">
        <v>11</v>
      </c>
      <c r="C498" s="50" t="s">
        <v>270</v>
      </c>
      <c r="D498" s="31">
        <v>3512</v>
      </c>
      <c r="E498" s="32" t="s">
        <v>281</v>
      </c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39" customFormat="1" ht="78.75" x14ac:dyDescent="0.2">
      <c r="A499" s="421" t="s">
        <v>288</v>
      </c>
      <c r="B499" s="422"/>
      <c r="C499" s="422"/>
      <c r="D499" s="422"/>
      <c r="E499" s="20" t="s">
        <v>289</v>
      </c>
      <c r="F499" s="38" t="s">
        <v>268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82"/>
      <c r="W499" s="82"/>
      <c r="X499" s="82"/>
      <c r="Y499" s="87"/>
    </row>
    <row r="500" spans="1:25" s="39" customFormat="1" ht="15.75" hidden="1" x14ac:dyDescent="0.2">
      <c r="A500" s="24" t="s">
        <v>290</v>
      </c>
      <c r="B500" s="25">
        <v>12</v>
      </c>
      <c r="C500" s="49" t="s">
        <v>142</v>
      </c>
      <c r="D500" s="40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82"/>
      <c r="W500" s="82"/>
      <c r="X500" s="82"/>
      <c r="Y500" s="87"/>
    </row>
    <row r="501" spans="1:25" s="37" customFormat="1" hidden="1" x14ac:dyDescent="0.2">
      <c r="A501" s="28" t="s">
        <v>290</v>
      </c>
      <c r="B501" s="29">
        <v>12</v>
      </c>
      <c r="C501" s="50" t="s">
        <v>142</v>
      </c>
      <c r="D501" s="53">
        <v>3237</v>
      </c>
      <c r="E501" s="32" t="s">
        <v>58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86"/>
    </row>
    <row r="502" spans="1:25" s="39" customFormat="1" ht="15.75" hidden="1" x14ac:dyDescent="0.2">
      <c r="A502" s="24" t="s">
        <v>290</v>
      </c>
      <c r="B502" s="25">
        <v>51</v>
      </c>
      <c r="C502" s="49" t="s">
        <v>142</v>
      </c>
      <c r="D502" s="40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82"/>
      <c r="W502" s="82"/>
      <c r="X502" s="82"/>
      <c r="Y502" s="87"/>
    </row>
    <row r="503" spans="1:25" s="37" customFormat="1" hidden="1" x14ac:dyDescent="0.2">
      <c r="A503" s="28" t="s">
        <v>290</v>
      </c>
      <c r="B503" s="29">
        <v>51</v>
      </c>
      <c r="C503" s="50" t="s">
        <v>142</v>
      </c>
      <c r="D503" s="53">
        <v>3237</v>
      </c>
      <c r="E503" s="32" t="s">
        <v>58</v>
      </c>
      <c r="F503" s="32"/>
      <c r="G503" s="1">
        <v>1030000</v>
      </c>
      <c r="H503" s="55"/>
      <c r="I503" s="1">
        <v>1030000</v>
      </c>
      <c r="J503" s="55"/>
      <c r="K503" s="1">
        <v>887874.02</v>
      </c>
      <c r="L503" s="33">
        <f t="shared" si="254"/>
        <v>86.201361165048539</v>
      </c>
      <c r="M503" s="1">
        <v>700000</v>
      </c>
      <c r="N503" s="55"/>
      <c r="O503" s="1"/>
      <c r="P503" s="55"/>
      <c r="Q503" s="1">
        <v>0</v>
      </c>
      <c r="R503" s="1"/>
      <c r="S503" s="55"/>
      <c r="T503" s="1"/>
      <c r="U503" s="55"/>
      <c r="V503" s="2"/>
      <c r="W503" s="2"/>
      <c r="X503" s="2"/>
      <c r="Y503" s="86"/>
    </row>
    <row r="504" spans="1:25" s="23" customFormat="1" ht="15.75" x14ac:dyDescent="0.2">
      <c r="A504" s="426" t="s">
        <v>291</v>
      </c>
      <c r="B504" s="426"/>
      <c r="C504" s="426"/>
      <c r="D504" s="426"/>
      <c r="E504" s="426"/>
      <c r="F504" s="426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21"/>
      <c r="W504" s="21"/>
      <c r="X504" s="21"/>
      <c r="Y504" s="12"/>
    </row>
    <row r="505" spans="1:25" ht="78.75" x14ac:dyDescent="0.2">
      <c r="A505" s="421" t="s">
        <v>292</v>
      </c>
      <c r="B505" s="421"/>
      <c r="C505" s="421"/>
      <c r="D505" s="421"/>
      <c r="E505" s="20" t="s">
        <v>293</v>
      </c>
      <c r="F505" s="38" t="s">
        <v>294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1"/>
    </row>
    <row r="506" spans="1:25" s="23" customFormat="1" ht="15.75" hidden="1" x14ac:dyDescent="0.2">
      <c r="A506" s="24" t="s">
        <v>295</v>
      </c>
      <c r="B506" s="25">
        <v>11</v>
      </c>
      <c r="C506" s="49" t="s">
        <v>296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21"/>
      <c r="W506" s="21"/>
      <c r="X506" s="21"/>
      <c r="Y506" s="12"/>
    </row>
    <row r="507" spans="1:25" hidden="1" x14ac:dyDescent="0.2">
      <c r="A507" s="28" t="s">
        <v>295</v>
      </c>
      <c r="B507" s="29">
        <v>11</v>
      </c>
      <c r="C507" s="50" t="s">
        <v>296</v>
      </c>
      <c r="D507" s="31">
        <v>3213</v>
      </c>
      <c r="E507" s="32" t="s">
        <v>44</v>
      </c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</row>
    <row r="508" spans="1:25" s="23" customFormat="1" ht="15.75" hidden="1" x14ac:dyDescent="0.2">
      <c r="A508" s="24" t="s">
        <v>295</v>
      </c>
      <c r="B508" s="25">
        <v>11</v>
      </c>
      <c r="C508" s="49" t="s">
        <v>296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2"/>
    </row>
    <row r="509" spans="1:25" hidden="1" x14ac:dyDescent="0.2">
      <c r="A509" s="28" t="s">
        <v>295</v>
      </c>
      <c r="B509" s="29">
        <v>11</v>
      </c>
      <c r="C509" s="50" t="s">
        <v>296</v>
      </c>
      <c r="D509" s="31">
        <v>3221</v>
      </c>
      <c r="E509" s="32" t="s">
        <v>297</v>
      </c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 x14ac:dyDescent="0.2">
      <c r="A510" s="24" t="s">
        <v>295</v>
      </c>
      <c r="B510" s="25">
        <v>11</v>
      </c>
      <c r="C510" s="49" t="s">
        <v>296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21"/>
      <c r="W510" s="21"/>
      <c r="X510" s="21"/>
      <c r="Y510" s="12"/>
    </row>
    <row r="511" spans="1:25" hidden="1" x14ac:dyDescent="0.2">
      <c r="A511" s="28" t="s">
        <v>295</v>
      </c>
      <c r="B511" s="29">
        <v>11</v>
      </c>
      <c r="C511" s="50" t="s">
        <v>296</v>
      </c>
      <c r="D511" s="31">
        <v>3231</v>
      </c>
      <c r="E511" s="32" t="s">
        <v>52</v>
      </c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 x14ac:dyDescent="0.2">
      <c r="A512" s="28" t="s">
        <v>295</v>
      </c>
      <c r="B512" s="29">
        <v>11</v>
      </c>
      <c r="C512" s="50" t="s">
        <v>296</v>
      </c>
      <c r="D512" s="31">
        <v>3235</v>
      </c>
      <c r="E512" s="32" t="s">
        <v>56</v>
      </c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 x14ac:dyDescent="0.2">
      <c r="A513" s="28" t="s">
        <v>295</v>
      </c>
      <c r="B513" s="29">
        <v>11</v>
      </c>
      <c r="C513" s="50" t="s">
        <v>296</v>
      </c>
      <c r="D513" s="31">
        <v>3237</v>
      </c>
      <c r="E513" s="32" t="s">
        <v>58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21"/>
      <c r="W513" s="21"/>
      <c r="X513" s="21"/>
      <c r="Y513" s="12"/>
    </row>
    <row r="514" spans="1:25" s="23" customFormat="1" ht="15.75" hidden="1" x14ac:dyDescent="0.2">
      <c r="A514" s="28" t="s">
        <v>295</v>
      </c>
      <c r="B514" s="29">
        <v>11</v>
      </c>
      <c r="C514" s="50" t="s">
        <v>296</v>
      </c>
      <c r="D514" s="31">
        <v>3238</v>
      </c>
      <c r="E514" s="32" t="s">
        <v>59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21"/>
      <c r="W514" s="21"/>
      <c r="X514" s="21"/>
      <c r="Y514" s="12"/>
    </row>
    <row r="515" spans="1:25" s="23" customFormat="1" ht="15.75" hidden="1" x14ac:dyDescent="0.2">
      <c r="A515" s="24" t="s">
        <v>295</v>
      </c>
      <c r="B515" s="25">
        <v>11</v>
      </c>
      <c r="C515" s="49" t="s">
        <v>296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21"/>
      <c r="W515" s="21"/>
      <c r="X515" s="21"/>
      <c r="Y515" s="12"/>
    </row>
    <row r="516" spans="1:25" hidden="1" x14ac:dyDescent="0.2">
      <c r="A516" s="28" t="s">
        <v>295</v>
      </c>
      <c r="B516" s="29">
        <v>11</v>
      </c>
      <c r="C516" s="50" t="s">
        <v>296</v>
      </c>
      <c r="D516" s="31">
        <v>3294</v>
      </c>
      <c r="E516" s="32" t="s">
        <v>65</v>
      </c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 x14ac:dyDescent="0.2">
      <c r="A517" s="28" t="s">
        <v>295</v>
      </c>
      <c r="B517" s="29">
        <v>11</v>
      </c>
      <c r="C517" s="50" t="s">
        <v>296</v>
      </c>
      <c r="D517" s="31">
        <v>3299</v>
      </c>
      <c r="E517" s="32" t="s">
        <v>67</v>
      </c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 x14ac:dyDescent="0.2">
      <c r="A518" s="421" t="s">
        <v>298</v>
      </c>
      <c r="B518" s="421"/>
      <c r="C518" s="421"/>
      <c r="D518" s="421"/>
      <c r="E518" s="20" t="s">
        <v>299</v>
      </c>
      <c r="F518" s="38" t="s">
        <v>294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 x14ac:dyDescent="0.2">
      <c r="A519" s="24" t="s">
        <v>300</v>
      </c>
      <c r="B519" s="25">
        <v>11</v>
      </c>
      <c r="C519" s="26" t="s">
        <v>31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21"/>
      <c r="W519" s="21"/>
      <c r="X519" s="21"/>
      <c r="Y519" s="12"/>
    </row>
    <row r="520" spans="1:25" hidden="1" x14ac:dyDescent="0.2">
      <c r="A520" s="28" t="s">
        <v>300</v>
      </c>
      <c r="B520" s="29">
        <v>11</v>
      </c>
      <c r="C520" s="30" t="s">
        <v>31</v>
      </c>
      <c r="D520" s="31">
        <v>3811</v>
      </c>
      <c r="E520" s="32" t="s">
        <v>73</v>
      </c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 x14ac:dyDescent="0.2">
      <c r="A521" s="24" t="s">
        <v>300</v>
      </c>
      <c r="B521" s="25">
        <v>11</v>
      </c>
      <c r="C521" s="26" t="s">
        <v>31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21"/>
      <c r="W521" s="21"/>
      <c r="X521" s="21"/>
      <c r="Y521" s="12"/>
    </row>
    <row r="522" spans="1:25" ht="35.25" hidden="1" customHeight="1" x14ac:dyDescent="0.2">
      <c r="A522" s="28" t="s">
        <v>300</v>
      </c>
      <c r="B522" s="29">
        <v>11</v>
      </c>
      <c r="C522" s="30" t="s">
        <v>31</v>
      </c>
      <c r="D522" s="31">
        <v>3821</v>
      </c>
      <c r="E522" s="32" t="s">
        <v>102</v>
      </c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 x14ac:dyDescent="0.2">
      <c r="A523" s="421" t="s">
        <v>301</v>
      </c>
      <c r="B523" s="421"/>
      <c r="C523" s="421"/>
      <c r="D523" s="421"/>
      <c r="E523" s="20" t="s">
        <v>302</v>
      </c>
      <c r="F523" s="38" t="s">
        <v>294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 x14ac:dyDescent="0.2">
      <c r="A524" s="24" t="s">
        <v>303</v>
      </c>
      <c r="B524" s="25">
        <v>11</v>
      </c>
      <c r="C524" s="49" t="s">
        <v>296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21"/>
      <c r="W524" s="21"/>
      <c r="X524" s="21"/>
      <c r="Y524" s="12"/>
    </row>
    <row r="525" spans="1:25" hidden="1" x14ac:dyDescent="0.2">
      <c r="A525" s="28" t="s">
        <v>303</v>
      </c>
      <c r="B525" s="29">
        <v>11</v>
      </c>
      <c r="C525" s="50" t="s">
        <v>296</v>
      </c>
      <c r="D525" s="31">
        <v>3632</v>
      </c>
      <c r="E525" s="32" t="s">
        <v>183</v>
      </c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 x14ac:dyDescent="0.2">
      <c r="A526" s="24" t="s">
        <v>303</v>
      </c>
      <c r="B526" s="25">
        <v>11</v>
      </c>
      <c r="C526" s="49" t="s">
        <v>296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21"/>
      <c r="W526" s="21"/>
      <c r="X526" s="21"/>
      <c r="Y526" s="12"/>
    </row>
    <row r="527" spans="1:25" ht="45" hidden="1" x14ac:dyDescent="0.2">
      <c r="A527" s="28" t="s">
        <v>303</v>
      </c>
      <c r="B527" s="29">
        <v>11</v>
      </c>
      <c r="C527" s="50" t="s">
        <v>296</v>
      </c>
      <c r="D527" s="31">
        <v>3861</v>
      </c>
      <c r="E527" s="32" t="s">
        <v>277</v>
      </c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ht="78.75" x14ac:dyDescent="0.2">
      <c r="A528" s="421" t="s">
        <v>304</v>
      </c>
      <c r="B528" s="421"/>
      <c r="C528" s="421"/>
      <c r="D528" s="421"/>
      <c r="E528" s="20" t="s">
        <v>305</v>
      </c>
      <c r="F528" s="38" t="s">
        <v>294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</row>
    <row r="529" spans="1:25" s="23" customFormat="1" ht="15.75" hidden="1" x14ac:dyDescent="0.2">
      <c r="A529" s="24" t="s">
        <v>306</v>
      </c>
      <c r="B529" s="25">
        <v>11</v>
      </c>
      <c r="C529" s="49" t="s">
        <v>296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2"/>
    </row>
    <row r="530" spans="1:25" ht="30" hidden="1" x14ac:dyDescent="0.2">
      <c r="A530" s="28" t="s">
        <v>306</v>
      </c>
      <c r="B530" s="29">
        <v>11</v>
      </c>
      <c r="C530" s="50" t="s">
        <v>296</v>
      </c>
      <c r="D530" s="31">
        <v>3512</v>
      </c>
      <c r="E530" s="32" t="s">
        <v>281</v>
      </c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</row>
    <row r="531" spans="1:25" s="23" customFormat="1" ht="15.75" hidden="1" x14ac:dyDescent="0.2">
      <c r="A531" s="24" t="s">
        <v>306</v>
      </c>
      <c r="B531" s="25">
        <v>11</v>
      </c>
      <c r="C531" s="49" t="s">
        <v>296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2"/>
    </row>
    <row r="532" spans="1:25" ht="45" hidden="1" x14ac:dyDescent="0.2">
      <c r="A532" s="28" t="s">
        <v>306</v>
      </c>
      <c r="B532" s="29">
        <v>11</v>
      </c>
      <c r="C532" s="50" t="s">
        <v>296</v>
      </c>
      <c r="D532" s="31">
        <v>3861</v>
      </c>
      <c r="E532" s="32" t="s">
        <v>277</v>
      </c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</row>
    <row r="533" spans="1:25" s="23" customFormat="1" ht="78.75" x14ac:dyDescent="0.2">
      <c r="A533" s="421" t="s">
        <v>307</v>
      </c>
      <c r="B533" s="421"/>
      <c r="C533" s="421"/>
      <c r="D533" s="421"/>
      <c r="E533" s="20" t="s">
        <v>308</v>
      </c>
      <c r="F533" s="38" t="s">
        <v>294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2"/>
    </row>
    <row r="534" spans="1:25" s="23" customFormat="1" ht="15.75" hidden="1" x14ac:dyDescent="0.2">
      <c r="A534" s="24" t="s">
        <v>309</v>
      </c>
      <c r="B534" s="25">
        <v>11</v>
      </c>
      <c r="C534" s="49" t="s">
        <v>296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2"/>
    </row>
    <row r="535" spans="1:25" hidden="1" x14ac:dyDescent="0.2">
      <c r="A535" s="28" t="s">
        <v>309</v>
      </c>
      <c r="B535" s="29">
        <v>11</v>
      </c>
      <c r="C535" s="50" t="s">
        <v>296</v>
      </c>
      <c r="D535" s="31">
        <v>4126</v>
      </c>
      <c r="E535" s="32" t="s">
        <v>84</v>
      </c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</row>
    <row r="536" spans="1:25" ht="78.75" x14ac:dyDescent="0.2">
      <c r="A536" s="421" t="s">
        <v>310</v>
      </c>
      <c r="B536" s="421"/>
      <c r="C536" s="421"/>
      <c r="D536" s="421"/>
      <c r="E536" s="20" t="s">
        <v>311</v>
      </c>
      <c r="F536" s="38" t="s">
        <v>294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</row>
    <row r="537" spans="1:25" s="23" customFormat="1" ht="15.75" hidden="1" x14ac:dyDescent="0.2">
      <c r="A537" s="24" t="s">
        <v>312</v>
      </c>
      <c r="B537" s="25">
        <v>11</v>
      </c>
      <c r="C537" s="49" t="s">
        <v>296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2"/>
    </row>
    <row r="538" spans="1:25" ht="30" hidden="1" x14ac:dyDescent="0.2">
      <c r="A538" s="28" t="s">
        <v>312</v>
      </c>
      <c r="B538" s="29">
        <v>11</v>
      </c>
      <c r="C538" s="50" t="s">
        <v>296</v>
      </c>
      <c r="D538" s="31">
        <v>3291</v>
      </c>
      <c r="E538" s="32" t="s">
        <v>62</v>
      </c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</row>
    <row r="539" spans="1:25" s="23" customFormat="1" ht="78.75" x14ac:dyDescent="0.2">
      <c r="A539" s="422" t="s">
        <v>313</v>
      </c>
      <c r="B539" s="422"/>
      <c r="C539" s="422"/>
      <c r="D539" s="422"/>
      <c r="E539" s="20" t="s">
        <v>314</v>
      </c>
      <c r="F539" s="38" t="s">
        <v>294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21"/>
      <c r="W539" s="21"/>
      <c r="X539" s="21"/>
      <c r="Y539" s="12"/>
    </row>
    <row r="540" spans="1:25" s="23" customFormat="1" ht="15.75" hidden="1" x14ac:dyDescent="0.2">
      <c r="A540" s="24" t="s">
        <v>315</v>
      </c>
      <c r="B540" s="25">
        <v>11</v>
      </c>
      <c r="C540" s="49" t="s">
        <v>296</v>
      </c>
      <c r="D540" s="40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21"/>
      <c r="W540" s="21"/>
      <c r="X540" s="21"/>
      <c r="Y540" s="12"/>
    </row>
    <row r="541" spans="1:25" hidden="1" x14ac:dyDescent="0.2">
      <c r="A541" s="28" t="s">
        <v>315</v>
      </c>
      <c r="B541" s="29">
        <v>11</v>
      </c>
      <c r="C541" s="50" t="s">
        <v>296</v>
      </c>
      <c r="D541" s="53">
        <v>3239</v>
      </c>
      <c r="E541" s="32" t="s">
        <v>316</v>
      </c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 x14ac:dyDescent="0.2">
      <c r="A542" s="421" t="s">
        <v>317</v>
      </c>
      <c r="B542" s="421"/>
      <c r="C542" s="421"/>
      <c r="D542" s="421"/>
      <c r="E542" s="20" t="s">
        <v>318</v>
      </c>
      <c r="F542" s="38" t="s">
        <v>294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21"/>
      <c r="W542" s="21"/>
      <c r="X542" s="21"/>
      <c r="Y542" s="12"/>
    </row>
    <row r="543" spans="1:25" s="23" customFormat="1" ht="15.75" hidden="1" x14ac:dyDescent="0.2">
      <c r="A543" s="24" t="s">
        <v>319</v>
      </c>
      <c r="B543" s="25">
        <v>11</v>
      </c>
      <c r="C543" s="49" t="s">
        <v>296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21"/>
      <c r="W543" s="21"/>
      <c r="X543" s="21"/>
      <c r="Y543" s="12"/>
    </row>
    <row r="544" spans="1:25" ht="30" hidden="1" x14ac:dyDescent="0.2">
      <c r="A544" s="28" t="s">
        <v>319</v>
      </c>
      <c r="B544" s="29">
        <v>11</v>
      </c>
      <c r="C544" s="50" t="s">
        <v>296</v>
      </c>
      <c r="D544" s="53">
        <v>3512</v>
      </c>
      <c r="E544" s="32" t="s">
        <v>281</v>
      </c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 x14ac:dyDescent="0.2">
      <c r="A545" s="425" t="s">
        <v>176</v>
      </c>
      <c r="B545" s="425"/>
      <c r="C545" s="425"/>
      <c r="D545" s="425"/>
      <c r="E545" s="38" t="s">
        <v>320</v>
      </c>
      <c r="F545" s="38" t="s">
        <v>294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21"/>
      <c r="W545" s="21"/>
      <c r="X545" s="21"/>
      <c r="Y545" s="12"/>
    </row>
    <row r="546" spans="1:25" s="23" customFormat="1" ht="15.75" hidden="1" x14ac:dyDescent="0.2">
      <c r="A546" s="24"/>
      <c r="B546" s="25">
        <v>11</v>
      </c>
      <c r="C546" s="49" t="s">
        <v>296</v>
      </c>
      <c r="D546" s="40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21"/>
      <c r="W546" s="21"/>
      <c r="X546" s="21"/>
      <c r="Y546" s="12"/>
    </row>
    <row r="547" spans="1:25" hidden="1" x14ac:dyDescent="0.2">
      <c r="A547" s="41"/>
      <c r="B547" s="42">
        <v>11</v>
      </c>
      <c r="C547" s="59" t="s">
        <v>296</v>
      </c>
      <c r="D547" s="64">
        <v>3512</v>
      </c>
      <c r="E547" s="36"/>
      <c r="F547" s="36"/>
      <c r="G547" s="2"/>
      <c r="H547" s="2"/>
      <c r="I547" s="2"/>
      <c r="J547" s="2"/>
      <c r="K547" s="2"/>
      <c r="L547" s="61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 x14ac:dyDescent="0.2">
      <c r="A548" s="425" t="s">
        <v>93</v>
      </c>
      <c r="B548" s="425"/>
      <c r="C548" s="425"/>
      <c r="D548" s="425"/>
      <c r="E548" s="38" t="s">
        <v>321</v>
      </c>
      <c r="F548" s="38" t="s">
        <v>294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21"/>
      <c r="W548" s="21"/>
      <c r="X548" s="21"/>
      <c r="Y548" s="12"/>
    </row>
    <row r="549" spans="1:25" s="23" customFormat="1" ht="15.75" hidden="1" x14ac:dyDescent="0.2">
      <c r="A549" s="24"/>
      <c r="B549" s="25">
        <v>11</v>
      </c>
      <c r="C549" s="49" t="s">
        <v>296</v>
      </c>
      <c r="D549" s="40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21"/>
      <c r="W549" s="21"/>
      <c r="X549" s="21"/>
      <c r="Y549" s="12"/>
    </row>
    <row r="550" spans="1:25" hidden="1" x14ac:dyDescent="0.2">
      <c r="A550" s="41"/>
      <c r="B550" s="42">
        <v>11</v>
      </c>
      <c r="C550" s="59" t="s">
        <v>296</v>
      </c>
      <c r="D550" s="64">
        <v>3861</v>
      </c>
      <c r="E550" s="36"/>
      <c r="F550" s="36"/>
      <c r="G550" s="2"/>
      <c r="H550" s="2"/>
      <c r="I550" s="2"/>
      <c r="J550" s="2"/>
      <c r="K550" s="2"/>
      <c r="L550" s="61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 x14ac:dyDescent="0.2">
      <c r="A551" s="421" t="s">
        <v>322</v>
      </c>
      <c r="B551" s="421"/>
      <c r="C551" s="421"/>
      <c r="D551" s="421"/>
      <c r="E551" s="20" t="s">
        <v>323</v>
      </c>
      <c r="F551" s="20" t="s">
        <v>324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 x14ac:dyDescent="0.2">
      <c r="A552" s="24" t="s">
        <v>322</v>
      </c>
      <c r="B552" s="25">
        <v>11</v>
      </c>
      <c r="C552" s="26" t="s">
        <v>325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21"/>
      <c r="W552" s="21"/>
      <c r="X552" s="21"/>
      <c r="Y552" s="12"/>
    </row>
    <row r="553" spans="1:25" s="23" customFormat="1" ht="15.75" hidden="1" x14ac:dyDescent="0.2">
      <c r="A553" s="28" t="s">
        <v>322</v>
      </c>
      <c r="B553" s="29">
        <v>11</v>
      </c>
      <c r="C553" s="30" t="s">
        <v>325</v>
      </c>
      <c r="D553" s="31">
        <v>3237</v>
      </c>
      <c r="E553" s="32" t="s">
        <v>58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21"/>
      <c r="W553" s="21"/>
      <c r="X553" s="21"/>
      <c r="Y553" s="12"/>
    </row>
    <row r="554" spans="1:25" s="23" customFormat="1" ht="15.75" hidden="1" x14ac:dyDescent="0.2">
      <c r="A554" s="24" t="s">
        <v>322</v>
      </c>
      <c r="B554" s="25">
        <v>11</v>
      </c>
      <c r="C554" s="26" t="s">
        <v>325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21"/>
      <c r="W554" s="21"/>
      <c r="X554" s="21"/>
      <c r="Y554" s="12"/>
    </row>
    <row r="555" spans="1:25" hidden="1" x14ac:dyDescent="0.2">
      <c r="A555" s="28" t="s">
        <v>322</v>
      </c>
      <c r="B555" s="29">
        <v>11</v>
      </c>
      <c r="C555" s="30" t="s">
        <v>325</v>
      </c>
      <c r="D555" s="31">
        <v>3294</v>
      </c>
      <c r="E555" s="32" t="s">
        <v>65</v>
      </c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 x14ac:dyDescent="0.2">
      <c r="A556" s="24" t="s">
        <v>322</v>
      </c>
      <c r="B556" s="25">
        <v>11</v>
      </c>
      <c r="C556" s="26" t="s">
        <v>325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21"/>
      <c r="W556" s="21"/>
      <c r="X556" s="21"/>
      <c r="Y556" s="12"/>
    </row>
    <row r="557" spans="1:25" hidden="1" x14ac:dyDescent="0.2">
      <c r="A557" s="28" t="s">
        <v>322</v>
      </c>
      <c r="B557" s="29">
        <v>11</v>
      </c>
      <c r="C557" s="30" t="s">
        <v>325</v>
      </c>
      <c r="D557" s="31">
        <v>3811</v>
      </c>
      <c r="E557" s="32" t="s">
        <v>73</v>
      </c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 x14ac:dyDescent="0.2">
      <c r="A558" s="421" t="s">
        <v>326</v>
      </c>
      <c r="B558" s="421"/>
      <c r="C558" s="421"/>
      <c r="D558" s="421"/>
      <c r="E558" s="20" t="s">
        <v>327</v>
      </c>
      <c r="F558" s="20" t="s">
        <v>324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21"/>
      <c r="W558" s="21"/>
      <c r="X558" s="21"/>
      <c r="Y558" s="12"/>
    </row>
    <row r="559" spans="1:25" s="23" customFormat="1" ht="15.75" hidden="1" x14ac:dyDescent="0.2">
      <c r="A559" s="24" t="s">
        <v>326</v>
      </c>
      <c r="B559" s="25">
        <v>11</v>
      </c>
      <c r="C559" s="26" t="s">
        <v>325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21"/>
      <c r="W559" s="21"/>
      <c r="X559" s="21"/>
      <c r="Y559" s="12"/>
    </row>
    <row r="560" spans="1:25" hidden="1" x14ac:dyDescent="0.2">
      <c r="A560" s="28" t="s">
        <v>326</v>
      </c>
      <c r="B560" s="29">
        <v>11</v>
      </c>
      <c r="C560" s="30" t="s">
        <v>325</v>
      </c>
      <c r="D560" s="31">
        <v>3239</v>
      </c>
      <c r="E560" s="32" t="s">
        <v>316</v>
      </c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 x14ac:dyDescent="0.2">
      <c r="A561" s="24" t="s">
        <v>326</v>
      </c>
      <c r="B561" s="25">
        <v>11</v>
      </c>
      <c r="C561" s="26" t="s">
        <v>325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21"/>
      <c r="W561" s="21"/>
      <c r="X561" s="21"/>
      <c r="Y561" s="12"/>
    </row>
    <row r="562" spans="1:25" hidden="1" x14ac:dyDescent="0.2">
      <c r="A562" s="28" t="s">
        <v>326</v>
      </c>
      <c r="B562" s="29">
        <v>11</v>
      </c>
      <c r="C562" s="30" t="s">
        <v>325</v>
      </c>
      <c r="D562" s="31">
        <v>4126</v>
      </c>
      <c r="E562" s="32" t="s">
        <v>84</v>
      </c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 x14ac:dyDescent="0.2">
      <c r="A563" s="421" t="s">
        <v>328</v>
      </c>
      <c r="B563" s="422"/>
      <c r="C563" s="422"/>
      <c r="D563" s="422"/>
      <c r="E563" s="20" t="s">
        <v>329</v>
      </c>
      <c r="F563" s="20" t="s">
        <v>324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21"/>
      <c r="W563" s="21"/>
      <c r="X563" s="21"/>
    </row>
    <row r="564" spans="1:25" s="12" customFormat="1" ht="15.75" hidden="1" x14ac:dyDescent="0.2">
      <c r="A564" s="24" t="s">
        <v>330</v>
      </c>
      <c r="B564" s="25">
        <v>51</v>
      </c>
      <c r="C564" s="26" t="s">
        <v>325</v>
      </c>
      <c r="D564" s="40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21"/>
      <c r="W564" s="21"/>
      <c r="X564" s="21"/>
    </row>
    <row r="565" spans="1:25" s="65" customFormat="1" hidden="1" x14ac:dyDescent="0.2">
      <c r="A565" s="28" t="s">
        <v>330</v>
      </c>
      <c r="B565" s="29">
        <v>51</v>
      </c>
      <c r="C565" s="30" t="s">
        <v>325</v>
      </c>
      <c r="D565" s="53">
        <v>3811</v>
      </c>
      <c r="E565" s="32" t="s">
        <v>73</v>
      </c>
      <c r="F565" s="32"/>
      <c r="G565" s="1">
        <v>370000</v>
      </c>
      <c r="H565" s="55"/>
      <c r="I565" s="1">
        <v>370000</v>
      </c>
      <c r="J565" s="55"/>
      <c r="K565" s="1">
        <v>185732.65</v>
      </c>
      <c r="L565" s="33">
        <f t="shared" si="288"/>
        <v>50.198013513513516</v>
      </c>
      <c r="M565" s="1">
        <v>0</v>
      </c>
      <c r="N565" s="55"/>
      <c r="O565" s="1"/>
      <c r="P565" s="55"/>
      <c r="Q565" s="1">
        <v>0</v>
      </c>
      <c r="R565" s="1"/>
      <c r="S565" s="55"/>
      <c r="T565" s="1"/>
      <c r="U565" s="55"/>
      <c r="V565" s="1"/>
      <c r="W565" s="1"/>
      <c r="X565" s="1"/>
    </row>
    <row r="566" spans="1:25" s="65" customFormat="1" ht="94.5" x14ac:dyDescent="0.2">
      <c r="A566" s="421" t="s">
        <v>331</v>
      </c>
      <c r="B566" s="422"/>
      <c r="C566" s="422"/>
      <c r="D566" s="422"/>
      <c r="E566" s="20" t="s">
        <v>332</v>
      </c>
      <c r="F566" s="20" t="s">
        <v>324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1"/>
      <c r="W566" s="1"/>
      <c r="X566" s="1"/>
    </row>
    <row r="567" spans="1:25" s="12" customFormat="1" ht="15.75" hidden="1" x14ac:dyDescent="0.2">
      <c r="A567" s="24" t="s">
        <v>333</v>
      </c>
      <c r="B567" s="25">
        <v>51</v>
      </c>
      <c r="C567" s="26" t="s">
        <v>325</v>
      </c>
      <c r="D567" s="40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21"/>
      <c r="W567" s="21"/>
      <c r="X567" s="21"/>
    </row>
    <row r="568" spans="1:25" s="65" customFormat="1" hidden="1" x14ac:dyDescent="0.2">
      <c r="A568" s="28" t="s">
        <v>333</v>
      </c>
      <c r="B568" s="29">
        <v>51</v>
      </c>
      <c r="C568" s="30" t="s">
        <v>325</v>
      </c>
      <c r="D568" s="53">
        <v>3811</v>
      </c>
      <c r="E568" s="32" t="s">
        <v>73</v>
      </c>
      <c r="F568" s="32"/>
      <c r="G568" s="1">
        <v>0</v>
      </c>
      <c r="H568" s="55"/>
      <c r="I568" s="1">
        <v>0</v>
      </c>
      <c r="J568" s="55"/>
      <c r="K568" s="1">
        <v>205853.6</v>
      </c>
      <c r="L568" s="33" t="str">
        <f t="shared" si="288"/>
        <v>-</v>
      </c>
      <c r="M568" s="1">
        <v>0</v>
      </c>
      <c r="N568" s="55"/>
      <c r="O568" s="1"/>
      <c r="P568" s="55"/>
      <c r="Q568" s="1">
        <v>0</v>
      </c>
      <c r="R568" s="1"/>
      <c r="S568" s="55"/>
      <c r="T568" s="1"/>
      <c r="U568" s="55"/>
      <c r="V568" s="1"/>
      <c r="W568" s="1"/>
      <c r="X568" s="1"/>
    </row>
    <row r="569" spans="1:25" s="12" customFormat="1" ht="94.5" x14ac:dyDescent="0.2">
      <c r="A569" s="419" t="s">
        <v>334</v>
      </c>
      <c r="B569" s="425"/>
      <c r="C569" s="425"/>
      <c r="D569" s="425"/>
      <c r="E569" s="38" t="s">
        <v>335</v>
      </c>
      <c r="F569" s="20" t="s">
        <v>324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21"/>
      <c r="W569" s="21"/>
      <c r="X569" s="21"/>
    </row>
    <row r="570" spans="1:25" s="12" customFormat="1" ht="15.75" hidden="1" x14ac:dyDescent="0.2">
      <c r="A570" s="24" t="s">
        <v>336</v>
      </c>
      <c r="B570" s="25">
        <v>11</v>
      </c>
      <c r="C570" s="26" t="s">
        <v>325</v>
      </c>
      <c r="D570" s="40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21"/>
      <c r="W570" s="21"/>
      <c r="X570" s="21"/>
    </row>
    <row r="571" spans="1:25" s="65" customFormat="1" hidden="1" x14ac:dyDescent="0.2">
      <c r="A571" s="41" t="s">
        <v>336</v>
      </c>
      <c r="B571" s="42">
        <v>11</v>
      </c>
      <c r="C571" s="43" t="s">
        <v>325</v>
      </c>
      <c r="D571" s="64">
        <v>4126</v>
      </c>
      <c r="E571" s="36" t="s">
        <v>84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1"/>
      <c r="W571" s="1"/>
      <c r="X571" s="1"/>
    </row>
    <row r="572" spans="1:25" s="23" customFormat="1" ht="15.75" x14ac:dyDescent="0.2">
      <c r="A572" s="426" t="s">
        <v>337</v>
      </c>
      <c r="B572" s="426"/>
      <c r="C572" s="426"/>
      <c r="D572" s="426"/>
      <c r="E572" s="426"/>
      <c r="F572" s="426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21"/>
      <c r="W572" s="21"/>
      <c r="X572" s="21"/>
      <c r="Y572" s="12"/>
    </row>
    <row r="573" spans="1:25" ht="94.5" x14ac:dyDescent="0.2">
      <c r="A573" s="421" t="s">
        <v>338</v>
      </c>
      <c r="B573" s="421"/>
      <c r="C573" s="421"/>
      <c r="D573" s="421"/>
      <c r="E573" s="20" t="s">
        <v>339</v>
      </c>
      <c r="F573" s="38" t="s">
        <v>340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 x14ac:dyDescent="0.2">
      <c r="A574" s="24" t="s">
        <v>341</v>
      </c>
      <c r="B574" s="25">
        <v>11</v>
      </c>
      <c r="C574" s="26" t="s">
        <v>258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21"/>
      <c r="W574" s="21"/>
      <c r="X574" s="21"/>
      <c r="Y574" s="12"/>
    </row>
    <row r="575" spans="1:25" hidden="1" x14ac:dyDescent="0.2">
      <c r="A575" s="28" t="s">
        <v>341</v>
      </c>
      <c r="B575" s="29">
        <v>11</v>
      </c>
      <c r="C575" s="30" t="s">
        <v>258</v>
      </c>
      <c r="D575" s="31">
        <v>3232</v>
      </c>
      <c r="E575" s="32" t="s">
        <v>53</v>
      </c>
      <c r="G575" s="1">
        <v>40000</v>
      </c>
      <c r="H575" s="1">
        <v>40000</v>
      </c>
      <c r="I575" s="1">
        <v>40000</v>
      </c>
      <c r="J575" s="1">
        <v>40000</v>
      </c>
      <c r="K575" s="1">
        <v>18768.75</v>
      </c>
      <c r="L575" s="33">
        <f t="shared" si="288"/>
        <v>46.921875</v>
      </c>
      <c r="M575" s="1">
        <v>50000</v>
      </c>
      <c r="N575" s="1">
        <v>50000</v>
      </c>
      <c r="O575" s="1">
        <v>50000</v>
      </c>
      <c r="P575" s="1">
        <f>O575</f>
        <v>50000</v>
      </c>
      <c r="Q575" s="1">
        <v>50000</v>
      </c>
      <c r="R575" s="1">
        <v>50000</v>
      </c>
      <c r="S575" s="1">
        <f>R575</f>
        <v>50000</v>
      </c>
      <c r="T575" s="1">
        <v>50000</v>
      </c>
      <c r="U575" s="1">
        <f>T575</f>
        <v>50000</v>
      </c>
    </row>
    <row r="576" spans="1:25" s="23" customFormat="1" ht="15.75" hidden="1" x14ac:dyDescent="0.2">
      <c r="A576" s="24" t="s">
        <v>341</v>
      </c>
      <c r="B576" s="25">
        <v>11</v>
      </c>
      <c r="C576" s="26" t="s">
        <v>258</v>
      </c>
      <c r="D576" s="27">
        <v>422</v>
      </c>
      <c r="E576" s="20"/>
      <c r="F576" s="20"/>
      <c r="G576" s="21">
        <f>SUM(G577:G580)</f>
        <v>410000</v>
      </c>
      <c r="H576" s="21">
        <f t="shared" ref="H576:U576" si="297">SUM(H577:H580)</f>
        <v>410000</v>
      </c>
      <c r="I576" s="21">
        <f t="shared" si="297"/>
        <v>260000</v>
      </c>
      <c r="J576" s="21">
        <f t="shared" si="297"/>
        <v>260000</v>
      </c>
      <c r="K576" s="21">
        <f t="shared" si="297"/>
        <v>6313.3</v>
      </c>
      <c r="L576" s="22">
        <f t="shared" si="288"/>
        <v>2.4281923076923078</v>
      </c>
      <c r="M576" s="21">
        <f t="shared" si="297"/>
        <v>430000</v>
      </c>
      <c r="N576" s="21">
        <f t="shared" si="297"/>
        <v>430000</v>
      </c>
      <c r="O576" s="21">
        <f t="shared" si="297"/>
        <v>430000</v>
      </c>
      <c r="P576" s="21">
        <f t="shared" si="297"/>
        <v>430000</v>
      </c>
      <c r="Q576" s="21">
        <f t="shared" si="297"/>
        <v>510000</v>
      </c>
      <c r="R576" s="21">
        <f t="shared" si="297"/>
        <v>510000</v>
      </c>
      <c r="S576" s="21">
        <f t="shared" si="297"/>
        <v>510000</v>
      </c>
      <c r="T576" s="21">
        <f t="shared" si="297"/>
        <v>530000</v>
      </c>
      <c r="U576" s="21">
        <f t="shared" si="297"/>
        <v>530000</v>
      </c>
      <c r="V576" s="21"/>
      <c r="W576" s="21"/>
      <c r="X576" s="21"/>
      <c r="Y576" s="12"/>
    </row>
    <row r="577" spans="1:25" hidden="1" x14ac:dyDescent="0.2">
      <c r="A577" s="28" t="s">
        <v>341</v>
      </c>
      <c r="B577" s="29">
        <v>11</v>
      </c>
      <c r="C577" s="30" t="s">
        <v>258</v>
      </c>
      <c r="D577" s="31">
        <v>4221</v>
      </c>
      <c r="E577" s="32" t="s">
        <v>74</v>
      </c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33">
        <f t="shared" si="288"/>
        <v>2.1888333333333332</v>
      </c>
      <c r="M577" s="1">
        <v>60000</v>
      </c>
      <c r="N577" s="1">
        <v>60000</v>
      </c>
      <c r="O577" s="1">
        <v>50000</v>
      </c>
      <c r="P577" s="1">
        <f>O577</f>
        <v>50000</v>
      </c>
      <c r="Q577" s="1">
        <v>60000</v>
      </c>
      <c r="R577" s="1">
        <v>50000</v>
      </c>
      <c r="S577" s="1">
        <f>R577</f>
        <v>50000</v>
      </c>
      <c r="T577" s="1">
        <v>50000</v>
      </c>
      <c r="U577" s="1">
        <f>T577</f>
        <v>50000</v>
      </c>
    </row>
    <row r="578" spans="1:25" s="23" customFormat="1" ht="15.75" hidden="1" x14ac:dyDescent="0.2">
      <c r="A578" s="28" t="s">
        <v>341</v>
      </c>
      <c r="B578" s="29">
        <v>11</v>
      </c>
      <c r="C578" s="30" t="s">
        <v>258</v>
      </c>
      <c r="D578" s="31">
        <v>4222</v>
      </c>
      <c r="E578" s="32" t="s">
        <v>75</v>
      </c>
      <c r="F578" s="32"/>
      <c r="G578" s="1">
        <v>50000</v>
      </c>
      <c r="H578" s="1">
        <v>50000</v>
      </c>
      <c r="I578" s="1">
        <v>50000</v>
      </c>
      <c r="J578" s="1">
        <v>50000</v>
      </c>
      <c r="K578" s="1">
        <v>0</v>
      </c>
      <c r="L578" s="33">
        <f t="shared" si="288"/>
        <v>0</v>
      </c>
      <c r="M578" s="1">
        <v>70000</v>
      </c>
      <c r="N578" s="1">
        <v>70000</v>
      </c>
      <c r="O578" s="1">
        <v>70000</v>
      </c>
      <c r="P578" s="1">
        <f>O578</f>
        <v>70000</v>
      </c>
      <c r="Q578" s="1">
        <v>70000</v>
      </c>
      <c r="R578" s="1">
        <v>70000</v>
      </c>
      <c r="S578" s="1">
        <f>R578</f>
        <v>70000</v>
      </c>
      <c r="T578" s="1">
        <v>70000</v>
      </c>
      <c r="U578" s="1">
        <f>T578</f>
        <v>70000</v>
      </c>
      <c r="V578" s="21"/>
      <c r="W578" s="21"/>
      <c r="X578" s="21"/>
      <c r="Y578" s="12"/>
    </row>
    <row r="579" spans="1:25" s="23" customFormat="1" ht="15.75" hidden="1" x14ac:dyDescent="0.2">
      <c r="A579" s="28" t="s">
        <v>341</v>
      </c>
      <c r="B579" s="29">
        <v>11</v>
      </c>
      <c r="C579" s="30" t="s">
        <v>258</v>
      </c>
      <c r="D579" s="31">
        <v>4223</v>
      </c>
      <c r="E579" s="32"/>
      <c r="F579" s="32"/>
      <c r="G579" s="1"/>
      <c r="H579" s="1"/>
      <c r="I579" s="1"/>
      <c r="J579" s="1"/>
      <c r="K579" s="1"/>
      <c r="L579" s="33"/>
      <c r="M579" s="1"/>
      <c r="N579" s="1"/>
      <c r="O579" s="1">
        <v>10000</v>
      </c>
      <c r="P579" s="1">
        <f>O579</f>
        <v>10000</v>
      </c>
      <c r="Q579" s="1"/>
      <c r="R579" s="1">
        <v>10000</v>
      </c>
      <c r="S579" s="1">
        <f>R579</f>
        <v>10000</v>
      </c>
      <c r="T579" s="1">
        <v>10000</v>
      </c>
      <c r="U579" s="1">
        <f>T579</f>
        <v>10000</v>
      </c>
      <c r="V579" s="21"/>
      <c r="W579" s="21"/>
      <c r="X579" s="21"/>
      <c r="Y579" s="12"/>
    </row>
    <row r="580" spans="1:25" hidden="1" x14ac:dyDescent="0.2">
      <c r="A580" s="28" t="s">
        <v>341</v>
      </c>
      <c r="B580" s="29">
        <v>11</v>
      </c>
      <c r="C580" s="30" t="s">
        <v>258</v>
      </c>
      <c r="D580" s="31">
        <v>4227</v>
      </c>
      <c r="E580" s="32" t="s">
        <v>77</v>
      </c>
      <c r="G580" s="1">
        <v>300000</v>
      </c>
      <c r="H580" s="1">
        <v>300000</v>
      </c>
      <c r="I580" s="1">
        <v>150000</v>
      </c>
      <c r="J580" s="1">
        <v>150000</v>
      </c>
      <c r="K580" s="1">
        <v>5000</v>
      </c>
      <c r="L580" s="33">
        <f t="shared" si="288"/>
        <v>3.3333333333333335</v>
      </c>
      <c r="M580" s="1">
        <v>300000</v>
      </c>
      <c r="N580" s="1">
        <v>300000</v>
      </c>
      <c r="O580" s="1">
        <v>300000</v>
      </c>
      <c r="P580" s="1">
        <f>O580</f>
        <v>300000</v>
      </c>
      <c r="Q580" s="1">
        <v>380000</v>
      </c>
      <c r="R580" s="1">
        <v>380000</v>
      </c>
      <c r="S580" s="1">
        <f>R580</f>
        <v>380000</v>
      </c>
      <c r="T580" s="1">
        <v>400000</v>
      </c>
      <c r="U580" s="1">
        <f>T580</f>
        <v>400000</v>
      </c>
    </row>
    <row r="581" spans="1:25" s="23" customFormat="1" ht="15.75" hidden="1" x14ac:dyDescent="0.2">
      <c r="A581" s="24" t="s">
        <v>341</v>
      </c>
      <c r="B581" s="25">
        <v>11</v>
      </c>
      <c r="C581" s="26" t="s">
        <v>258</v>
      </c>
      <c r="D581" s="27">
        <v>426</v>
      </c>
      <c r="E581" s="20"/>
      <c r="F581" s="20"/>
      <c r="G581" s="21">
        <f>SUM(G582)</f>
        <v>100000</v>
      </c>
      <c r="H581" s="21">
        <f t="shared" ref="H581:U581" si="298">SUM(H582)</f>
        <v>100000</v>
      </c>
      <c r="I581" s="21">
        <f t="shared" si="298"/>
        <v>250000</v>
      </c>
      <c r="J581" s="21">
        <f t="shared" si="298"/>
        <v>250000</v>
      </c>
      <c r="K581" s="21">
        <f t="shared" si="298"/>
        <v>85916.66</v>
      </c>
      <c r="L581" s="22">
        <f t="shared" si="288"/>
        <v>34.366664</v>
      </c>
      <c r="M581" s="21">
        <f t="shared" si="298"/>
        <v>150000</v>
      </c>
      <c r="N581" s="21">
        <f t="shared" si="298"/>
        <v>150000</v>
      </c>
      <c r="O581" s="21">
        <f t="shared" si="298"/>
        <v>150000</v>
      </c>
      <c r="P581" s="21">
        <f t="shared" si="298"/>
        <v>150000</v>
      </c>
      <c r="Q581" s="21">
        <f t="shared" si="298"/>
        <v>150000</v>
      </c>
      <c r="R581" s="21">
        <f t="shared" si="298"/>
        <v>150000</v>
      </c>
      <c r="S581" s="21">
        <f t="shared" si="298"/>
        <v>150000</v>
      </c>
      <c r="T581" s="21">
        <f t="shared" si="298"/>
        <v>200000</v>
      </c>
      <c r="U581" s="21">
        <f t="shared" si="298"/>
        <v>200000</v>
      </c>
      <c r="V581" s="21"/>
      <c r="W581" s="21"/>
      <c r="X581" s="21"/>
      <c r="Y581" s="12"/>
    </row>
    <row r="582" spans="1:25" hidden="1" x14ac:dyDescent="0.2">
      <c r="A582" s="28" t="s">
        <v>341</v>
      </c>
      <c r="B582" s="29">
        <v>11</v>
      </c>
      <c r="C582" s="30" t="s">
        <v>258</v>
      </c>
      <c r="D582" s="31">
        <v>4262</v>
      </c>
      <c r="E582" s="32" t="s">
        <v>218</v>
      </c>
      <c r="G582" s="1">
        <v>100000</v>
      </c>
      <c r="H582" s="1">
        <v>100000</v>
      </c>
      <c r="I582" s="1">
        <v>250000</v>
      </c>
      <c r="J582" s="1">
        <v>250000</v>
      </c>
      <c r="K582" s="1">
        <v>85916.66</v>
      </c>
      <c r="L582" s="33">
        <f t="shared" si="288"/>
        <v>34.366664</v>
      </c>
      <c r="M582" s="1">
        <v>150000</v>
      </c>
      <c r="N582" s="1">
        <v>150000</v>
      </c>
      <c r="O582" s="1">
        <v>150000</v>
      </c>
      <c r="P582" s="1">
        <f>O582</f>
        <v>150000</v>
      </c>
      <c r="Q582" s="1">
        <v>150000</v>
      </c>
      <c r="R582" s="1">
        <v>150000</v>
      </c>
      <c r="S582" s="1">
        <f>R582</f>
        <v>150000</v>
      </c>
      <c r="T582" s="1">
        <v>200000</v>
      </c>
      <c r="U582" s="1">
        <f>T582</f>
        <v>200000</v>
      </c>
    </row>
    <row r="583" spans="1:25" ht="94.5" x14ac:dyDescent="0.2">
      <c r="A583" s="421" t="s">
        <v>342</v>
      </c>
      <c r="B583" s="421"/>
      <c r="C583" s="421"/>
      <c r="D583" s="421"/>
      <c r="E583" s="20" t="s">
        <v>343</v>
      </c>
      <c r="F583" s="38" t="s">
        <v>340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23" customFormat="1" ht="15.75" hidden="1" x14ac:dyDescent="0.2">
      <c r="A584" s="25" t="s">
        <v>344</v>
      </c>
      <c r="B584" s="25">
        <v>12</v>
      </c>
      <c r="C584" s="26" t="s">
        <v>258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2"/>
    </row>
    <row r="585" spans="1:25" s="23" customFormat="1" ht="15.75" hidden="1" x14ac:dyDescent="0.2">
      <c r="A585" s="29" t="s">
        <v>344</v>
      </c>
      <c r="B585" s="29">
        <v>12</v>
      </c>
      <c r="C585" s="30" t="s">
        <v>258</v>
      </c>
      <c r="D585" s="31">
        <v>3237</v>
      </c>
      <c r="E585" s="32" t="s">
        <v>58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2"/>
    </row>
    <row r="586" spans="1:25" s="23" customFormat="1" ht="15.75" hidden="1" x14ac:dyDescent="0.2">
      <c r="A586" s="25" t="s">
        <v>344</v>
      </c>
      <c r="B586" s="25">
        <v>12</v>
      </c>
      <c r="C586" s="26" t="s">
        <v>258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2"/>
    </row>
    <row r="587" spans="1:25" s="23" customFormat="1" ht="15.75" hidden="1" x14ac:dyDescent="0.2">
      <c r="A587" s="29" t="s">
        <v>344</v>
      </c>
      <c r="B587" s="29">
        <v>12</v>
      </c>
      <c r="C587" s="30" t="s">
        <v>258</v>
      </c>
      <c r="D587" s="31">
        <v>4227</v>
      </c>
      <c r="E587" s="32" t="s">
        <v>77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2"/>
    </row>
    <row r="588" spans="1:25" s="23" customFormat="1" ht="15.75" hidden="1" x14ac:dyDescent="0.2">
      <c r="A588" s="24" t="s">
        <v>344</v>
      </c>
      <c r="B588" s="25">
        <v>51</v>
      </c>
      <c r="C588" s="26" t="s">
        <v>258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2"/>
    </row>
    <row r="589" spans="1:25" hidden="1" x14ac:dyDescent="0.2">
      <c r="A589" s="28" t="s">
        <v>344</v>
      </c>
      <c r="B589" s="29">
        <v>51</v>
      </c>
      <c r="C589" s="30" t="s">
        <v>258</v>
      </c>
      <c r="D589" s="31">
        <v>3237</v>
      </c>
      <c r="E589" s="32" t="s">
        <v>58</v>
      </c>
      <c r="G589" s="1">
        <v>750000</v>
      </c>
      <c r="H589" s="55"/>
      <c r="I589" s="1">
        <v>1735000</v>
      </c>
      <c r="J589" s="55"/>
      <c r="K589" s="1">
        <v>1254103.6499999999</v>
      </c>
      <c r="L589" s="33">
        <f t="shared" si="288"/>
        <v>72.282631123919302</v>
      </c>
      <c r="M589" s="1">
        <v>0</v>
      </c>
      <c r="N589" s="55"/>
      <c r="O589" s="1"/>
      <c r="P589" s="55"/>
      <c r="Q589" s="1">
        <v>0</v>
      </c>
      <c r="R589" s="1"/>
      <c r="S589" s="55"/>
      <c r="T589" s="1"/>
      <c r="U589" s="55"/>
    </row>
    <row r="590" spans="1:25" s="23" customFormat="1" ht="15.75" hidden="1" x14ac:dyDescent="0.2">
      <c r="A590" s="24" t="s">
        <v>344</v>
      </c>
      <c r="B590" s="25">
        <v>51</v>
      </c>
      <c r="C590" s="26" t="s">
        <v>258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2"/>
    </row>
    <row r="591" spans="1:25" hidden="1" x14ac:dyDescent="0.2">
      <c r="A591" s="28" t="s">
        <v>344</v>
      </c>
      <c r="B591" s="29">
        <v>51</v>
      </c>
      <c r="C591" s="30" t="s">
        <v>258</v>
      </c>
      <c r="D591" s="31">
        <v>4227</v>
      </c>
      <c r="E591" s="32" t="s">
        <v>77</v>
      </c>
      <c r="G591" s="1">
        <v>0</v>
      </c>
      <c r="H591" s="55"/>
      <c r="I591" s="1">
        <v>360000</v>
      </c>
      <c r="J591" s="55"/>
      <c r="K591" s="1">
        <v>355403.31</v>
      </c>
      <c r="L591" s="33">
        <f t="shared" si="288"/>
        <v>98.723141666666663</v>
      </c>
      <c r="M591" s="1">
        <v>0</v>
      </c>
      <c r="N591" s="55"/>
      <c r="O591" s="1"/>
      <c r="P591" s="55"/>
      <c r="Q591" s="1">
        <v>0</v>
      </c>
      <c r="R591" s="1"/>
      <c r="S591" s="55"/>
      <c r="T591" s="1"/>
      <c r="U591" s="55"/>
    </row>
    <row r="592" spans="1:25" s="66" customFormat="1" ht="15.75" x14ac:dyDescent="0.2">
      <c r="A592" s="436" t="s">
        <v>345</v>
      </c>
      <c r="B592" s="436"/>
      <c r="C592" s="436"/>
      <c r="D592" s="436"/>
      <c r="E592" s="436"/>
      <c r="F592" s="436"/>
      <c r="G592" s="45">
        <f>SUM(G593)</f>
        <v>3572165476</v>
      </c>
      <c r="H592" s="45">
        <f>SUM(H593)</f>
        <v>3302165613</v>
      </c>
      <c r="I592" s="45">
        <f>SUM(I593)</f>
        <v>3582423222</v>
      </c>
      <c r="J592" s="45">
        <f>SUM(J593)</f>
        <v>3313768359</v>
      </c>
      <c r="K592" s="45">
        <f>SUM(K593)</f>
        <v>2817203667.3600001</v>
      </c>
      <c r="L592" s="46">
        <f t="shared" si="288"/>
        <v>78.63961047537002</v>
      </c>
      <c r="M592" s="45">
        <f t="shared" ref="M592:U592" si="304">SUM(M593)</f>
        <v>3933537372</v>
      </c>
      <c r="N592" s="45">
        <f t="shared" si="304"/>
        <v>3332369541</v>
      </c>
      <c r="O592" s="45">
        <f t="shared" si="304"/>
        <v>3693596995.3699999</v>
      </c>
      <c r="P592" s="45">
        <f t="shared" si="304"/>
        <v>3343680325.52</v>
      </c>
      <c r="Q592" s="45">
        <f t="shared" si="304"/>
        <v>8037843129</v>
      </c>
      <c r="R592" s="45">
        <f t="shared" si="304"/>
        <v>4325385460.6700001</v>
      </c>
      <c r="S592" s="45">
        <f t="shared" si="304"/>
        <v>3295624435.6700001</v>
      </c>
      <c r="T592" s="45">
        <f t="shared" si="304"/>
        <v>4816407478</v>
      </c>
      <c r="U592" s="45">
        <f t="shared" si="304"/>
        <v>3578381690</v>
      </c>
      <c r="V592" s="84"/>
      <c r="W592" s="84"/>
      <c r="X592" s="84"/>
      <c r="Y592" s="15"/>
    </row>
    <row r="593" spans="1:25" ht="15.75" x14ac:dyDescent="0.2">
      <c r="A593" s="426" t="s">
        <v>346</v>
      </c>
      <c r="B593" s="426"/>
      <c r="C593" s="426"/>
      <c r="D593" s="426"/>
      <c r="E593" s="426"/>
      <c r="F593" s="426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48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</row>
    <row r="594" spans="1:25" ht="110.25" x14ac:dyDescent="0.2">
      <c r="A594" s="435" t="s">
        <v>347</v>
      </c>
      <c r="B594" s="435"/>
      <c r="C594" s="435"/>
      <c r="D594" s="435"/>
      <c r="E594" s="38" t="s">
        <v>348</v>
      </c>
      <c r="F594" s="38" t="s">
        <v>349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</row>
    <row r="595" spans="1:25" ht="15.75" x14ac:dyDescent="0.2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</row>
    <row r="596" spans="1:25" ht="15.75" hidden="1" x14ac:dyDescent="0.2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5" ht="15.75" hidden="1" x14ac:dyDescent="0.2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5" ht="15.75" hidden="1" x14ac:dyDescent="0.2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5" ht="15.75" hidden="1" x14ac:dyDescent="0.2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5" ht="15.75" hidden="1" x14ac:dyDescent="0.2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5" ht="15.75" hidden="1" x14ac:dyDescent="0.2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5" ht="15.75" hidden="1" x14ac:dyDescent="0.2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5" ht="15.75" hidden="1" x14ac:dyDescent="0.2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5" ht="110.25" x14ac:dyDescent="0.2">
      <c r="A604" s="421" t="s">
        <v>350</v>
      </c>
      <c r="B604" s="421"/>
      <c r="C604" s="421"/>
      <c r="D604" s="421"/>
      <c r="E604" s="20" t="s">
        <v>351</v>
      </c>
      <c r="F604" s="20" t="s">
        <v>352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</row>
    <row r="605" spans="1:25" s="23" customFormat="1" ht="15.75" hidden="1" x14ac:dyDescent="0.2">
      <c r="A605" s="24" t="s">
        <v>353</v>
      </c>
      <c r="B605" s="25">
        <v>11</v>
      </c>
      <c r="C605" s="26" t="s">
        <v>101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2"/>
    </row>
    <row r="606" spans="1:25" hidden="1" x14ac:dyDescent="0.2">
      <c r="A606" s="28" t="s">
        <v>353</v>
      </c>
      <c r="B606" s="29">
        <v>11</v>
      </c>
      <c r="C606" s="30" t="s">
        <v>101</v>
      </c>
      <c r="D606" s="31">
        <v>3811</v>
      </c>
      <c r="E606" s="32" t="s">
        <v>73</v>
      </c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</row>
    <row r="607" spans="1:25" s="23" customFormat="1" ht="15.75" hidden="1" x14ac:dyDescent="0.2">
      <c r="A607" s="24" t="s">
        <v>353</v>
      </c>
      <c r="B607" s="25">
        <v>12</v>
      </c>
      <c r="C607" s="26" t="s">
        <v>101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2"/>
    </row>
    <row r="608" spans="1:25" ht="30" hidden="1" customHeight="1" x14ac:dyDescent="0.2">
      <c r="A608" s="28" t="s">
        <v>353</v>
      </c>
      <c r="B608" s="29">
        <v>12</v>
      </c>
      <c r="C608" s="30" t="s">
        <v>101</v>
      </c>
      <c r="D608" s="31">
        <v>3821</v>
      </c>
      <c r="E608" s="32" t="s">
        <v>102</v>
      </c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</row>
    <row r="609" spans="1:25" s="23" customFormat="1" ht="15.75" hidden="1" x14ac:dyDescent="0.2">
      <c r="A609" s="24" t="s">
        <v>353</v>
      </c>
      <c r="B609" s="25">
        <v>51</v>
      </c>
      <c r="C609" s="26" t="s">
        <v>101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2"/>
    </row>
    <row r="610" spans="1:25" ht="33.75" hidden="1" customHeight="1" x14ac:dyDescent="0.2">
      <c r="A610" s="28" t="s">
        <v>353</v>
      </c>
      <c r="B610" s="29">
        <v>51</v>
      </c>
      <c r="C610" s="30" t="s">
        <v>101</v>
      </c>
      <c r="D610" s="31">
        <v>3821</v>
      </c>
      <c r="E610" s="32" t="s">
        <v>102</v>
      </c>
      <c r="G610" s="1">
        <v>6885000</v>
      </c>
      <c r="H610" s="55"/>
      <c r="I610" s="1">
        <v>6885000</v>
      </c>
      <c r="J610" s="55"/>
      <c r="K610" s="1">
        <v>6132824.5899999999</v>
      </c>
      <c r="L610" s="33">
        <f t="shared" si="288"/>
        <v>89.075157443718226</v>
      </c>
      <c r="M610" s="1">
        <v>4590000</v>
      </c>
      <c r="N610" s="55"/>
      <c r="O610" s="1">
        <v>0</v>
      </c>
      <c r="P610" s="55"/>
      <c r="Q610" s="1">
        <v>0</v>
      </c>
      <c r="R610" s="1"/>
      <c r="S610" s="55"/>
      <c r="T610" s="1">
        <v>0</v>
      </c>
      <c r="U610" s="55"/>
    </row>
    <row r="611" spans="1:25" s="23" customFormat="1" ht="15.75" hidden="1" x14ac:dyDescent="0.2">
      <c r="A611" s="24" t="s">
        <v>353</v>
      </c>
      <c r="B611" s="25">
        <v>563</v>
      </c>
      <c r="C611" s="26" t="s">
        <v>101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2"/>
    </row>
    <row r="612" spans="1:25" hidden="1" x14ac:dyDescent="0.2">
      <c r="A612" s="28" t="s">
        <v>353</v>
      </c>
      <c r="B612" s="29">
        <v>563</v>
      </c>
      <c r="C612" s="30" t="s">
        <v>101</v>
      </c>
      <c r="D612" s="31">
        <v>3821</v>
      </c>
      <c r="E612" s="32" t="s">
        <v>102</v>
      </c>
      <c r="J612" s="55"/>
      <c r="L612" s="33" t="str">
        <f t="shared" si="288"/>
        <v>-</v>
      </c>
      <c r="M612" s="1"/>
      <c r="N612" s="1"/>
      <c r="O612" s="1"/>
      <c r="P612" s="55"/>
      <c r="Q612" s="1"/>
      <c r="R612" s="1"/>
      <c r="S612" s="55"/>
      <c r="T612" s="1"/>
      <c r="U612" s="55"/>
    </row>
    <row r="613" spans="1:25" ht="110.25" x14ac:dyDescent="0.2">
      <c r="A613" s="421" t="s">
        <v>354</v>
      </c>
      <c r="B613" s="421"/>
      <c r="C613" s="421"/>
      <c r="D613" s="421"/>
      <c r="E613" s="20" t="s">
        <v>355</v>
      </c>
      <c r="F613" s="20" t="s">
        <v>352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</row>
    <row r="614" spans="1:25" s="23" customFormat="1" ht="15.75" hidden="1" x14ac:dyDescent="0.2">
      <c r="A614" s="24" t="s">
        <v>356</v>
      </c>
      <c r="B614" s="25">
        <v>11</v>
      </c>
      <c r="C614" s="26" t="s">
        <v>101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2"/>
    </row>
    <row r="615" spans="1:25" hidden="1" x14ac:dyDescent="0.2">
      <c r="A615" s="28" t="s">
        <v>356</v>
      </c>
      <c r="B615" s="29">
        <v>11</v>
      </c>
      <c r="C615" s="30" t="s">
        <v>101</v>
      </c>
      <c r="D615" s="31">
        <v>3811</v>
      </c>
      <c r="E615" s="32" t="s">
        <v>73</v>
      </c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</row>
    <row r="616" spans="1:25" s="23" customFormat="1" ht="15.75" hidden="1" x14ac:dyDescent="0.2">
      <c r="A616" s="24" t="s">
        <v>356</v>
      </c>
      <c r="B616" s="25">
        <v>12</v>
      </c>
      <c r="C616" s="26" t="s">
        <v>101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2"/>
    </row>
    <row r="617" spans="1:25" ht="30.75" hidden="1" customHeight="1" x14ac:dyDescent="0.2">
      <c r="A617" s="28" t="s">
        <v>356</v>
      </c>
      <c r="B617" s="29">
        <v>12</v>
      </c>
      <c r="C617" s="30" t="s">
        <v>101</v>
      </c>
      <c r="D617" s="31">
        <v>3821</v>
      </c>
      <c r="E617" s="32" t="s">
        <v>102</v>
      </c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</row>
    <row r="618" spans="1:25" s="23" customFormat="1" ht="15.75" hidden="1" x14ac:dyDescent="0.2">
      <c r="A618" s="24" t="s">
        <v>356</v>
      </c>
      <c r="B618" s="25">
        <v>51</v>
      </c>
      <c r="C618" s="26" t="s">
        <v>101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2"/>
    </row>
    <row r="619" spans="1:25" ht="33" hidden="1" customHeight="1" x14ac:dyDescent="0.2">
      <c r="A619" s="28" t="s">
        <v>356</v>
      </c>
      <c r="B619" s="29">
        <v>51</v>
      </c>
      <c r="C619" s="30" t="s">
        <v>101</v>
      </c>
      <c r="D619" s="31">
        <v>3821</v>
      </c>
      <c r="E619" s="32" t="s">
        <v>102</v>
      </c>
      <c r="G619" s="1">
        <v>3660000</v>
      </c>
      <c r="H619" s="55"/>
      <c r="I619" s="1">
        <v>3660000</v>
      </c>
      <c r="J619" s="55"/>
      <c r="K619" s="1">
        <v>0</v>
      </c>
      <c r="L619" s="33">
        <f t="shared" si="288"/>
        <v>0</v>
      </c>
      <c r="M619" s="1">
        <v>0</v>
      </c>
      <c r="N619" s="55"/>
      <c r="O619" s="1"/>
      <c r="P619" s="55"/>
      <c r="Q619" s="1">
        <v>0</v>
      </c>
      <c r="R619" s="1">
        <v>0</v>
      </c>
      <c r="S619" s="55"/>
      <c r="T619" s="1">
        <v>0</v>
      </c>
      <c r="U619" s="55"/>
    </row>
    <row r="620" spans="1:25" s="23" customFormat="1" ht="15.75" hidden="1" x14ac:dyDescent="0.2">
      <c r="A620" s="24" t="s">
        <v>356</v>
      </c>
      <c r="B620" s="25">
        <v>563</v>
      </c>
      <c r="C620" s="26" t="s">
        <v>101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2"/>
    </row>
    <row r="621" spans="1:25" hidden="1" x14ac:dyDescent="0.2">
      <c r="A621" s="28" t="s">
        <v>356</v>
      </c>
      <c r="B621" s="29">
        <v>563</v>
      </c>
      <c r="C621" s="30" t="s">
        <v>101</v>
      </c>
      <c r="D621" s="31">
        <v>3821</v>
      </c>
      <c r="E621" s="32" t="s">
        <v>102</v>
      </c>
      <c r="J621" s="55"/>
      <c r="L621" s="33" t="str">
        <f t="shared" si="288"/>
        <v>-</v>
      </c>
      <c r="M621" s="1"/>
      <c r="N621" s="1"/>
      <c r="O621" s="1"/>
      <c r="P621" s="55"/>
      <c r="Q621" s="1"/>
      <c r="R621" s="1"/>
      <c r="S621" s="55"/>
      <c r="T621" s="1"/>
      <c r="U621" s="55"/>
    </row>
    <row r="622" spans="1:25" ht="110.25" x14ac:dyDescent="0.2">
      <c r="A622" s="421" t="s">
        <v>357</v>
      </c>
      <c r="B622" s="421"/>
      <c r="C622" s="421"/>
      <c r="D622" s="421"/>
      <c r="E622" s="20" t="s">
        <v>358</v>
      </c>
      <c r="F622" s="20" t="s">
        <v>352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</row>
    <row r="623" spans="1:25" s="23" customFormat="1" ht="15.75" hidden="1" x14ac:dyDescent="0.2">
      <c r="A623" s="24" t="s">
        <v>359</v>
      </c>
      <c r="B623" s="25">
        <v>11</v>
      </c>
      <c r="C623" s="26" t="s">
        <v>101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2"/>
    </row>
    <row r="624" spans="1:25" hidden="1" x14ac:dyDescent="0.2">
      <c r="A624" s="28" t="s">
        <v>359</v>
      </c>
      <c r="B624" s="29">
        <v>11</v>
      </c>
      <c r="C624" s="30" t="s">
        <v>101</v>
      </c>
      <c r="D624" s="31">
        <v>3811</v>
      </c>
      <c r="E624" s="32" t="s">
        <v>73</v>
      </c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</row>
    <row r="625" spans="1:25" s="23" customFormat="1" ht="15.75" hidden="1" x14ac:dyDescent="0.2">
      <c r="A625" s="24" t="s">
        <v>359</v>
      </c>
      <c r="B625" s="25">
        <v>12</v>
      </c>
      <c r="C625" s="26" t="s">
        <v>101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2"/>
    </row>
    <row r="626" spans="1:25" ht="30.75" hidden="1" customHeight="1" x14ac:dyDescent="0.2">
      <c r="A626" s="28" t="s">
        <v>359</v>
      </c>
      <c r="B626" s="29">
        <v>12</v>
      </c>
      <c r="C626" s="30" t="s">
        <v>101</v>
      </c>
      <c r="D626" s="31">
        <v>3821</v>
      </c>
      <c r="E626" s="32" t="s">
        <v>102</v>
      </c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</row>
    <row r="627" spans="1:25" s="23" customFormat="1" ht="15.75" hidden="1" x14ac:dyDescent="0.2">
      <c r="A627" s="24" t="s">
        <v>359</v>
      </c>
      <c r="B627" s="25">
        <v>51</v>
      </c>
      <c r="C627" s="26" t="s">
        <v>101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2"/>
    </row>
    <row r="628" spans="1:25" ht="34.5" hidden="1" customHeight="1" x14ac:dyDescent="0.2">
      <c r="A628" s="28" t="s">
        <v>359</v>
      </c>
      <c r="B628" s="29">
        <v>51</v>
      </c>
      <c r="C628" s="30" t="s">
        <v>101</v>
      </c>
      <c r="D628" s="31">
        <v>3821</v>
      </c>
      <c r="E628" s="32" t="s">
        <v>102</v>
      </c>
      <c r="G628" s="1">
        <v>1275000</v>
      </c>
      <c r="H628" s="55"/>
      <c r="I628" s="1">
        <v>1275000</v>
      </c>
      <c r="J628" s="55"/>
      <c r="K628" s="1">
        <v>676762.83</v>
      </c>
      <c r="L628" s="33">
        <f t="shared" si="288"/>
        <v>53.079437647058825</v>
      </c>
      <c r="M628" s="1">
        <v>0</v>
      </c>
      <c r="N628" s="55"/>
      <c r="O628" s="1"/>
      <c r="P628" s="55"/>
      <c r="Q628" s="1">
        <v>0</v>
      </c>
      <c r="R628" s="1">
        <v>0</v>
      </c>
      <c r="S628" s="55"/>
      <c r="T628" s="1">
        <v>0</v>
      </c>
      <c r="U628" s="55"/>
    </row>
    <row r="629" spans="1:25" s="23" customFormat="1" ht="15.75" hidden="1" x14ac:dyDescent="0.2">
      <c r="A629" s="24" t="s">
        <v>359</v>
      </c>
      <c r="B629" s="25">
        <v>563</v>
      </c>
      <c r="C629" s="26" t="s">
        <v>101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2"/>
    </row>
    <row r="630" spans="1:25" hidden="1" x14ac:dyDescent="0.2">
      <c r="A630" s="28" t="s">
        <v>359</v>
      </c>
      <c r="B630" s="29">
        <v>563</v>
      </c>
      <c r="C630" s="30" t="s">
        <v>101</v>
      </c>
      <c r="D630" s="31">
        <v>3821</v>
      </c>
      <c r="E630" s="32" t="s">
        <v>102</v>
      </c>
      <c r="J630" s="55"/>
      <c r="L630" s="33" t="str">
        <f t="shared" si="288"/>
        <v>-</v>
      </c>
      <c r="M630" s="1"/>
      <c r="N630" s="1"/>
      <c r="O630" s="1"/>
      <c r="P630" s="55"/>
      <c r="Q630" s="1"/>
      <c r="R630" s="1"/>
      <c r="S630" s="55"/>
      <c r="T630" s="1"/>
      <c r="U630" s="55"/>
    </row>
    <row r="631" spans="1:25" ht="110.25" x14ac:dyDescent="0.2">
      <c r="A631" s="421" t="s">
        <v>360</v>
      </c>
      <c r="B631" s="421"/>
      <c r="C631" s="421"/>
      <c r="D631" s="421"/>
      <c r="E631" s="20" t="s">
        <v>361</v>
      </c>
      <c r="F631" s="20" t="s">
        <v>352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</row>
    <row r="632" spans="1:25" s="23" customFormat="1" ht="15.75" hidden="1" x14ac:dyDescent="0.2">
      <c r="A632" s="24" t="s">
        <v>362</v>
      </c>
      <c r="B632" s="25">
        <v>11</v>
      </c>
      <c r="C632" s="26" t="s">
        <v>101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2"/>
    </row>
    <row r="633" spans="1:25" ht="15.75" hidden="1" x14ac:dyDescent="0.2">
      <c r="A633" s="28" t="s">
        <v>362</v>
      </c>
      <c r="B633" s="29">
        <v>11</v>
      </c>
      <c r="C633" s="30" t="s">
        <v>101</v>
      </c>
      <c r="D633" s="31">
        <v>3811</v>
      </c>
      <c r="E633" s="32" t="s">
        <v>73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</row>
    <row r="634" spans="1:25" s="23" customFormat="1" ht="15.75" hidden="1" x14ac:dyDescent="0.2">
      <c r="A634" s="24" t="s">
        <v>362</v>
      </c>
      <c r="B634" s="25">
        <v>12</v>
      </c>
      <c r="C634" s="26" t="s">
        <v>101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2"/>
    </row>
    <row r="635" spans="1:25" ht="31.5" hidden="1" customHeight="1" x14ac:dyDescent="0.2">
      <c r="A635" s="28" t="s">
        <v>362</v>
      </c>
      <c r="B635" s="29">
        <v>12</v>
      </c>
      <c r="C635" s="30" t="s">
        <v>101</v>
      </c>
      <c r="D635" s="31">
        <v>3821</v>
      </c>
      <c r="E635" s="32" t="s">
        <v>102</v>
      </c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</row>
    <row r="636" spans="1:25" s="23" customFormat="1" ht="15.75" hidden="1" x14ac:dyDescent="0.2">
      <c r="A636" s="24" t="s">
        <v>362</v>
      </c>
      <c r="B636" s="25">
        <v>51</v>
      </c>
      <c r="C636" s="26" t="s">
        <v>101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2"/>
    </row>
    <row r="637" spans="1:25" ht="32.25" hidden="1" customHeight="1" x14ac:dyDescent="0.2">
      <c r="A637" s="28" t="s">
        <v>362</v>
      </c>
      <c r="B637" s="29">
        <v>51</v>
      </c>
      <c r="C637" s="30" t="s">
        <v>101</v>
      </c>
      <c r="D637" s="31">
        <v>3821</v>
      </c>
      <c r="E637" s="32" t="s">
        <v>102</v>
      </c>
      <c r="G637" s="1">
        <v>4972500</v>
      </c>
      <c r="H637" s="55"/>
      <c r="I637" s="1">
        <v>4972500</v>
      </c>
      <c r="J637" s="55"/>
      <c r="K637" s="1">
        <v>0</v>
      </c>
      <c r="L637" s="33">
        <f t="shared" si="288"/>
        <v>0</v>
      </c>
      <c r="M637" s="1">
        <v>3315000</v>
      </c>
      <c r="N637" s="55"/>
      <c r="O637" s="1">
        <v>0</v>
      </c>
      <c r="P637" s="55"/>
      <c r="Q637" s="1">
        <v>0</v>
      </c>
      <c r="R637" s="1"/>
      <c r="S637" s="55"/>
      <c r="T637" s="1">
        <v>0</v>
      </c>
      <c r="U637" s="55"/>
    </row>
    <row r="638" spans="1:25" s="23" customFormat="1" ht="15.75" hidden="1" x14ac:dyDescent="0.2">
      <c r="A638" s="24" t="s">
        <v>362</v>
      </c>
      <c r="B638" s="25">
        <v>563</v>
      </c>
      <c r="C638" s="26" t="s">
        <v>101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2"/>
    </row>
    <row r="639" spans="1:25" hidden="1" x14ac:dyDescent="0.2">
      <c r="A639" s="28" t="s">
        <v>362</v>
      </c>
      <c r="B639" s="29">
        <v>563</v>
      </c>
      <c r="C639" s="30" t="s">
        <v>101</v>
      </c>
      <c r="D639" s="31">
        <v>3821</v>
      </c>
      <c r="E639" s="32" t="s">
        <v>102</v>
      </c>
      <c r="J639" s="55"/>
      <c r="L639" s="33" t="str">
        <f t="shared" si="288"/>
        <v>-</v>
      </c>
      <c r="M639" s="1"/>
      <c r="N639" s="1"/>
      <c r="O639" s="1"/>
      <c r="P639" s="55"/>
      <c r="Q639" s="1"/>
      <c r="R639" s="1"/>
      <c r="S639" s="55"/>
      <c r="T639" s="1"/>
      <c r="U639" s="55"/>
    </row>
    <row r="640" spans="1:25" ht="110.25" x14ac:dyDescent="0.2">
      <c r="A640" s="421" t="s">
        <v>363</v>
      </c>
      <c r="B640" s="421"/>
      <c r="C640" s="421"/>
      <c r="D640" s="421"/>
      <c r="E640" s="20" t="s">
        <v>364</v>
      </c>
      <c r="F640" s="20" t="s">
        <v>352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23" customFormat="1" ht="15.75" hidden="1" x14ac:dyDescent="0.2">
      <c r="A641" s="24" t="s">
        <v>365</v>
      </c>
      <c r="B641" s="25">
        <v>11</v>
      </c>
      <c r="C641" s="49" t="s">
        <v>101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2"/>
    </row>
    <row r="642" spans="1:25" ht="45" hidden="1" x14ac:dyDescent="0.2">
      <c r="A642" s="28" t="s">
        <v>365</v>
      </c>
      <c r="B642" s="29">
        <v>11</v>
      </c>
      <c r="C642" s="50" t="s">
        <v>101</v>
      </c>
      <c r="D642" s="31">
        <v>3861</v>
      </c>
      <c r="E642" s="32" t="s">
        <v>277</v>
      </c>
      <c r="G642" s="51">
        <v>4950000</v>
      </c>
      <c r="H642" s="51">
        <v>4950000</v>
      </c>
      <c r="I642" s="51">
        <v>4950000</v>
      </c>
      <c r="J642" s="51">
        <v>4950000</v>
      </c>
      <c r="K642" s="51">
        <v>0</v>
      </c>
      <c r="L642" s="33">
        <f t="shared" si="328"/>
        <v>0</v>
      </c>
      <c r="M642" s="51">
        <v>3075000</v>
      </c>
      <c r="N642" s="51">
        <v>3075000</v>
      </c>
      <c r="O642" s="51">
        <v>0</v>
      </c>
      <c r="P642" s="51">
        <f>O642</f>
        <v>0</v>
      </c>
      <c r="Q642" s="51">
        <v>0</v>
      </c>
      <c r="R642" s="51">
        <v>0</v>
      </c>
      <c r="S642" s="51">
        <f>R642</f>
        <v>0</v>
      </c>
      <c r="T642" s="51">
        <v>0</v>
      </c>
      <c r="U642" s="51">
        <f>T642</f>
        <v>0</v>
      </c>
    </row>
    <row r="643" spans="1:25" s="23" customFormat="1" ht="15.75" hidden="1" x14ac:dyDescent="0.2">
      <c r="A643" s="24" t="s">
        <v>365</v>
      </c>
      <c r="B643" s="25">
        <v>12</v>
      </c>
      <c r="C643" s="49" t="s">
        <v>101</v>
      </c>
      <c r="D643" s="27">
        <v>386</v>
      </c>
      <c r="E643" s="20"/>
      <c r="F643" s="20"/>
      <c r="G643" s="52">
        <f>SUM(G644)</f>
        <v>1552500</v>
      </c>
      <c r="H643" s="52">
        <f t="shared" ref="H643:U643" si="330">SUM(H644)</f>
        <v>1552500</v>
      </c>
      <c r="I643" s="52">
        <f t="shared" si="330"/>
        <v>1552500</v>
      </c>
      <c r="J643" s="52">
        <f t="shared" si="330"/>
        <v>1552500</v>
      </c>
      <c r="K643" s="52">
        <f t="shared" si="330"/>
        <v>1545675.17</v>
      </c>
      <c r="L643" s="22">
        <f t="shared" si="328"/>
        <v>99.560397423510466</v>
      </c>
      <c r="M643" s="52">
        <f t="shared" si="330"/>
        <v>1035000</v>
      </c>
      <c r="N643" s="52">
        <f t="shared" si="330"/>
        <v>1035000</v>
      </c>
      <c r="O643" s="52">
        <f t="shared" si="330"/>
        <v>0</v>
      </c>
      <c r="P643" s="52">
        <f t="shared" si="330"/>
        <v>0</v>
      </c>
      <c r="Q643" s="52">
        <f t="shared" si="330"/>
        <v>0</v>
      </c>
      <c r="R643" s="52">
        <f t="shared" si="330"/>
        <v>0</v>
      </c>
      <c r="S643" s="52">
        <f t="shared" si="330"/>
        <v>0</v>
      </c>
      <c r="T643" s="52">
        <f t="shared" si="330"/>
        <v>0</v>
      </c>
      <c r="U643" s="52">
        <f t="shared" si="330"/>
        <v>0</v>
      </c>
      <c r="V643" s="21"/>
      <c r="W643" s="21"/>
      <c r="X643" s="21"/>
      <c r="Y643" s="12"/>
    </row>
    <row r="644" spans="1:25" ht="45" hidden="1" x14ac:dyDescent="0.2">
      <c r="A644" s="28" t="s">
        <v>365</v>
      </c>
      <c r="B644" s="29">
        <v>12</v>
      </c>
      <c r="C644" s="50" t="s">
        <v>101</v>
      </c>
      <c r="D644" s="31">
        <v>3861</v>
      </c>
      <c r="E644" s="32" t="s">
        <v>277</v>
      </c>
      <c r="G644" s="51">
        <v>1552500</v>
      </c>
      <c r="H644" s="51">
        <v>1552500</v>
      </c>
      <c r="I644" s="51">
        <v>1552500</v>
      </c>
      <c r="J644" s="51">
        <v>1552500</v>
      </c>
      <c r="K644" s="51">
        <v>1545675.17</v>
      </c>
      <c r="L644" s="33">
        <f t="shared" si="328"/>
        <v>99.560397423510466</v>
      </c>
      <c r="M644" s="51">
        <v>1035000</v>
      </c>
      <c r="N644" s="51">
        <v>1035000</v>
      </c>
      <c r="O644" s="51">
        <v>0</v>
      </c>
      <c r="P644" s="51">
        <f>O644</f>
        <v>0</v>
      </c>
      <c r="Q644" s="51">
        <v>0</v>
      </c>
      <c r="R644" s="51"/>
      <c r="S644" s="51">
        <f>R644</f>
        <v>0</v>
      </c>
      <c r="T644" s="51">
        <v>0</v>
      </c>
      <c r="U644" s="51">
        <f>T644</f>
        <v>0</v>
      </c>
    </row>
    <row r="645" spans="1:25" s="23" customFormat="1" ht="15.75" hidden="1" x14ac:dyDescent="0.2">
      <c r="A645" s="24" t="s">
        <v>365</v>
      </c>
      <c r="B645" s="25">
        <v>51</v>
      </c>
      <c r="C645" s="49" t="s">
        <v>101</v>
      </c>
      <c r="D645" s="27">
        <v>386</v>
      </c>
      <c r="E645" s="20"/>
      <c r="F645" s="20"/>
      <c r="G645" s="52">
        <f>SUM(G646)</f>
        <v>8797500</v>
      </c>
      <c r="H645" s="52">
        <f t="shared" ref="H645:U645" si="331">SUM(H646)</f>
        <v>0</v>
      </c>
      <c r="I645" s="52">
        <f t="shared" si="331"/>
        <v>8797500</v>
      </c>
      <c r="J645" s="52">
        <f t="shared" si="331"/>
        <v>0</v>
      </c>
      <c r="K645" s="52">
        <f t="shared" si="331"/>
        <v>8758825.9900000002</v>
      </c>
      <c r="L645" s="22">
        <f t="shared" si="328"/>
        <v>99.560397726626888</v>
      </c>
      <c r="M645" s="52">
        <f t="shared" si="331"/>
        <v>5865000</v>
      </c>
      <c r="N645" s="52">
        <f t="shared" si="331"/>
        <v>0</v>
      </c>
      <c r="O645" s="52">
        <f t="shared" si="331"/>
        <v>0</v>
      </c>
      <c r="P645" s="52">
        <f t="shared" si="331"/>
        <v>0</v>
      </c>
      <c r="Q645" s="52">
        <f t="shared" si="331"/>
        <v>0</v>
      </c>
      <c r="R645" s="52">
        <f t="shared" si="331"/>
        <v>0</v>
      </c>
      <c r="S645" s="52">
        <f t="shared" si="331"/>
        <v>0</v>
      </c>
      <c r="T645" s="52">
        <f t="shared" si="331"/>
        <v>0</v>
      </c>
      <c r="U645" s="52">
        <f t="shared" si="331"/>
        <v>0</v>
      </c>
      <c r="V645" s="21"/>
      <c r="W645" s="21"/>
      <c r="X645" s="21"/>
      <c r="Y645" s="12"/>
    </row>
    <row r="646" spans="1:25" ht="45" hidden="1" x14ac:dyDescent="0.2">
      <c r="A646" s="28" t="s">
        <v>365</v>
      </c>
      <c r="B646" s="29">
        <v>51</v>
      </c>
      <c r="C646" s="50" t="s">
        <v>101</v>
      </c>
      <c r="D646" s="31">
        <v>3861</v>
      </c>
      <c r="E646" s="32" t="s">
        <v>277</v>
      </c>
      <c r="G646" s="51">
        <v>8797500</v>
      </c>
      <c r="H646" s="67"/>
      <c r="I646" s="51">
        <v>8797500</v>
      </c>
      <c r="J646" s="55"/>
      <c r="K646" s="51">
        <v>8758825.9900000002</v>
      </c>
      <c r="L646" s="33">
        <f t="shared" si="328"/>
        <v>99.560397726626888</v>
      </c>
      <c r="M646" s="51">
        <v>5865000</v>
      </c>
      <c r="N646" s="67"/>
      <c r="O646" s="51">
        <v>0</v>
      </c>
      <c r="P646" s="55"/>
      <c r="Q646" s="51">
        <v>0</v>
      </c>
      <c r="R646" s="51"/>
      <c r="S646" s="55"/>
      <c r="T646" s="51">
        <v>0</v>
      </c>
      <c r="U646" s="55"/>
    </row>
    <row r="647" spans="1:25" s="23" customFormat="1" ht="15.75" hidden="1" x14ac:dyDescent="0.2">
      <c r="A647" s="24" t="s">
        <v>365</v>
      </c>
      <c r="B647" s="25">
        <v>563</v>
      </c>
      <c r="C647" s="49" t="s">
        <v>101</v>
      </c>
      <c r="D647" s="27">
        <v>386</v>
      </c>
      <c r="E647" s="20"/>
      <c r="F647" s="20"/>
      <c r="G647" s="52"/>
      <c r="H647" s="52"/>
      <c r="I647" s="52">
        <f>I648</f>
        <v>0</v>
      </c>
      <c r="J647" s="52">
        <f t="shared" ref="J647:U647" si="332">J648</f>
        <v>0</v>
      </c>
      <c r="K647" s="52">
        <f t="shared" si="332"/>
        <v>0</v>
      </c>
      <c r="L647" s="22" t="str">
        <f t="shared" si="328"/>
        <v>-</v>
      </c>
      <c r="M647" s="52">
        <f t="shared" si="332"/>
        <v>0</v>
      </c>
      <c r="N647" s="52">
        <f t="shared" si="332"/>
        <v>0</v>
      </c>
      <c r="O647" s="52">
        <f t="shared" si="332"/>
        <v>0</v>
      </c>
      <c r="P647" s="52">
        <f t="shared" si="332"/>
        <v>0</v>
      </c>
      <c r="Q647" s="52">
        <f t="shared" si="332"/>
        <v>0</v>
      </c>
      <c r="R647" s="52">
        <f t="shared" si="332"/>
        <v>0</v>
      </c>
      <c r="S647" s="52">
        <f t="shared" si="332"/>
        <v>0</v>
      </c>
      <c r="T647" s="52">
        <f t="shared" si="332"/>
        <v>0</v>
      </c>
      <c r="U647" s="52">
        <f t="shared" si="332"/>
        <v>0</v>
      </c>
      <c r="V647" s="21"/>
      <c r="W647" s="21"/>
      <c r="X647" s="21"/>
      <c r="Y647" s="12"/>
    </row>
    <row r="648" spans="1:25" ht="45" hidden="1" x14ac:dyDescent="0.2">
      <c r="A648" s="28" t="s">
        <v>365</v>
      </c>
      <c r="B648" s="29">
        <v>563</v>
      </c>
      <c r="C648" s="50" t="s">
        <v>101</v>
      </c>
      <c r="D648" s="31">
        <v>3861</v>
      </c>
      <c r="E648" s="32" t="s">
        <v>277</v>
      </c>
      <c r="G648" s="51"/>
      <c r="H648" s="51"/>
      <c r="I648" s="51"/>
      <c r="J648" s="55"/>
      <c r="K648" s="51"/>
      <c r="L648" s="33" t="str">
        <f t="shared" si="328"/>
        <v>-</v>
      </c>
      <c r="M648" s="51"/>
      <c r="N648" s="51"/>
      <c r="O648" s="51"/>
      <c r="P648" s="55"/>
      <c r="Q648" s="51"/>
      <c r="R648" s="51"/>
      <c r="S648" s="55"/>
      <c r="T648" s="51"/>
      <c r="U648" s="55"/>
    </row>
    <row r="649" spans="1:25" s="23" customFormat="1" ht="110.25" x14ac:dyDescent="0.2">
      <c r="A649" s="421" t="s">
        <v>366</v>
      </c>
      <c r="B649" s="421"/>
      <c r="C649" s="421"/>
      <c r="D649" s="421"/>
      <c r="E649" s="20" t="s">
        <v>367</v>
      </c>
      <c r="F649" s="20" t="s">
        <v>352</v>
      </c>
      <c r="G649" s="52">
        <f>G650+G652+G654+G656</f>
        <v>8400000</v>
      </c>
      <c r="H649" s="52">
        <f>H650+H652+H654+H656</f>
        <v>1260000</v>
      </c>
      <c r="I649" s="52">
        <f>I650+I652+I654+I656+I658+I660</f>
        <v>8400000</v>
      </c>
      <c r="J649" s="52">
        <f t="shared" ref="J649:U649" si="333">J650+J652+J654+J656+J658+J660</f>
        <v>1260000</v>
      </c>
      <c r="K649" s="52">
        <f t="shared" si="333"/>
        <v>0</v>
      </c>
      <c r="L649" s="22">
        <f t="shared" si="328"/>
        <v>0</v>
      </c>
      <c r="M649" s="52">
        <f t="shared" si="333"/>
        <v>0</v>
      </c>
      <c r="N649" s="52">
        <f t="shared" si="333"/>
        <v>0</v>
      </c>
      <c r="O649" s="52">
        <f t="shared" si="333"/>
        <v>0</v>
      </c>
      <c r="P649" s="52">
        <f t="shared" si="333"/>
        <v>0</v>
      </c>
      <c r="Q649" s="52">
        <f t="shared" si="333"/>
        <v>3600000</v>
      </c>
      <c r="R649" s="52">
        <f t="shared" si="333"/>
        <v>0</v>
      </c>
      <c r="S649" s="52">
        <f t="shared" si="333"/>
        <v>0</v>
      </c>
      <c r="T649" s="52">
        <f t="shared" si="333"/>
        <v>0</v>
      </c>
      <c r="U649" s="52">
        <f t="shared" si="333"/>
        <v>0</v>
      </c>
      <c r="V649" s="21"/>
      <c r="W649" s="21"/>
      <c r="X649" s="21"/>
      <c r="Y649" s="12"/>
    </row>
    <row r="650" spans="1:25" s="23" customFormat="1" ht="15.75" hidden="1" x14ac:dyDescent="0.2">
      <c r="A650" s="24" t="s">
        <v>368</v>
      </c>
      <c r="B650" s="25">
        <v>12</v>
      </c>
      <c r="C650" s="24" t="s">
        <v>101</v>
      </c>
      <c r="D650" s="40">
        <v>323</v>
      </c>
      <c r="E650" s="20"/>
      <c r="F650" s="20"/>
      <c r="G650" s="52">
        <f>SUM(G651)</f>
        <v>810000</v>
      </c>
      <c r="H650" s="52">
        <f t="shared" ref="H650:U650" si="334">SUM(H651)</f>
        <v>810000</v>
      </c>
      <c r="I650" s="52">
        <f t="shared" si="334"/>
        <v>810000</v>
      </c>
      <c r="J650" s="52">
        <f t="shared" si="334"/>
        <v>810000</v>
      </c>
      <c r="K650" s="52">
        <f t="shared" si="334"/>
        <v>0</v>
      </c>
      <c r="L650" s="22">
        <f t="shared" si="328"/>
        <v>0</v>
      </c>
      <c r="M650" s="52">
        <f t="shared" si="334"/>
        <v>0</v>
      </c>
      <c r="N650" s="52">
        <f t="shared" si="334"/>
        <v>0</v>
      </c>
      <c r="O650" s="52">
        <f t="shared" si="334"/>
        <v>0</v>
      </c>
      <c r="P650" s="52">
        <f t="shared" si="334"/>
        <v>0</v>
      </c>
      <c r="Q650" s="52">
        <f t="shared" si="334"/>
        <v>540000</v>
      </c>
      <c r="R650" s="52">
        <f t="shared" si="334"/>
        <v>0</v>
      </c>
      <c r="S650" s="52">
        <f t="shared" si="334"/>
        <v>0</v>
      </c>
      <c r="T650" s="52">
        <f t="shared" si="334"/>
        <v>0</v>
      </c>
      <c r="U650" s="52">
        <f t="shared" si="334"/>
        <v>0</v>
      </c>
      <c r="V650" s="21"/>
      <c r="W650" s="21"/>
      <c r="X650" s="21"/>
      <c r="Y650" s="12"/>
    </row>
    <row r="651" spans="1:25" s="23" customFormat="1" ht="15.75" hidden="1" x14ac:dyDescent="0.2">
      <c r="A651" s="28" t="s">
        <v>368</v>
      </c>
      <c r="B651" s="29">
        <v>12</v>
      </c>
      <c r="C651" s="28" t="s">
        <v>101</v>
      </c>
      <c r="D651" s="53">
        <v>3238</v>
      </c>
      <c r="E651" s="32" t="s">
        <v>59</v>
      </c>
      <c r="F651" s="32"/>
      <c r="G651" s="51">
        <v>810000</v>
      </c>
      <c r="H651" s="51">
        <v>810000</v>
      </c>
      <c r="I651" s="51">
        <v>810000</v>
      </c>
      <c r="J651" s="51">
        <v>810000</v>
      </c>
      <c r="K651" s="51">
        <v>0</v>
      </c>
      <c r="L651" s="33">
        <f t="shared" si="328"/>
        <v>0</v>
      </c>
      <c r="M651" s="51">
        <v>0</v>
      </c>
      <c r="N651" s="51">
        <v>0</v>
      </c>
      <c r="O651" s="51"/>
      <c r="P651" s="51">
        <f>O651</f>
        <v>0</v>
      </c>
      <c r="Q651" s="51">
        <v>540000</v>
      </c>
      <c r="R651" s="51"/>
      <c r="S651" s="51">
        <f>R651</f>
        <v>0</v>
      </c>
      <c r="T651" s="51"/>
      <c r="U651" s="51">
        <f>T651</f>
        <v>0</v>
      </c>
      <c r="V651" s="21"/>
      <c r="W651" s="21"/>
      <c r="X651" s="21"/>
      <c r="Y651" s="12"/>
    </row>
    <row r="652" spans="1:25" s="23" customFormat="1" ht="15.75" hidden="1" x14ac:dyDescent="0.2">
      <c r="A652" s="24" t="s">
        <v>368</v>
      </c>
      <c r="B652" s="25">
        <v>12</v>
      </c>
      <c r="C652" s="24" t="s">
        <v>101</v>
      </c>
      <c r="D652" s="40">
        <v>422</v>
      </c>
      <c r="E652" s="20"/>
      <c r="F652" s="20"/>
      <c r="G652" s="52">
        <f>SUM(G653)</f>
        <v>450000</v>
      </c>
      <c r="H652" s="52">
        <f t="shared" ref="H652:U652" si="335">SUM(H653)</f>
        <v>450000</v>
      </c>
      <c r="I652" s="52">
        <f t="shared" si="335"/>
        <v>450000</v>
      </c>
      <c r="J652" s="52">
        <f t="shared" si="335"/>
        <v>450000</v>
      </c>
      <c r="K652" s="52">
        <f t="shared" si="335"/>
        <v>0</v>
      </c>
      <c r="L652" s="22">
        <f t="shared" si="328"/>
        <v>0</v>
      </c>
      <c r="M652" s="52">
        <f t="shared" si="335"/>
        <v>0</v>
      </c>
      <c r="N652" s="52">
        <f t="shared" si="335"/>
        <v>0</v>
      </c>
      <c r="O652" s="52">
        <f t="shared" si="335"/>
        <v>0</v>
      </c>
      <c r="P652" s="52">
        <f t="shared" si="335"/>
        <v>0</v>
      </c>
      <c r="Q652" s="52">
        <f t="shared" si="335"/>
        <v>0</v>
      </c>
      <c r="R652" s="52">
        <f t="shared" si="335"/>
        <v>0</v>
      </c>
      <c r="S652" s="52">
        <f t="shared" si="335"/>
        <v>0</v>
      </c>
      <c r="T652" s="52">
        <f t="shared" si="335"/>
        <v>0</v>
      </c>
      <c r="U652" s="52">
        <f t="shared" si="335"/>
        <v>0</v>
      </c>
      <c r="V652" s="21"/>
      <c r="W652" s="21"/>
      <c r="X652" s="21"/>
      <c r="Y652" s="12"/>
    </row>
    <row r="653" spans="1:25" hidden="1" x14ac:dyDescent="0.2">
      <c r="A653" s="28" t="s">
        <v>368</v>
      </c>
      <c r="B653" s="29">
        <v>12</v>
      </c>
      <c r="C653" s="28" t="s">
        <v>101</v>
      </c>
      <c r="D653" s="53">
        <v>4222</v>
      </c>
      <c r="E653" s="32" t="s">
        <v>75</v>
      </c>
      <c r="G653" s="51">
        <v>450000</v>
      </c>
      <c r="H653" s="51">
        <v>450000</v>
      </c>
      <c r="I653" s="51">
        <v>450000</v>
      </c>
      <c r="J653" s="51">
        <v>450000</v>
      </c>
      <c r="K653" s="51">
        <v>0</v>
      </c>
      <c r="L653" s="33">
        <f t="shared" si="328"/>
        <v>0</v>
      </c>
      <c r="M653" s="51">
        <v>0</v>
      </c>
      <c r="N653" s="51">
        <v>0</v>
      </c>
      <c r="O653" s="51"/>
      <c r="P653" s="51">
        <f>O653</f>
        <v>0</v>
      </c>
      <c r="Q653" s="51">
        <v>0</v>
      </c>
      <c r="R653" s="51"/>
      <c r="S653" s="51">
        <f>R653</f>
        <v>0</v>
      </c>
      <c r="T653" s="51"/>
      <c r="U653" s="51">
        <f>T653</f>
        <v>0</v>
      </c>
    </row>
    <row r="654" spans="1:25" s="23" customFormat="1" ht="15.75" hidden="1" x14ac:dyDescent="0.2">
      <c r="A654" s="24" t="s">
        <v>368</v>
      </c>
      <c r="B654" s="25">
        <v>51</v>
      </c>
      <c r="C654" s="24" t="s">
        <v>101</v>
      </c>
      <c r="D654" s="40">
        <v>323</v>
      </c>
      <c r="E654" s="20"/>
      <c r="F654" s="20"/>
      <c r="G654" s="52">
        <f>SUM(G655)</f>
        <v>4590000</v>
      </c>
      <c r="H654" s="52">
        <f t="shared" ref="H654:U654" si="336">SUM(H655)</f>
        <v>0</v>
      </c>
      <c r="I654" s="52">
        <f t="shared" si="336"/>
        <v>4590000</v>
      </c>
      <c r="J654" s="52">
        <f t="shared" si="336"/>
        <v>0</v>
      </c>
      <c r="K654" s="52">
        <f t="shared" si="336"/>
        <v>0</v>
      </c>
      <c r="L654" s="22">
        <f t="shared" si="328"/>
        <v>0</v>
      </c>
      <c r="M654" s="52">
        <f t="shared" si="336"/>
        <v>0</v>
      </c>
      <c r="N654" s="52">
        <f t="shared" si="336"/>
        <v>0</v>
      </c>
      <c r="O654" s="52">
        <f t="shared" si="336"/>
        <v>0</v>
      </c>
      <c r="P654" s="52">
        <f t="shared" si="336"/>
        <v>0</v>
      </c>
      <c r="Q654" s="52">
        <f t="shared" si="336"/>
        <v>3060000</v>
      </c>
      <c r="R654" s="52">
        <f t="shared" si="336"/>
        <v>0</v>
      </c>
      <c r="S654" s="52">
        <f t="shared" si="336"/>
        <v>0</v>
      </c>
      <c r="T654" s="52">
        <f t="shared" si="336"/>
        <v>0</v>
      </c>
      <c r="U654" s="52">
        <f t="shared" si="336"/>
        <v>0</v>
      </c>
      <c r="V654" s="21"/>
      <c r="W654" s="21"/>
      <c r="X654" s="21"/>
      <c r="Y654" s="12"/>
    </row>
    <row r="655" spans="1:25" hidden="1" x14ac:dyDescent="0.2">
      <c r="A655" s="28" t="s">
        <v>368</v>
      </c>
      <c r="B655" s="29">
        <v>51</v>
      </c>
      <c r="C655" s="28" t="s">
        <v>101</v>
      </c>
      <c r="D655" s="53">
        <v>3238</v>
      </c>
      <c r="E655" s="32" t="s">
        <v>59</v>
      </c>
      <c r="G655" s="51">
        <v>4590000</v>
      </c>
      <c r="H655" s="67"/>
      <c r="I655" s="51">
        <v>4590000</v>
      </c>
      <c r="J655" s="55"/>
      <c r="K655" s="51">
        <v>0</v>
      </c>
      <c r="L655" s="33">
        <f t="shared" si="328"/>
        <v>0</v>
      </c>
      <c r="M655" s="51">
        <v>0</v>
      </c>
      <c r="N655" s="67"/>
      <c r="O655" s="51"/>
      <c r="P655" s="55"/>
      <c r="Q655" s="51">
        <v>3060000</v>
      </c>
      <c r="R655" s="51"/>
      <c r="S655" s="55"/>
      <c r="T655" s="51"/>
      <c r="U655" s="55"/>
    </row>
    <row r="656" spans="1:25" s="23" customFormat="1" ht="15.75" hidden="1" x14ac:dyDescent="0.2">
      <c r="A656" s="24" t="s">
        <v>368</v>
      </c>
      <c r="B656" s="25">
        <v>51</v>
      </c>
      <c r="C656" s="24" t="s">
        <v>101</v>
      </c>
      <c r="D656" s="40">
        <v>422</v>
      </c>
      <c r="E656" s="20"/>
      <c r="F656" s="20"/>
      <c r="G656" s="52">
        <f>SUM(G657)</f>
        <v>2550000</v>
      </c>
      <c r="H656" s="52">
        <f t="shared" ref="H656:U656" si="337">SUM(H657)</f>
        <v>0</v>
      </c>
      <c r="I656" s="52">
        <f t="shared" si="337"/>
        <v>2550000</v>
      </c>
      <c r="J656" s="52">
        <f t="shared" si="337"/>
        <v>0</v>
      </c>
      <c r="K656" s="52">
        <f t="shared" si="337"/>
        <v>0</v>
      </c>
      <c r="L656" s="22">
        <f t="shared" si="328"/>
        <v>0</v>
      </c>
      <c r="M656" s="52">
        <f t="shared" si="337"/>
        <v>0</v>
      </c>
      <c r="N656" s="52">
        <f t="shared" si="337"/>
        <v>0</v>
      </c>
      <c r="O656" s="52">
        <f t="shared" si="337"/>
        <v>0</v>
      </c>
      <c r="P656" s="52">
        <f t="shared" si="337"/>
        <v>0</v>
      </c>
      <c r="Q656" s="52">
        <f t="shared" si="337"/>
        <v>0</v>
      </c>
      <c r="R656" s="52">
        <f t="shared" si="337"/>
        <v>0</v>
      </c>
      <c r="S656" s="52">
        <f t="shared" si="337"/>
        <v>0</v>
      </c>
      <c r="T656" s="52">
        <f t="shared" si="337"/>
        <v>0</v>
      </c>
      <c r="U656" s="52">
        <f t="shared" si="337"/>
        <v>0</v>
      </c>
      <c r="V656" s="21"/>
      <c r="W656" s="21"/>
      <c r="X656" s="21"/>
      <c r="Y656" s="12"/>
    </row>
    <row r="657" spans="1:25" s="23" customFormat="1" ht="15.75" hidden="1" x14ac:dyDescent="0.2">
      <c r="A657" s="28" t="s">
        <v>368</v>
      </c>
      <c r="B657" s="29">
        <v>51</v>
      </c>
      <c r="C657" s="28" t="s">
        <v>101</v>
      </c>
      <c r="D657" s="53">
        <v>4222</v>
      </c>
      <c r="E657" s="32" t="s">
        <v>75</v>
      </c>
      <c r="F657" s="32"/>
      <c r="G657" s="51">
        <v>2550000</v>
      </c>
      <c r="H657" s="67"/>
      <c r="I657" s="51">
        <v>2550000</v>
      </c>
      <c r="J657" s="55"/>
      <c r="K657" s="51">
        <v>0</v>
      </c>
      <c r="L657" s="33">
        <f t="shared" si="328"/>
        <v>0</v>
      </c>
      <c r="M657" s="51">
        <v>0</v>
      </c>
      <c r="N657" s="67"/>
      <c r="O657" s="51"/>
      <c r="P657" s="55"/>
      <c r="Q657" s="51">
        <v>0</v>
      </c>
      <c r="R657" s="51"/>
      <c r="S657" s="55"/>
      <c r="T657" s="51"/>
      <c r="U657" s="55"/>
      <c r="V657" s="21"/>
      <c r="W657" s="21"/>
      <c r="X657" s="21"/>
      <c r="Y657" s="12"/>
    </row>
    <row r="658" spans="1:25" s="23" customFormat="1" ht="15.75" hidden="1" x14ac:dyDescent="0.2">
      <c r="A658" s="24" t="s">
        <v>368</v>
      </c>
      <c r="B658" s="25">
        <v>563</v>
      </c>
      <c r="C658" s="24" t="s">
        <v>101</v>
      </c>
      <c r="D658" s="40">
        <v>323</v>
      </c>
      <c r="E658" s="20"/>
      <c r="F658" s="20"/>
      <c r="G658" s="52"/>
      <c r="H658" s="52"/>
      <c r="I658" s="52">
        <f>I659</f>
        <v>0</v>
      </c>
      <c r="J658" s="52">
        <f t="shared" ref="J658:U658" si="338">J659</f>
        <v>0</v>
      </c>
      <c r="K658" s="52">
        <f t="shared" si="338"/>
        <v>0</v>
      </c>
      <c r="L658" s="22" t="str">
        <f t="shared" si="328"/>
        <v>-</v>
      </c>
      <c r="M658" s="52">
        <f t="shared" si="338"/>
        <v>0</v>
      </c>
      <c r="N658" s="52">
        <f t="shared" si="338"/>
        <v>0</v>
      </c>
      <c r="O658" s="52">
        <f t="shared" si="338"/>
        <v>0</v>
      </c>
      <c r="P658" s="52">
        <f t="shared" si="338"/>
        <v>0</v>
      </c>
      <c r="Q658" s="52">
        <f t="shared" si="338"/>
        <v>0</v>
      </c>
      <c r="R658" s="52">
        <f t="shared" si="338"/>
        <v>0</v>
      </c>
      <c r="S658" s="52">
        <f t="shared" si="338"/>
        <v>0</v>
      </c>
      <c r="T658" s="52">
        <f t="shared" si="338"/>
        <v>0</v>
      </c>
      <c r="U658" s="52">
        <f t="shared" si="338"/>
        <v>0</v>
      </c>
      <c r="V658" s="21"/>
      <c r="W658" s="21"/>
      <c r="X658" s="21"/>
      <c r="Y658" s="12"/>
    </row>
    <row r="659" spans="1:25" s="23" customFormat="1" ht="15.75" hidden="1" x14ac:dyDescent="0.2">
      <c r="A659" s="28" t="s">
        <v>368</v>
      </c>
      <c r="B659" s="29">
        <v>563</v>
      </c>
      <c r="C659" s="28" t="s">
        <v>101</v>
      </c>
      <c r="D659" s="53">
        <v>3238</v>
      </c>
      <c r="E659" s="32" t="s">
        <v>59</v>
      </c>
      <c r="F659" s="32"/>
      <c r="G659" s="51"/>
      <c r="H659" s="51"/>
      <c r="I659" s="51"/>
      <c r="J659" s="55"/>
      <c r="K659" s="51"/>
      <c r="L659" s="33" t="str">
        <f t="shared" si="328"/>
        <v>-</v>
      </c>
      <c r="M659" s="51"/>
      <c r="N659" s="51"/>
      <c r="O659" s="51"/>
      <c r="P659" s="55"/>
      <c r="Q659" s="51"/>
      <c r="R659" s="51"/>
      <c r="S659" s="55"/>
      <c r="T659" s="51"/>
      <c r="U659" s="55"/>
      <c r="V659" s="21"/>
      <c r="W659" s="21"/>
      <c r="X659" s="21"/>
      <c r="Y659" s="12"/>
    </row>
    <row r="660" spans="1:25" s="23" customFormat="1" ht="15.75" hidden="1" x14ac:dyDescent="0.2">
      <c r="A660" s="24" t="s">
        <v>368</v>
      </c>
      <c r="B660" s="25">
        <v>563</v>
      </c>
      <c r="C660" s="24" t="s">
        <v>101</v>
      </c>
      <c r="D660" s="40">
        <v>422</v>
      </c>
      <c r="E660" s="20"/>
      <c r="F660" s="20"/>
      <c r="G660" s="52"/>
      <c r="H660" s="52"/>
      <c r="I660" s="52">
        <f>I661</f>
        <v>0</v>
      </c>
      <c r="J660" s="52">
        <f t="shared" ref="J660:U660" si="339">J661</f>
        <v>0</v>
      </c>
      <c r="K660" s="52">
        <f t="shared" si="339"/>
        <v>0</v>
      </c>
      <c r="L660" s="22" t="str">
        <f t="shared" si="328"/>
        <v>-</v>
      </c>
      <c r="M660" s="52">
        <f t="shared" si="339"/>
        <v>0</v>
      </c>
      <c r="N660" s="52">
        <f t="shared" si="339"/>
        <v>0</v>
      </c>
      <c r="O660" s="52">
        <f t="shared" si="339"/>
        <v>0</v>
      </c>
      <c r="P660" s="52">
        <f t="shared" si="339"/>
        <v>0</v>
      </c>
      <c r="Q660" s="52">
        <f t="shared" si="339"/>
        <v>0</v>
      </c>
      <c r="R660" s="52">
        <f t="shared" si="339"/>
        <v>0</v>
      </c>
      <c r="S660" s="52">
        <f t="shared" si="339"/>
        <v>0</v>
      </c>
      <c r="T660" s="52">
        <f t="shared" si="339"/>
        <v>0</v>
      </c>
      <c r="U660" s="52">
        <f t="shared" si="339"/>
        <v>0</v>
      </c>
      <c r="V660" s="21"/>
      <c r="W660" s="21"/>
      <c r="X660" s="21"/>
      <c r="Y660" s="12"/>
    </row>
    <row r="661" spans="1:25" s="23" customFormat="1" ht="15.75" hidden="1" x14ac:dyDescent="0.2">
      <c r="A661" s="28" t="s">
        <v>368</v>
      </c>
      <c r="B661" s="29">
        <v>563</v>
      </c>
      <c r="C661" s="28" t="s">
        <v>101</v>
      </c>
      <c r="D661" s="53">
        <v>4222</v>
      </c>
      <c r="E661" s="32" t="s">
        <v>75</v>
      </c>
      <c r="F661" s="32"/>
      <c r="G661" s="51"/>
      <c r="H661" s="51"/>
      <c r="I661" s="51"/>
      <c r="J661" s="55"/>
      <c r="K661" s="51"/>
      <c r="L661" s="33" t="str">
        <f t="shared" si="328"/>
        <v>-</v>
      </c>
      <c r="M661" s="51"/>
      <c r="N661" s="51"/>
      <c r="O661" s="51"/>
      <c r="P661" s="55"/>
      <c r="Q661" s="51"/>
      <c r="R661" s="51"/>
      <c r="S661" s="55"/>
      <c r="T661" s="51"/>
      <c r="U661" s="55"/>
      <c r="V661" s="21"/>
      <c r="W661" s="21"/>
      <c r="X661" s="21"/>
      <c r="Y661" s="12"/>
    </row>
    <row r="662" spans="1:25" s="23" customFormat="1" ht="86.25" customHeight="1" x14ac:dyDescent="0.2">
      <c r="A662" s="421" t="s">
        <v>369</v>
      </c>
      <c r="B662" s="421"/>
      <c r="C662" s="421"/>
      <c r="D662" s="421"/>
      <c r="E662" s="20" t="s">
        <v>370</v>
      </c>
      <c r="F662" s="20" t="s">
        <v>371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2"/>
    </row>
    <row r="663" spans="1:25" s="23" customFormat="1" ht="15.75" hidden="1" x14ac:dyDescent="0.2">
      <c r="A663" s="24" t="s">
        <v>372</v>
      </c>
      <c r="B663" s="25">
        <v>11</v>
      </c>
      <c r="C663" s="49" t="s">
        <v>270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2"/>
    </row>
    <row r="664" spans="1:25" ht="48.75" hidden="1" customHeight="1" x14ac:dyDescent="0.2">
      <c r="A664" s="28" t="s">
        <v>372</v>
      </c>
      <c r="B664" s="29">
        <v>11</v>
      </c>
      <c r="C664" s="50" t="s">
        <v>270</v>
      </c>
      <c r="D664" s="31">
        <v>3861</v>
      </c>
      <c r="E664" s="32" t="s">
        <v>277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</row>
    <row r="665" spans="1:25" s="23" customFormat="1" ht="15.75" hidden="1" x14ac:dyDescent="0.2">
      <c r="A665" s="24" t="s">
        <v>372</v>
      </c>
      <c r="B665" s="25">
        <v>12</v>
      </c>
      <c r="C665" s="49" t="s">
        <v>270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2"/>
    </row>
    <row r="666" spans="1:25" ht="48.75" hidden="1" customHeight="1" x14ac:dyDescent="0.2">
      <c r="A666" s="28" t="s">
        <v>372</v>
      </c>
      <c r="B666" s="29">
        <v>12</v>
      </c>
      <c r="C666" s="50" t="s">
        <v>270</v>
      </c>
      <c r="D666" s="31">
        <v>3861</v>
      </c>
      <c r="E666" s="32" t="s">
        <v>277</v>
      </c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</row>
    <row r="667" spans="1:25" s="23" customFormat="1" ht="15.75" hidden="1" x14ac:dyDescent="0.2">
      <c r="A667" s="24" t="s">
        <v>372</v>
      </c>
      <c r="B667" s="25">
        <v>51</v>
      </c>
      <c r="C667" s="49" t="s">
        <v>270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2"/>
    </row>
    <row r="668" spans="1:25" s="39" customFormat="1" ht="45" hidden="1" x14ac:dyDescent="0.2">
      <c r="A668" s="28" t="s">
        <v>372</v>
      </c>
      <c r="B668" s="29">
        <v>51</v>
      </c>
      <c r="C668" s="50" t="s">
        <v>270</v>
      </c>
      <c r="D668" s="31">
        <v>3861</v>
      </c>
      <c r="E668" s="32" t="s">
        <v>277</v>
      </c>
      <c r="F668" s="32"/>
      <c r="G668" s="1">
        <v>138298613</v>
      </c>
      <c r="H668" s="55"/>
      <c r="I668" s="1">
        <v>138298613</v>
      </c>
      <c r="J668" s="55"/>
      <c r="K668" s="1">
        <v>52147990.670000002</v>
      </c>
      <c r="L668" s="33">
        <f t="shared" si="328"/>
        <v>37.706806698054166</v>
      </c>
      <c r="M668" s="1">
        <v>23102363</v>
      </c>
      <c r="N668" s="55"/>
      <c r="O668" s="1"/>
      <c r="P668" s="55"/>
      <c r="Q668" s="1">
        <v>0</v>
      </c>
      <c r="R668" s="1">
        <v>0</v>
      </c>
      <c r="S668" s="55"/>
      <c r="T668" s="1">
        <v>0</v>
      </c>
      <c r="U668" s="55"/>
      <c r="V668" s="82"/>
      <c r="W668" s="82"/>
      <c r="X668" s="82"/>
      <c r="Y668" s="87"/>
    </row>
    <row r="669" spans="1:25" s="39" customFormat="1" ht="15.75" hidden="1" x14ac:dyDescent="0.2">
      <c r="A669" s="24" t="s">
        <v>372</v>
      </c>
      <c r="B669" s="25">
        <v>563</v>
      </c>
      <c r="C669" s="49" t="s">
        <v>270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82"/>
      <c r="W669" s="82"/>
      <c r="X669" s="82"/>
      <c r="Y669" s="87"/>
    </row>
    <row r="670" spans="1:25" s="39" customFormat="1" ht="45" hidden="1" x14ac:dyDescent="0.2">
      <c r="A670" s="28" t="s">
        <v>372</v>
      </c>
      <c r="B670" s="29">
        <v>563</v>
      </c>
      <c r="C670" s="50" t="s">
        <v>270</v>
      </c>
      <c r="D670" s="31">
        <v>3861</v>
      </c>
      <c r="E670" s="32" t="s">
        <v>277</v>
      </c>
      <c r="F670" s="32"/>
      <c r="G670" s="1"/>
      <c r="H670" s="1"/>
      <c r="I670" s="1"/>
      <c r="J670" s="55"/>
      <c r="K670" s="1"/>
      <c r="L670" s="33"/>
      <c r="M670" s="1"/>
      <c r="N670" s="1"/>
      <c r="O670" s="1"/>
      <c r="P670" s="55"/>
      <c r="Q670" s="1"/>
      <c r="R670" s="1"/>
      <c r="S670" s="55"/>
      <c r="T670" s="1"/>
      <c r="U670" s="55"/>
      <c r="V670" s="82"/>
      <c r="W670" s="82"/>
      <c r="X670" s="82"/>
      <c r="Y670" s="87"/>
    </row>
    <row r="671" spans="1:25" ht="94.5" x14ac:dyDescent="0.2">
      <c r="A671" s="421" t="s">
        <v>373</v>
      </c>
      <c r="B671" s="422"/>
      <c r="C671" s="422"/>
      <c r="D671" s="422"/>
      <c r="E671" s="20" t="s">
        <v>374</v>
      </c>
      <c r="F671" s="20" t="s">
        <v>371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</row>
    <row r="672" spans="1:25" s="23" customFormat="1" ht="15.75" hidden="1" x14ac:dyDescent="0.2">
      <c r="A672" s="24" t="s">
        <v>375</v>
      </c>
      <c r="B672" s="24">
        <v>11</v>
      </c>
      <c r="C672" s="49" t="s">
        <v>270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2"/>
    </row>
    <row r="673" spans="1:25" ht="48.75" hidden="1" customHeight="1" x14ac:dyDescent="0.2">
      <c r="A673" s="28" t="s">
        <v>375</v>
      </c>
      <c r="B673" s="28">
        <v>11</v>
      </c>
      <c r="C673" s="50" t="s">
        <v>270</v>
      </c>
      <c r="D673" s="31">
        <v>3861</v>
      </c>
      <c r="E673" s="32" t="s">
        <v>277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</row>
    <row r="674" spans="1:25" s="23" customFormat="1" ht="15.75" hidden="1" x14ac:dyDescent="0.2">
      <c r="A674" s="24" t="s">
        <v>375</v>
      </c>
      <c r="B674" s="25">
        <v>12</v>
      </c>
      <c r="C674" s="49" t="s">
        <v>270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2"/>
    </row>
    <row r="675" spans="1:25" ht="48.75" hidden="1" customHeight="1" x14ac:dyDescent="0.2">
      <c r="A675" s="28" t="s">
        <v>375</v>
      </c>
      <c r="B675" s="29">
        <v>12</v>
      </c>
      <c r="C675" s="50" t="s">
        <v>270</v>
      </c>
      <c r="D675" s="31">
        <v>3861</v>
      </c>
      <c r="E675" s="32" t="s">
        <v>277</v>
      </c>
      <c r="F675" s="20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</row>
    <row r="676" spans="1:25" s="23" customFormat="1" ht="15.75" hidden="1" x14ac:dyDescent="0.2">
      <c r="A676" s="24" t="s">
        <v>375</v>
      </c>
      <c r="B676" s="25">
        <v>51</v>
      </c>
      <c r="C676" s="49" t="s">
        <v>270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2"/>
    </row>
    <row r="677" spans="1:25" ht="48.75" hidden="1" customHeight="1" x14ac:dyDescent="0.2">
      <c r="A677" s="28" t="s">
        <v>375</v>
      </c>
      <c r="B677" s="29">
        <v>51</v>
      </c>
      <c r="C677" s="50" t="s">
        <v>270</v>
      </c>
      <c r="D677" s="31">
        <v>3861</v>
      </c>
      <c r="E677" s="32" t="s">
        <v>277</v>
      </c>
      <c r="F677" s="20"/>
      <c r="H677" s="55"/>
      <c r="J677" s="55"/>
      <c r="L677" s="33" t="str">
        <f t="shared" si="328"/>
        <v>-</v>
      </c>
      <c r="M677" s="1">
        <v>13775198</v>
      </c>
      <c r="N677" s="55"/>
      <c r="O677" s="1"/>
      <c r="P677" s="55"/>
      <c r="Q677" s="1">
        <v>122825000</v>
      </c>
      <c r="R677" s="1">
        <v>0</v>
      </c>
      <c r="S677" s="55"/>
      <c r="T677" s="1"/>
      <c r="U677" s="55"/>
    </row>
    <row r="678" spans="1:25" ht="94.5" x14ac:dyDescent="0.2">
      <c r="A678" s="421" t="s">
        <v>376</v>
      </c>
      <c r="B678" s="422"/>
      <c r="C678" s="422"/>
      <c r="D678" s="422"/>
      <c r="E678" s="20" t="s">
        <v>377</v>
      </c>
      <c r="F678" s="20" t="s">
        <v>371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</row>
    <row r="679" spans="1:25" s="23" customFormat="1" ht="15.75" hidden="1" x14ac:dyDescent="0.2">
      <c r="A679" s="24" t="s">
        <v>378</v>
      </c>
      <c r="B679" s="24">
        <v>11</v>
      </c>
      <c r="C679" s="49" t="s">
        <v>270</v>
      </c>
      <c r="D679" s="40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2"/>
    </row>
    <row r="680" spans="1:25" ht="48.75" hidden="1" customHeight="1" x14ac:dyDescent="0.2">
      <c r="A680" s="28" t="s">
        <v>378</v>
      </c>
      <c r="B680" s="28">
        <v>11</v>
      </c>
      <c r="C680" s="50" t="s">
        <v>270</v>
      </c>
      <c r="D680" s="53">
        <v>3861</v>
      </c>
      <c r="E680" s="32" t="s">
        <v>277</v>
      </c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</row>
    <row r="681" spans="1:25" s="23" customFormat="1" ht="15.75" hidden="1" x14ac:dyDescent="0.2">
      <c r="A681" s="24" t="s">
        <v>378</v>
      </c>
      <c r="B681" s="25">
        <v>12</v>
      </c>
      <c r="C681" s="49" t="s">
        <v>270</v>
      </c>
      <c r="D681" s="40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2"/>
    </row>
    <row r="682" spans="1:25" ht="48.75" hidden="1" customHeight="1" x14ac:dyDescent="0.2">
      <c r="A682" s="28" t="s">
        <v>378</v>
      </c>
      <c r="B682" s="29">
        <v>12</v>
      </c>
      <c r="C682" s="50" t="s">
        <v>270</v>
      </c>
      <c r="D682" s="53">
        <v>3861</v>
      </c>
      <c r="E682" s="32" t="s">
        <v>277</v>
      </c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</row>
    <row r="683" spans="1:25" s="23" customFormat="1" ht="15.75" hidden="1" x14ac:dyDescent="0.2">
      <c r="A683" s="24" t="s">
        <v>378</v>
      </c>
      <c r="B683" s="25">
        <v>51</v>
      </c>
      <c r="C683" s="49" t="s">
        <v>270</v>
      </c>
      <c r="D683" s="40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2"/>
    </row>
    <row r="684" spans="1:25" ht="45" hidden="1" x14ac:dyDescent="0.2">
      <c r="A684" s="28" t="s">
        <v>378</v>
      </c>
      <c r="B684" s="29">
        <v>51</v>
      </c>
      <c r="C684" s="50" t="s">
        <v>270</v>
      </c>
      <c r="D684" s="53">
        <v>3861</v>
      </c>
      <c r="E684" s="32" t="s">
        <v>277</v>
      </c>
      <c r="G684" s="1">
        <v>62538750</v>
      </c>
      <c r="H684" s="55"/>
      <c r="I684" s="1">
        <v>62538750</v>
      </c>
      <c r="J684" s="55"/>
      <c r="K684" s="1">
        <v>0</v>
      </c>
      <c r="L684" s="33">
        <f t="shared" si="328"/>
        <v>0</v>
      </c>
      <c r="M684" s="1">
        <v>0</v>
      </c>
      <c r="N684" s="55"/>
      <c r="O684" s="1"/>
      <c r="P684" s="55"/>
      <c r="Q684" s="1">
        <v>175312500</v>
      </c>
      <c r="R684" s="1"/>
      <c r="S684" s="55"/>
      <c r="T684" s="1"/>
      <c r="U684" s="55"/>
    </row>
    <row r="685" spans="1:25" s="23" customFormat="1" ht="15.75" hidden="1" x14ac:dyDescent="0.2">
      <c r="A685" s="24" t="s">
        <v>378</v>
      </c>
      <c r="B685" s="25">
        <v>563</v>
      </c>
      <c r="C685" s="49" t="s">
        <v>270</v>
      </c>
      <c r="D685" s="40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2"/>
    </row>
    <row r="686" spans="1:25" ht="45" hidden="1" x14ac:dyDescent="0.2">
      <c r="A686" s="28" t="s">
        <v>378</v>
      </c>
      <c r="B686" s="29">
        <v>563</v>
      </c>
      <c r="C686" s="50" t="s">
        <v>270</v>
      </c>
      <c r="D686" s="53">
        <v>3861</v>
      </c>
      <c r="E686" s="32" t="s">
        <v>277</v>
      </c>
      <c r="J686" s="55"/>
      <c r="L686" s="33" t="str">
        <f t="shared" si="328"/>
        <v>-</v>
      </c>
      <c r="M686" s="1"/>
      <c r="N686" s="1"/>
      <c r="O686" s="1"/>
      <c r="P686" s="55"/>
      <c r="Q686" s="1"/>
      <c r="R686" s="1"/>
      <c r="S686" s="55"/>
      <c r="T686" s="1"/>
      <c r="U686" s="55"/>
    </row>
    <row r="687" spans="1:25" ht="94.5" x14ac:dyDescent="0.2">
      <c r="A687" s="421" t="s">
        <v>379</v>
      </c>
      <c r="B687" s="422"/>
      <c r="C687" s="422"/>
      <c r="D687" s="422"/>
      <c r="E687" s="20" t="s">
        <v>380</v>
      </c>
      <c r="F687" s="20" t="s">
        <v>371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</row>
    <row r="688" spans="1:25" s="23" customFormat="1" ht="15.75" hidden="1" x14ac:dyDescent="0.2">
      <c r="A688" s="24" t="s">
        <v>381</v>
      </c>
      <c r="B688" s="24">
        <v>11</v>
      </c>
      <c r="C688" s="49" t="s">
        <v>270</v>
      </c>
      <c r="D688" s="40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2"/>
    </row>
    <row r="689" spans="1:25" ht="48.75" hidden="1" customHeight="1" x14ac:dyDescent="0.2">
      <c r="A689" s="28" t="s">
        <v>381</v>
      </c>
      <c r="B689" s="28">
        <v>11</v>
      </c>
      <c r="C689" s="50" t="s">
        <v>270</v>
      </c>
      <c r="D689" s="53">
        <v>3861</v>
      </c>
      <c r="E689" s="32" t="s">
        <v>277</v>
      </c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</row>
    <row r="690" spans="1:25" s="23" customFormat="1" ht="15.75" hidden="1" x14ac:dyDescent="0.2">
      <c r="A690" s="24" t="s">
        <v>381</v>
      </c>
      <c r="B690" s="25">
        <v>12</v>
      </c>
      <c r="C690" s="49" t="s">
        <v>270</v>
      </c>
      <c r="D690" s="40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2"/>
    </row>
    <row r="691" spans="1:25" ht="48.75" hidden="1" customHeight="1" x14ac:dyDescent="0.2">
      <c r="A691" s="28" t="s">
        <v>381</v>
      </c>
      <c r="B691" s="29">
        <v>12</v>
      </c>
      <c r="C691" s="50" t="s">
        <v>270</v>
      </c>
      <c r="D691" s="53">
        <v>3861</v>
      </c>
      <c r="E691" s="32" t="s">
        <v>277</v>
      </c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</row>
    <row r="692" spans="1:25" s="23" customFormat="1" ht="15.75" hidden="1" x14ac:dyDescent="0.2">
      <c r="A692" s="24" t="s">
        <v>381</v>
      </c>
      <c r="B692" s="25">
        <v>51</v>
      </c>
      <c r="C692" s="49" t="s">
        <v>270</v>
      </c>
      <c r="D692" s="40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2"/>
    </row>
    <row r="693" spans="1:25" ht="45" hidden="1" x14ac:dyDescent="0.2">
      <c r="A693" s="28" t="s">
        <v>381</v>
      </c>
      <c r="B693" s="29">
        <v>51</v>
      </c>
      <c r="C693" s="50" t="s">
        <v>270</v>
      </c>
      <c r="D693" s="53">
        <v>3861</v>
      </c>
      <c r="E693" s="32" t="s">
        <v>277</v>
      </c>
      <c r="G693" s="1">
        <v>12622500</v>
      </c>
      <c r="H693" s="55"/>
      <c r="I693" s="1">
        <v>12622500</v>
      </c>
      <c r="J693" s="55"/>
      <c r="K693" s="1">
        <v>0</v>
      </c>
      <c r="L693" s="33">
        <f t="shared" si="328"/>
        <v>0</v>
      </c>
      <c r="M693" s="1">
        <v>0</v>
      </c>
      <c r="N693" s="55"/>
      <c r="O693" s="1">
        <v>0</v>
      </c>
      <c r="P693" s="55"/>
      <c r="Q693" s="1">
        <v>8415000</v>
      </c>
      <c r="R693" s="1"/>
      <c r="S693" s="55"/>
      <c r="T693" s="1"/>
      <c r="U693" s="55"/>
    </row>
    <row r="694" spans="1:25" s="23" customFormat="1" ht="15.75" hidden="1" x14ac:dyDescent="0.2">
      <c r="A694" s="24" t="s">
        <v>381</v>
      </c>
      <c r="B694" s="25">
        <v>563</v>
      </c>
      <c r="C694" s="49" t="s">
        <v>270</v>
      </c>
      <c r="D694" s="40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2"/>
    </row>
    <row r="695" spans="1:25" ht="45" hidden="1" x14ac:dyDescent="0.2">
      <c r="A695" s="28" t="s">
        <v>381</v>
      </c>
      <c r="B695" s="29">
        <v>563</v>
      </c>
      <c r="C695" s="50" t="s">
        <v>270</v>
      </c>
      <c r="D695" s="53">
        <v>3861</v>
      </c>
      <c r="E695" s="32" t="s">
        <v>277</v>
      </c>
      <c r="J695" s="55"/>
      <c r="L695" s="33" t="str">
        <f t="shared" si="328"/>
        <v>-</v>
      </c>
      <c r="M695" s="1"/>
      <c r="N695" s="1"/>
      <c r="O695" s="1"/>
      <c r="P695" s="55"/>
      <c r="Q695" s="1"/>
      <c r="R695" s="1"/>
      <c r="S695" s="55"/>
      <c r="T695" s="1"/>
      <c r="U695" s="55"/>
    </row>
    <row r="696" spans="1:25" ht="84.75" customHeight="1" x14ac:dyDescent="0.2">
      <c r="A696" s="421" t="s">
        <v>382</v>
      </c>
      <c r="B696" s="422"/>
      <c r="C696" s="422"/>
      <c r="D696" s="422"/>
      <c r="E696" s="20" t="s">
        <v>383</v>
      </c>
      <c r="F696" s="20" t="s">
        <v>371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</row>
    <row r="697" spans="1:25" s="23" customFormat="1" ht="15.75" hidden="1" x14ac:dyDescent="0.2">
      <c r="A697" s="24" t="s">
        <v>384</v>
      </c>
      <c r="B697" s="24">
        <v>11</v>
      </c>
      <c r="C697" s="49" t="s">
        <v>270</v>
      </c>
      <c r="D697" s="40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2"/>
    </row>
    <row r="698" spans="1:25" ht="48.75" hidden="1" customHeight="1" x14ac:dyDescent="0.2">
      <c r="A698" s="28" t="s">
        <v>384</v>
      </c>
      <c r="B698" s="28">
        <v>11</v>
      </c>
      <c r="C698" s="50" t="s">
        <v>270</v>
      </c>
      <c r="D698" s="53">
        <v>3861</v>
      </c>
      <c r="E698" s="32" t="s">
        <v>277</v>
      </c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</row>
    <row r="699" spans="1:25" s="23" customFormat="1" ht="15.75" hidden="1" x14ac:dyDescent="0.2">
      <c r="A699" s="24" t="s">
        <v>384</v>
      </c>
      <c r="B699" s="24">
        <v>12</v>
      </c>
      <c r="C699" s="49" t="s">
        <v>270</v>
      </c>
      <c r="D699" s="40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2"/>
    </row>
    <row r="700" spans="1:25" ht="48.75" hidden="1" customHeight="1" x14ac:dyDescent="0.2">
      <c r="A700" s="28" t="s">
        <v>384</v>
      </c>
      <c r="B700" s="28">
        <v>12</v>
      </c>
      <c r="C700" s="50" t="s">
        <v>270</v>
      </c>
      <c r="D700" s="53">
        <v>3861</v>
      </c>
      <c r="E700" s="32" t="s">
        <v>277</v>
      </c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</row>
    <row r="701" spans="1:25" s="23" customFormat="1" ht="15.75" hidden="1" x14ac:dyDescent="0.2">
      <c r="A701" s="24" t="s">
        <v>384</v>
      </c>
      <c r="B701" s="24">
        <v>51</v>
      </c>
      <c r="C701" s="49" t="s">
        <v>270</v>
      </c>
      <c r="D701" s="40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2"/>
    </row>
    <row r="702" spans="1:25" ht="48.75" hidden="1" customHeight="1" x14ac:dyDescent="0.2">
      <c r="A702" s="28" t="s">
        <v>384</v>
      </c>
      <c r="B702" s="28">
        <v>51</v>
      </c>
      <c r="C702" s="50" t="s">
        <v>270</v>
      </c>
      <c r="D702" s="53">
        <v>3861</v>
      </c>
      <c r="E702" s="32" t="s">
        <v>277</v>
      </c>
      <c r="H702" s="55"/>
      <c r="J702" s="55"/>
      <c r="L702" s="33" t="str">
        <f t="shared" si="328"/>
        <v>-</v>
      </c>
      <c r="M702" s="1">
        <v>130050000</v>
      </c>
      <c r="N702" s="55"/>
      <c r="O702" s="1">
        <v>0</v>
      </c>
      <c r="P702" s="55"/>
      <c r="Q702" s="1">
        <v>173400000</v>
      </c>
      <c r="R702" s="1"/>
      <c r="S702" s="55"/>
      <c r="T702" s="1"/>
      <c r="U702" s="55"/>
    </row>
    <row r="703" spans="1:25" ht="86.25" customHeight="1" x14ac:dyDescent="0.2">
      <c r="A703" s="421" t="s">
        <v>385</v>
      </c>
      <c r="B703" s="422"/>
      <c r="C703" s="422"/>
      <c r="D703" s="422"/>
      <c r="E703" s="20" t="s">
        <v>386</v>
      </c>
      <c r="F703" s="20" t="s">
        <v>371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</row>
    <row r="704" spans="1:25" s="23" customFormat="1" ht="15.75" hidden="1" x14ac:dyDescent="0.2">
      <c r="A704" s="24" t="s">
        <v>387</v>
      </c>
      <c r="B704" s="24">
        <v>11</v>
      </c>
      <c r="C704" s="49" t="s">
        <v>270</v>
      </c>
      <c r="D704" s="40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2"/>
    </row>
    <row r="705" spans="1:25" ht="48.75" hidden="1" customHeight="1" x14ac:dyDescent="0.2">
      <c r="A705" s="28" t="s">
        <v>387</v>
      </c>
      <c r="B705" s="28">
        <v>11</v>
      </c>
      <c r="C705" s="50" t="s">
        <v>270</v>
      </c>
      <c r="D705" s="53">
        <v>3861</v>
      </c>
      <c r="E705" s="32" t="s">
        <v>277</v>
      </c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</row>
    <row r="706" spans="1:25" s="23" customFormat="1" ht="15.75" hidden="1" x14ac:dyDescent="0.2">
      <c r="A706" s="24" t="s">
        <v>387</v>
      </c>
      <c r="B706" s="24">
        <v>12</v>
      </c>
      <c r="C706" s="49" t="s">
        <v>270</v>
      </c>
      <c r="D706" s="40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2"/>
    </row>
    <row r="707" spans="1:25" ht="48.75" hidden="1" customHeight="1" x14ac:dyDescent="0.2">
      <c r="A707" s="28" t="s">
        <v>387</v>
      </c>
      <c r="B707" s="28">
        <v>12</v>
      </c>
      <c r="C707" s="50" t="s">
        <v>270</v>
      </c>
      <c r="D707" s="53">
        <v>3861</v>
      </c>
      <c r="E707" s="32" t="s">
        <v>277</v>
      </c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</row>
    <row r="708" spans="1:25" s="23" customFormat="1" ht="15.75" hidden="1" x14ac:dyDescent="0.2">
      <c r="A708" s="24" t="s">
        <v>387</v>
      </c>
      <c r="B708" s="24">
        <v>51</v>
      </c>
      <c r="C708" s="49" t="s">
        <v>270</v>
      </c>
      <c r="D708" s="40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2"/>
    </row>
    <row r="709" spans="1:25" ht="48.75" hidden="1" customHeight="1" x14ac:dyDescent="0.2">
      <c r="A709" s="28" t="s">
        <v>387</v>
      </c>
      <c r="B709" s="28">
        <v>51</v>
      </c>
      <c r="C709" s="50" t="s">
        <v>270</v>
      </c>
      <c r="D709" s="53">
        <v>3861</v>
      </c>
      <c r="E709" s="32" t="s">
        <v>277</v>
      </c>
      <c r="H709" s="55"/>
      <c r="J709" s="55"/>
      <c r="L709" s="33" t="str">
        <f t="shared" si="328"/>
        <v>-</v>
      </c>
      <c r="M709" s="1">
        <v>51000000</v>
      </c>
      <c r="N709" s="55"/>
      <c r="O709" s="1"/>
      <c r="P709" s="55"/>
      <c r="Q709" s="1">
        <v>85000000</v>
      </c>
      <c r="R709" s="1"/>
      <c r="S709" s="55"/>
      <c r="T709" s="1"/>
      <c r="U709" s="55"/>
    </row>
    <row r="710" spans="1:25" s="23" customFormat="1" ht="94.5" x14ac:dyDescent="0.2">
      <c r="A710" s="421" t="s">
        <v>388</v>
      </c>
      <c r="B710" s="422"/>
      <c r="C710" s="422"/>
      <c r="D710" s="422"/>
      <c r="E710" s="20" t="s">
        <v>389</v>
      </c>
      <c r="F710" s="20" t="s">
        <v>371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2"/>
    </row>
    <row r="711" spans="1:25" s="23" customFormat="1" ht="15.75" hidden="1" x14ac:dyDescent="0.2">
      <c r="A711" s="24" t="s">
        <v>390</v>
      </c>
      <c r="B711" s="24">
        <v>11</v>
      </c>
      <c r="C711" s="49" t="s">
        <v>270</v>
      </c>
      <c r="D711" s="40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2"/>
    </row>
    <row r="712" spans="1:25" ht="45" hidden="1" x14ac:dyDescent="0.2">
      <c r="A712" s="28" t="s">
        <v>390</v>
      </c>
      <c r="B712" s="28">
        <v>11</v>
      </c>
      <c r="C712" s="50" t="s">
        <v>270</v>
      </c>
      <c r="D712" s="53">
        <v>3861</v>
      </c>
      <c r="E712" s="32" t="s">
        <v>277</v>
      </c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</row>
    <row r="713" spans="1:25" s="23" customFormat="1" ht="15.75" hidden="1" x14ac:dyDescent="0.2">
      <c r="A713" s="24" t="s">
        <v>390</v>
      </c>
      <c r="B713" s="24">
        <v>12</v>
      </c>
      <c r="C713" s="49" t="s">
        <v>270</v>
      </c>
      <c r="D713" s="40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2"/>
    </row>
    <row r="714" spans="1:25" ht="45" hidden="1" x14ac:dyDescent="0.2">
      <c r="A714" s="28" t="s">
        <v>390</v>
      </c>
      <c r="B714" s="28">
        <v>12</v>
      </c>
      <c r="C714" s="50" t="s">
        <v>270</v>
      </c>
      <c r="D714" s="53">
        <v>3861</v>
      </c>
      <c r="E714" s="32" t="s">
        <v>277</v>
      </c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</row>
    <row r="715" spans="1:25" s="23" customFormat="1" ht="15.75" hidden="1" x14ac:dyDescent="0.2">
      <c r="A715" s="24" t="s">
        <v>390</v>
      </c>
      <c r="B715" s="24">
        <v>51</v>
      </c>
      <c r="C715" s="49" t="s">
        <v>270</v>
      </c>
      <c r="D715" s="40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2"/>
    </row>
    <row r="716" spans="1:25" ht="45" hidden="1" x14ac:dyDescent="0.2">
      <c r="A716" s="28" t="s">
        <v>390</v>
      </c>
      <c r="B716" s="28">
        <v>51</v>
      </c>
      <c r="C716" s="50" t="s">
        <v>270</v>
      </c>
      <c r="D716" s="53">
        <v>3861</v>
      </c>
      <c r="E716" s="32" t="s">
        <v>277</v>
      </c>
      <c r="H716" s="55"/>
      <c r="J716" s="55"/>
      <c r="L716" s="33" t="str">
        <f t="shared" si="328"/>
        <v>-</v>
      </c>
      <c r="M716" s="1">
        <v>123928470</v>
      </c>
      <c r="N716" s="55"/>
      <c r="O716" s="1"/>
      <c r="P716" s="55"/>
      <c r="Q716" s="1">
        <v>165237960</v>
      </c>
      <c r="R716" s="1"/>
      <c r="S716" s="55"/>
      <c r="T716" s="1"/>
      <c r="U716" s="55"/>
    </row>
    <row r="717" spans="1:25" ht="94.5" x14ac:dyDescent="0.2">
      <c r="A717" s="421" t="s">
        <v>391</v>
      </c>
      <c r="B717" s="421"/>
      <c r="C717" s="421"/>
      <c r="D717" s="421"/>
      <c r="E717" s="20" t="s">
        <v>392</v>
      </c>
      <c r="F717" s="20" t="s">
        <v>371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23" customFormat="1" ht="15.75" hidden="1" x14ac:dyDescent="0.2">
      <c r="A718" s="24" t="s">
        <v>393</v>
      </c>
      <c r="B718" s="25">
        <v>11</v>
      </c>
      <c r="C718" s="49" t="s">
        <v>270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2"/>
    </row>
    <row r="719" spans="1:25" ht="45" hidden="1" x14ac:dyDescent="0.2">
      <c r="A719" s="28" t="s">
        <v>393</v>
      </c>
      <c r="B719" s="29">
        <v>11</v>
      </c>
      <c r="C719" s="50" t="s">
        <v>270</v>
      </c>
      <c r="D719" s="31">
        <v>3861</v>
      </c>
      <c r="E719" s="32" t="s">
        <v>277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</row>
    <row r="720" spans="1:25" s="23" customFormat="1" ht="15.75" hidden="1" x14ac:dyDescent="0.2">
      <c r="A720" s="24" t="s">
        <v>393</v>
      </c>
      <c r="B720" s="25">
        <v>12</v>
      </c>
      <c r="C720" s="49" t="s">
        <v>270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2"/>
    </row>
    <row r="721" spans="1:25" s="23" customFormat="1" ht="45" hidden="1" x14ac:dyDescent="0.2">
      <c r="A721" s="28" t="s">
        <v>393</v>
      </c>
      <c r="B721" s="29">
        <v>12</v>
      </c>
      <c r="C721" s="50" t="s">
        <v>270</v>
      </c>
      <c r="D721" s="31">
        <v>3861</v>
      </c>
      <c r="E721" s="32" t="s">
        <v>277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2"/>
    </row>
    <row r="722" spans="1:25" s="23" customFormat="1" ht="15.75" hidden="1" x14ac:dyDescent="0.2">
      <c r="A722" s="24" t="s">
        <v>393</v>
      </c>
      <c r="B722" s="25">
        <v>51</v>
      </c>
      <c r="C722" s="49" t="s">
        <v>270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2"/>
    </row>
    <row r="723" spans="1:25" ht="45" hidden="1" x14ac:dyDescent="0.2">
      <c r="A723" s="28" t="s">
        <v>393</v>
      </c>
      <c r="B723" s="29">
        <v>51</v>
      </c>
      <c r="C723" s="50" t="s">
        <v>270</v>
      </c>
      <c r="D723" s="31">
        <v>3861</v>
      </c>
      <c r="E723" s="32" t="s">
        <v>277</v>
      </c>
      <c r="G723" s="1">
        <v>9095000</v>
      </c>
      <c r="H723" s="55"/>
      <c r="I723" s="1">
        <v>11465000</v>
      </c>
      <c r="J723" s="55"/>
      <c r="K723" s="1">
        <v>12879493.529999999</v>
      </c>
      <c r="L723" s="33">
        <f t="shared" si="372"/>
        <v>112.33749262974268</v>
      </c>
      <c r="M723" s="1">
        <v>0</v>
      </c>
      <c r="N723" s="55"/>
      <c r="O723" s="1"/>
      <c r="P723" s="55"/>
      <c r="Q723" s="1">
        <v>0</v>
      </c>
      <c r="R723" s="1"/>
      <c r="S723" s="55"/>
      <c r="T723" s="1"/>
      <c r="U723" s="55"/>
    </row>
    <row r="724" spans="1:25" s="23" customFormat="1" ht="15.75" hidden="1" x14ac:dyDescent="0.2">
      <c r="A724" s="24" t="s">
        <v>393</v>
      </c>
      <c r="B724" s="25">
        <v>563</v>
      </c>
      <c r="C724" s="49" t="s">
        <v>270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2"/>
    </row>
    <row r="725" spans="1:25" ht="45" hidden="1" x14ac:dyDescent="0.2">
      <c r="A725" s="28" t="s">
        <v>393</v>
      </c>
      <c r="B725" s="29">
        <v>563</v>
      </c>
      <c r="C725" s="50" t="s">
        <v>270</v>
      </c>
      <c r="D725" s="31">
        <v>3861</v>
      </c>
      <c r="E725" s="32" t="s">
        <v>277</v>
      </c>
      <c r="J725" s="55"/>
      <c r="L725" s="33" t="str">
        <f t="shared" si="372"/>
        <v>-</v>
      </c>
      <c r="M725" s="1"/>
      <c r="N725" s="1"/>
      <c r="O725" s="1"/>
      <c r="P725" s="55"/>
      <c r="Q725" s="1"/>
      <c r="R725" s="1"/>
      <c r="S725" s="55"/>
      <c r="T725" s="1"/>
      <c r="U725" s="55"/>
    </row>
    <row r="726" spans="1:25" ht="78.75" x14ac:dyDescent="0.2">
      <c r="A726" s="421" t="s">
        <v>394</v>
      </c>
      <c r="B726" s="422"/>
      <c r="C726" s="422"/>
      <c r="D726" s="422"/>
      <c r="E726" s="20" t="s">
        <v>395</v>
      </c>
      <c r="F726" s="20" t="s">
        <v>30</v>
      </c>
      <c r="G726" s="52">
        <f>G727+G729</f>
        <v>1800000</v>
      </c>
      <c r="H726" s="52">
        <f>H727+H729</f>
        <v>270000</v>
      </c>
      <c r="I726" s="52">
        <f>I727+I729+I731</f>
        <v>1857000</v>
      </c>
      <c r="J726" s="52">
        <f t="shared" ref="J726:U726" si="377">J727+J729+J731</f>
        <v>327000</v>
      </c>
      <c r="K726" s="52">
        <f t="shared" si="377"/>
        <v>1074909.33</v>
      </c>
      <c r="L726" s="22">
        <f t="shared" si="372"/>
        <v>57.884185783521815</v>
      </c>
      <c r="M726" s="52">
        <f t="shared" si="377"/>
        <v>0</v>
      </c>
      <c r="N726" s="52">
        <f t="shared" si="377"/>
        <v>0</v>
      </c>
      <c r="O726" s="52">
        <f t="shared" si="377"/>
        <v>0</v>
      </c>
      <c r="P726" s="52">
        <f t="shared" si="377"/>
        <v>0</v>
      </c>
      <c r="Q726" s="52">
        <f t="shared" si="377"/>
        <v>0</v>
      </c>
      <c r="R726" s="52">
        <f t="shared" si="377"/>
        <v>0</v>
      </c>
      <c r="S726" s="52">
        <f t="shared" si="377"/>
        <v>0</v>
      </c>
      <c r="T726" s="52">
        <f t="shared" si="377"/>
        <v>0</v>
      </c>
      <c r="U726" s="52">
        <f t="shared" si="377"/>
        <v>0</v>
      </c>
    </row>
    <row r="727" spans="1:25" s="23" customFormat="1" ht="15.75" hidden="1" x14ac:dyDescent="0.2">
      <c r="A727" s="24" t="s">
        <v>396</v>
      </c>
      <c r="B727" s="25">
        <v>12</v>
      </c>
      <c r="C727" s="49" t="s">
        <v>142</v>
      </c>
      <c r="D727" s="40">
        <v>323</v>
      </c>
      <c r="E727" s="20"/>
      <c r="F727" s="20"/>
      <c r="G727" s="52">
        <f>SUM(G728)</f>
        <v>270000</v>
      </c>
      <c r="H727" s="52">
        <f t="shared" ref="H727:U727" si="378">SUM(H728)</f>
        <v>270000</v>
      </c>
      <c r="I727" s="52">
        <f t="shared" si="378"/>
        <v>327000</v>
      </c>
      <c r="J727" s="52">
        <f t="shared" si="378"/>
        <v>327000</v>
      </c>
      <c r="K727" s="52">
        <f t="shared" si="378"/>
        <v>161236.4</v>
      </c>
      <c r="L727" s="22">
        <f t="shared" si="372"/>
        <v>49.307767584097853</v>
      </c>
      <c r="M727" s="52">
        <f t="shared" si="378"/>
        <v>0</v>
      </c>
      <c r="N727" s="52">
        <f t="shared" si="378"/>
        <v>0</v>
      </c>
      <c r="O727" s="52">
        <f t="shared" si="378"/>
        <v>0</v>
      </c>
      <c r="P727" s="52">
        <f t="shared" si="378"/>
        <v>0</v>
      </c>
      <c r="Q727" s="52">
        <f t="shared" si="378"/>
        <v>0</v>
      </c>
      <c r="R727" s="52">
        <f t="shared" si="378"/>
        <v>0</v>
      </c>
      <c r="S727" s="52">
        <f t="shared" si="378"/>
        <v>0</v>
      </c>
      <c r="T727" s="52">
        <f t="shared" si="378"/>
        <v>0</v>
      </c>
      <c r="U727" s="52">
        <f t="shared" si="378"/>
        <v>0</v>
      </c>
      <c r="V727" s="21"/>
      <c r="W727" s="21"/>
      <c r="X727" s="21"/>
      <c r="Y727" s="12"/>
    </row>
    <row r="728" spans="1:25" hidden="1" x14ac:dyDescent="0.2">
      <c r="A728" s="28" t="s">
        <v>396</v>
      </c>
      <c r="B728" s="29">
        <v>12</v>
      </c>
      <c r="C728" s="50" t="s">
        <v>142</v>
      </c>
      <c r="D728" s="31">
        <v>3237</v>
      </c>
      <c r="E728" s="32" t="s">
        <v>58</v>
      </c>
      <c r="G728" s="51">
        <v>270000</v>
      </c>
      <c r="H728" s="51">
        <v>270000</v>
      </c>
      <c r="I728" s="51">
        <v>327000</v>
      </c>
      <c r="J728" s="51">
        <v>327000</v>
      </c>
      <c r="K728" s="51">
        <v>161236.4</v>
      </c>
      <c r="L728" s="33">
        <f t="shared" si="372"/>
        <v>49.307767584097853</v>
      </c>
      <c r="M728" s="51">
        <v>0</v>
      </c>
      <c r="N728" s="51">
        <v>0</v>
      </c>
      <c r="O728" s="51"/>
      <c r="P728" s="51">
        <f>O728</f>
        <v>0</v>
      </c>
      <c r="Q728" s="51">
        <v>0</v>
      </c>
      <c r="R728" s="51"/>
      <c r="S728" s="51">
        <f>R728</f>
        <v>0</v>
      </c>
      <c r="T728" s="51"/>
      <c r="U728" s="51">
        <f>T728</f>
        <v>0</v>
      </c>
    </row>
    <row r="729" spans="1:25" s="23" customFormat="1" ht="15.75" hidden="1" x14ac:dyDescent="0.2">
      <c r="A729" s="24" t="s">
        <v>396</v>
      </c>
      <c r="B729" s="25">
        <v>51</v>
      </c>
      <c r="C729" s="49" t="s">
        <v>142</v>
      </c>
      <c r="D729" s="27">
        <v>323</v>
      </c>
      <c r="E729" s="20"/>
      <c r="F729" s="20"/>
      <c r="G729" s="52">
        <f>SUM(G730)</f>
        <v>1530000</v>
      </c>
      <c r="H729" s="52">
        <f t="shared" ref="H729:U729" si="379">SUM(H730)</f>
        <v>0</v>
      </c>
      <c r="I729" s="52">
        <f t="shared" si="379"/>
        <v>1530000</v>
      </c>
      <c r="J729" s="52">
        <f t="shared" si="379"/>
        <v>0</v>
      </c>
      <c r="K729" s="52">
        <f t="shared" si="379"/>
        <v>913672.93</v>
      </c>
      <c r="L729" s="22">
        <f t="shared" si="372"/>
        <v>59.717184967320271</v>
      </c>
      <c r="M729" s="52">
        <f t="shared" si="379"/>
        <v>0</v>
      </c>
      <c r="N729" s="52">
        <f t="shared" si="379"/>
        <v>0</v>
      </c>
      <c r="O729" s="52">
        <f t="shared" si="379"/>
        <v>0</v>
      </c>
      <c r="P729" s="52">
        <f t="shared" si="379"/>
        <v>0</v>
      </c>
      <c r="Q729" s="52">
        <f t="shared" si="379"/>
        <v>0</v>
      </c>
      <c r="R729" s="52">
        <f t="shared" si="379"/>
        <v>0</v>
      </c>
      <c r="S729" s="52">
        <f t="shared" si="379"/>
        <v>0</v>
      </c>
      <c r="T729" s="52">
        <f t="shared" si="379"/>
        <v>0</v>
      </c>
      <c r="U729" s="52">
        <f t="shared" si="379"/>
        <v>0</v>
      </c>
      <c r="V729" s="21"/>
      <c r="W729" s="21"/>
      <c r="X729" s="21"/>
      <c r="Y729" s="12"/>
    </row>
    <row r="730" spans="1:25" hidden="1" x14ac:dyDescent="0.2">
      <c r="A730" s="28" t="s">
        <v>396</v>
      </c>
      <c r="B730" s="29">
        <v>51</v>
      </c>
      <c r="C730" s="50" t="s">
        <v>142</v>
      </c>
      <c r="D730" s="31">
        <v>3237</v>
      </c>
      <c r="E730" s="32" t="s">
        <v>58</v>
      </c>
      <c r="G730" s="51">
        <v>1530000</v>
      </c>
      <c r="H730" s="67"/>
      <c r="I730" s="51">
        <v>1530000</v>
      </c>
      <c r="J730" s="55"/>
      <c r="K730" s="51">
        <v>913672.93</v>
      </c>
      <c r="L730" s="33">
        <f t="shared" si="372"/>
        <v>59.717184967320271</v>
      </c>
      <c r="M730" s="51">
        <v>0</v>
      </c>
      <c r="N730" s="67"/>
      <c r="O730" s="51"/>
      <c r="P730" s="55"/>
      <c r="Q730" s="51">
        <v>0</v>
      </c>
      <c r="R730" s="51"/>
      <c r="S730" s="55"/>
      <c r="T730" s="51"/>
      <c r="U730" s="55"/>
    </row>
    <row r="731" spans="1:25" s="23" customFormat="1" ht="15.75" hidden="1" x14ac:dyDescent="0.2">
      <c r="A731" s="24" t="s">
        <v>396</v>
      </c>
      <c r="B731" s="25">
        <v>563</v>
      </c>
      <c r="C731" s="49" t="s">
        <v>142</v>
      </c>
      <c r="D731" s="27">
        <v>323</v>
      </c>
      <c r="E731" s="20"/>
      <c r="F731" s="20"/>
      <c r="G731" s="52"/>
      <c r="H731" s="52"/>
      <c r="I731" s="52">
        <f>I732</f>
        <v>0</v>
      </c>
      <c r="J731" s="52">
        <f t="shared" ref="J731:U731" si="380">J732</f>
        <v>0</v>
      </c>
      <c r="K731" s="52">
        <f t="shared" si="380"/>
        <v>0</v>
      </c>
      <c r="L731" s="22" t="str">
        <f t="shared" si="372"/>
        <v>-</v>
      </c>
      <c r="M731" s="52">
        <f t="shared" si="380"/>
        <v>0</v>
      </c>
      <c r="N731" s="52">
        <f t="shared" si="380"/>
        <v>0</v>
      </c>
      <c r="O731" s="52">
        <f t="shared" si="380"/>
        <v>0</v>
      </c>
      <c r="P731" s="52">
        <f t="shared" si="380"/>
        <v>0</v>
      </c>
      <c r="Q731" s="52">
        <f t="shared" si="380"/>
        <v>0</v>
      </c>
      <c r="R731" s="52">
        <f t="shared" si="380"/>
        <v>0</v>
      </c>
      <c r="S731" s="52">
        <f t="shared" si="380"/>
        <v>0</v>
      </c>
      <c r="T731" s="52">
        <f t="shared" si="380"/>
        <v>0</v>
      </c>
      <c r="U731" s="52">
        <f t="shared" si="380"/>
        <v>0</v>
      </c>
      <c r="V731" s="21"/>
      <c r="W731" s="21"/>
      <c r="X731" s="21"/>
      <c r="Y731" s="12"/>
    </row>
    <row r="732" spans="1:25" hidden="1" x14ac:dyDescent="0.2">
      <c r="A732" s="28" t="s">
        <v>396</v>
      </c>
      <c r="B732" s="29">
        <v>563</v>
      </c>
      <c r="C732" s="50" t="s">
        <v>142</v>
      </c>
      <c r="D732" s="31">
        <v>3237</v>
      </c>
      <c r="E732" s="32" t="s">
        <v>58</v>
      </c>
      <c r="G732" s="51"/>
      <c r="H732" s="51"/>
      <c r="I732" s="51"/>
      <c r="J732" s="55"/>
      <c r="K732" s="51"/>
      <c r="L732" s="33" t="str">
        <f t="shared" si="372"/>
        <v>-</v>
      </c>
      <c r="M732" s="51"/>
      <c r="N732" s="51"/>
      <c r="O732" s="51"/>
      <c r="P732" s="55"/>
      <c r="Q732" s="51"/>
      <c r="R732" s="51"/>
      <c r="S732" s="55"/>
      <c r="T732" s="51"/>
      <c r="U732" s="55"/>
    </row>
    <row r="733" spans="1:25" ht="110.25" x14ac:dyDescent="0.2">
      <c r="A733" s="421" t="s">
        <v>397</v>
      </c>
      <c r="B733" s="422"/>
      <c r="C733" s="422"/>
      <c r="D733" s="422"/>
      <c r="E733" s="20" t="s">
        <v>398</v>
      </c>
      <c r="F733" s="20" t="s">
        <v>352</v>
      </c>
      <c r="G733" s="52">
        <f>G734+G736+G738+G740</f>
        <v>795703</v>
      </c>
      <c r="H733" s="52">
        <f>H734+H736+H738+H740</f>
        <v>120703</v>
      </c>
      <c r="I733" s="52">
        <f>I734+I736+I738+I740+I742</f>
        <v>795703</v>
      </c>
      <c r="J733" s="52">
        <f t="shared" ref="J733:U733" si="381">J734+J736+J738+J740+J742</f>
        <v>120703</v>
      </c>
      <c r="K733" s="52">
        <f t="shared" si="381"/>
        <v>0</v>
      </c>
      <c r="L733" s="22">
        <f t="shared" si="372"/>
        <v>0</v>
      </c>
      <c r="M733" s="52">
        <f t="shared" si="381"/>
        <v>1856246</v>
      </c>
      <c r="N733" s="52">
        <f t="shared" si="381"/>
        <v>281246</v>
      </c>
      <c r="O733" s="52">
        <f t="shared" si="381"/>
        <v>0</v>
      </c>
      <c r="P733" s="52">
        <f t="shared" si="381"/>
        <v>0</v>
      </c>
      <c r="Q733" s="52">
        <f t="shared" si="381"/>
        <v>1325476</v>
      </c>
      <c r="R733" s="52">
        <f t="shared" si="381"/>
        <v>0</v>
      </c>
      <c r="S733" s="52">
        <f t="shared" si="381"/>
        <v>0</v>
      </c>
      <c r="T733" s="52">
        <f t="shared" si="381"/>
        <v>0</v>
      </c>
      <c r="U733" s="52">
        <f t="shared" si="381"/>
        <v>0</v>
      </c>
    </row>
    <row r="734" spans="1:25" s="23" customFormat="1" ht="15.75" hidden="1" x14ac:dyDescent="0.2">
      <c r="A734" s="24" t="s">
        <v>399</v>
      </c>
      <c r="B734" s="25">
        <v>12</v>
      </c>
      <c r="C734" s="49" t="s">
        <v>142</v>
      </c>
      <c r="D734" s="27">
        <v>323</v>
      </c>
      <c r="E734" s="20"/>
      <c r="F734" s="20"/>
      <c r="G734" s="52">
        <f>SUM(G735)</f>
        <v>120703</v>
      </c>
      <c r="H734" s="52">
        <f t="shared" ref="H734:U734" si="382">SUM(H735)</f>
        <v>120703</v>
      </c>
      <c r="I734" s="52">
        <f t="shared" si="382"/>
        <v>120703</v>
      </c>
      <c r="J734" s="52">
        <f t="shared" si="382"/>
        <v>120703</v>
      </c>
      <c r="K734" s="52">
        <f t="shared" si="382"/>
        <v>0</v>
      </c>
      <c r="L734" s="22">
        <f t="shared" si="372"/>
        <v>0</v>
      </c>
      <c r="M734" s="52">
        <f t="shared" si="382"/>
        <v>281246</v>
      </c>
      <c r="N734" s="52">
        <f t="shared" si="382"/>
        <v>281246</v>
      </c>
      <c r="O734" s="52">
        <f t="shared" si="382"/>
        <v>0</v>
      </c>
      <c r="P734" s="52">
        <f t="shared" si="382"/>
        <v>0</v>
      </c>
      <c r="Q734" s="52">
        <f t="shared" si="382"/>
        <v>200476</v>
      </c>
      <c r="R734" s="52">
        <f t="shared" si="382"/>
        <v>0</v>
      </c>
      <c r="S734" s="52">
        <f t="shared" si="382"/>
        <v>0</v>
      </c>
      <c r="T734" s="52">
        <f t="shared" si="382"/>
        <v>0</v>
      </c>
      <c r="U734" s="52">
        <f t="shared" si="382"/>
        <v>0</v>
      </c>
      <c r="V734" s="21"/>
      <c r="W734" s="21"/>
      <c r="X734" s="21"/>
      <c r="Y734" s="12"/>
    </row>
    <row r="735" spans="1:25" s="23" customFormat="1" ht="15.75" hidden="1" x14ac:dyDescent="0.2">
      <c r="A735" s="28" t="s">
        <v>399</v>
      </c>
      <c r="B735" s="29">
        <v>12</v>
      </c>
      <c r="C735" s="50" t="s">
        <v>142</v>
      </c>
      <c r="D735" s="31">
        <v>3237</v>
      </c>
      <c r="E735" s="32" t="s">
        <v>58</v>
      </c>
      <c r="F735" s="32"/>
      <c r="G735" s="51">
        <v>120703</v>
      </c>
      <c r="H735" s="51">
        <v>120703</v>
      </c>
      <c r="I735" s="51">
        <v>120703</v>
      </c>
      <c r="J735" s="51">
        <v>120703</v>
      </c>
      <c r="K735" s="51">
        <v>0</v>
      </c>
      <c r="L735" s="33">
        <f t="shared" si="372"/>
        <v>0</v>
      </c>
      <c r="M735" s="51">
        <v>281246</v>
      </c>
      <c r="N735" s="51">
        <v>281246</v>
      </c>
      <c r="O735" s="51"/>
      <c r="P735" s="51">
        <f>O735</f>
        <v>0</v>
      </c>
      <c r="Q735" s="51">
        <v>200476</v>
      </c>
      <c r="R735" s="51"/>
      <c r="S735" s="51">
        <f>R735</f>
        <v>0</v>
      </c>
      <c r="T735" s="51">
        <v>0</v>
      </c>
      <c r="U735" s="51">
        <f>T735</f>
        <v>0</v>
      </c>
      <c r="V735" s="21"/>
      <c r="W735" s="21"/>
      <c r="X735" s="21"/>
      <c r="Y735" s="12"/>
    </row>
    <row r="736" spans="1:25" s="23" customFormat="1" ht="15.75" hidden="1" x14ac:dyDescent="0.2">
      <c r="A736" s="24" t="s">
        <v>399</v>
      </c>
      <c r="B736" s="25">
        <v>12</v>
      </c>
      <c r="C736" s="49" t="s">
        <v>142</v>
      </c>
      <c r="D736" s="27">
        <v>386</v>
      </c>
      <c r="E736" s="20"/>
      <c r="F736" s="20"/>
      <c r="G736" s="52">
        <f>SUM(G737)</f>
        <v>0</v>
      </c>
      <c r="H736" s="52">
        <f t="shared" ref="H736:U736" si="383">SUM(H737)</f>
        <v>0</v>
      </c>
      <c r="I736" s="52">
        <f t="shared" si="383"/>
        <v>0</v>
      </c>
      <c r="J736" s="52">
        <f t="shared" si="383"/>
        <v>0</v>
      </c>
      <c r="K736" s="52">
        <f t="shared" si="383"/>
        <v>0</v>
      </c>
      <c r="L736" s="22" t="str">
        <f t="shared" si="372"/>
        <v>-</v>
      </c>
      <c r="M736" s="52">
        <f t="shared" si="383"/>
        <v>0</v>
      </c>
      <c r="N736" s="52">
        <f t="shared" si="383"/>
        <v>0</v>
      </c>
      <c r="O736" s="52">
        <f t="shared" si="383"/>
        <v>0</v>
      </c>
      <c r="P736" s="52">
        <f t="shared" si="383"/>
        <v>0</v>
      </c>
      <c r="Q736" s="52">
        <f t="shared" si="383"/>
        <v>0</v>
      </c>
      <c r="R736" s="52">
        <f t="shared" si="383"/>
        <v>0</v>
      </c>
      <c r="S736" s="52">
        <f t="shared" si="383"/>
        <v>0</v>
      </c>
      <c r="T736" s="52">
        <f t="shared" si="383"/>
        <v>0</v>
      </c>
      <c r="U736" s="52">
        <f t="shared" si="383"/>
        <v>0</v>
      </c>
      <c r="V736" s="21"/>
      <c r="W736" s="21"/>
      <c r="X736" s="21"/>
      <c r="Y736" s="12"/>
    </row>
    <row r="737" spans="1:25" s="23" customFormat="1" ht="15.75" hidden="1" x14ac:dyDescent="0.2">
      <c r="A737" s="28" t="s">
        <v>399</v>
      </c>
      <c r="B737" s="29">
        <v>12</v>
      </c>
      <c r="C737" s="50" t="s">
        <v>142</v>
      </c>
      <c r="D737" s="44" t="s">
        <v>400</v>
      </c>
      <c r="E737" s="36"/>
      <c r="F737" s="32"/>
      <c r="G737" s="51"/>
      <c r="H737" s="51"/>
      <c r="I737" s="51"/>
      <c r="J737" s="51"/>
      <c r="K737" s="51"/>
      <c r="L737" s="33" t="str">
        <f t="shared" si="372"/>
        <v>-</v>
      </c>
      <c r="M737" s="51"/>
      <c r="N737" s="51"/>
      <c r="O737" s="51"/>
      <c r="P737" s="51">
        <f>O737</f>
        <v>0</v>
      </c>
      <c r="Q737" s="51"/>
      <c r="R737" s="51"/>
      <c r="S737" s="51">
        <f>R737</f>
        <v>0</v>
      </c>
      <c r="T737" s="51"/>
      <c r="U737" s="51">
        <f>T737</f>
        <v>0</v>
      </c>
      <c r="V737" s="21"/>
      <c r="W737" s="21"/>
      <c r="X737" s="21"/>
      <c r="Y737" s="12"/>
    </row>
    <row r="738" spans="1:25" s="23" customFormat="1" ht="15.75" hidden="1" x14ac:dyDescent="0.2">
      <c r="A738" s="24" t="s">
        <v>399</v>
      </c>
      <c r="B738" s="25">
        <v>51</v>
      </c>
      <c r="C738" s="49" t="s">
        <v>142</v>
      </c>
      <c r="D738" s="27">
        <v>323</v>
      </c>
      <c r="E738" s="20"/>
      <c r="F738" s="20"/>
      <c r="G738" s="52">
        <f>SUM(G739)</f>
        <v>675000</v>
      </c>
      <c r="H738" s="52">
        <f t="shared" ref="H738:U738" si="384">SUM(H739)</f>
        <v>0</v>
      </c>
      <c r="I738" s="52">
        <f t="shared" si="384"/>
        <v>675000</v>
      </c>
      <c r="J738" s="52">
        <f t="shared" si="384"/>
        <v>0</v>
      </c>
      <c r="K738" s="52">
        <f t="shared" si="384"/>
        <v>0</v>
      </c>
      <c r="L738" s="22">
        <f t="shared" si="372"/>
        <v>0</v>
      </c>
      <c r="M738" s="52">
        <f t="shared" si="384"/>
        <v>1575000</v>
      </c>
      <c r="N738" s="52">
        <f t="shared" si="384"/>
        <v>0</v>
      </c>
      <c r="O738" s="52">
        <f t="shared" si="384"/>
        <v>0</v>
      </c>
      <c r="P738" s="52">
        <f t="shared" si="384"/>
        <v>0</v>
      </c>
      <c r="Q738" s="52">
        <f t="shared" si="384"/>
        <v>1125000</v>
      </c>
      <c r="R738" s="52">
        <f t="shared" si="384"/>
        <v>0</v>
      </c>
      <c r="S738" s="52">
        <f t="shared" si="384"/>
        <v>0</v>
      </c>
      <c r="T738" s="52">
        <f t="shared" si="384"/>
        <v>0</v>
      </c>
      <c r="U738" s="52">
        <f t="shared" si="384"/>
        <v>0</v>
      </c>
      <c r="V738" s="21"/>
      <c r="W738" s="21"/>
      <c r="X738" s="21"/>
      <c r="Y738" s="12"/>
    </row>
    <row r="739" spans="1:25" s="23" customFormat="1" ht="15.75" hidden="1" x14ac:dyDescent="0.2">
      <c r="A739" s="28" t="s">
        <v>399</v>
      </c>
      <c r="B739" s="29">
        <v>51</v>
      </c>
      <c r="C739" s="50" t="s">
        <v>142</v>
      </c>
      <c r="D739" s="31">
        <v>3237</v>
      </c>
      <c r="E739" s="32" t="s">
        <v>58</v>
      </c>
      <c r="F739" s="32"/>
      <c r="G739" s="51">
        <v>675000</v>
      </c>
      <c r="H739" s="67"/>
      <c r="I739" s="51">
        <v>675000</v>
      </c>
      <c r="J739" s="55"/>
      <c r="K739" s="51">
        <v>0</v>
      </c>
      <c r="L739" s="33">
        <f t="shared" si="372"/>
        <v>0</v>
      </c>
      <c r="M739" s="51">
        <v>1575000</v>
      </c>
      <c r="N739" s="67"/>
      <c r="O739" s="51"/>
      <c r="P739" s="55"/>
      <c r="Q739" s="51">
        <v>1125000</v>
      </c>
      <c r="R739" s="51"/>
      <c r="S739" s="55"/>
      <c r="T739" s="51">
        <v>0</v>
      </c>
      <c r="U739" s="55"/>
      <c r="V739" s="21"/>
      <c r="W739" s="21"/>
      <c r="X739" s="21"/>
      <c r="Y739" s="12"/>
    </row>
    <row r="740" spans="1:25" s="23" customFormat="1" ht="15.75" hidden="1" x14ac:dyDescent="0.2">
      <c r="A740" s="24" t="s">
        <v>399</v>
      </c>
      <c r="B740" s="25">
        <v>51</v>
      </c>
      <c r="C740" s="49" t="s">
        <v>142</v>
      </c>
      <c r="D740" s="27">
        <v>386</v>
      </c>
      <c r="E740" s="20"/>
      <c r="F740" s="20"/>
      <c r="G740" s="52">
        <f>SUM(G741)</f>
        <v>0</v>
      </c>
      <c r="H740" s="52">
        <f t="shared" ref="H740:U740" si="385">SUM(H741)</f>
        <v>0</v>
      </c>
      <c r="I740" s="52">
        <f t="shared" si="385"/>
        <v>0</v>
      </c>
      <c r="J740" s="52">
        <f t="shared" si="385"/>
        <v>0</v>
      </c>
      <c r="K740" s="52">
        <f t="shared" si="385"/>
        <v>0</v>
      </c>
      <c r="L740" s="22" t="str">
        <f t="shared" si="372"/>
        <v>-</v>
      </c>
      <c r="M740" s="52">
        <f t="shared" si="385"/>
        <v>0</v>
      </c>
      <c r="N740" s="52">
        <f t="shared" si="385"/>
        <v>0</v>
      </c>
      <c r="O740" s="52">
        <f t="shared" si="385"/>
        <v>0</v>
      </c>
      <c r="P740" s="52">
        <f t="shared" si="385"/>
        <v>0</v>
      </c>
      <c r="Q740" s="52">
        <f t="shared" si="385"/>
        <v>0</v>
      </c>
      <c r="R740" s="52">
        <f t="shared" si="385"/>
        <v>0</v>
      </c>
      <c r="S740" s="52">
        <f t="shared" si="385"/>
        <v>0</v>
      </c>
      <c r="T740" s="52">
        <f t="shared" si="385"/>
        <v>0</v>
      </c>
      <c r="U740" s="52">
        <f t="shared" si="385"/>
        <v>0</v>
      </c>
      <c r="V740" s="21"/>
      <c r="W740" s="21"/>
      <c r="X740" s="21"/>
      <c r="Y740" s="12"/>
    </row>
    <row r="741" spans="1:25" s="23" customFormat="1" ht="45" hidden="1" x14ac:dyDescent="0.2">
      <c r="A741" s="28" t="s">
        <v>399</v>
      </c>
      <c r="B741" s="29">
        <v>51</v>
      </c>
      <c r="C741" s="50" t="s">
        <v>142</v>
      </c>
      <c r="D741" s="31">
        <v>3861</v>
      </c>
      <c r="E741" s="32" t="s">
        <v>277</v>
      </c>
      <c r="F741" s="32"/>
      <c r="G741" s="51"/>
      <c r="H741" s="51"/>
      <c r="I741" s="51"/>
      <c r="J741" s="55"/>
      <c r="K741" s="51"/>
      <c r="L741" s="33" t="str">
        <f t="shared" si="372"/>
        <v>-</v>
      </c>
      <c r="M741" s="51"/>
      <c r="N741" s="51"/>
      <c r="O741" s="51"/>
      <c r="P741" s="55"/>
      <c r="Q741" s="51"/>
      <c r="R741" s="51"/>
      <c r="S741" s="55"/>
      <c r="T741" s="51"/>
      <c r="U741" s="55"/>
      <c r="V741" s="21"/>
      <c r="W741" s="21"/>
      <c r="X741" s="21"/>
      <c r="Y741" s="12"/>
    </row>
    <row r="742" spans="1:25" s="23" customFormat="1" ht="15.75" hidden="1" x14ac:dyDescent="0.2">
      <c r="A742" s="24" t="s">
        <v>399</v>
      </c>
      <c r="B742" s="25">
        <v>563</v>
      </c>
      <c r="C742" s="49" t="s">
        <v>142</v>
      </c>
      <c r="D742" s="27">
        <v>323</v>
      </c>
      <c r="E742" s="20"/>
      <c r="F742" s="20"/>
      <c r="G742" s="52"/>
      <c r="H742" s="52"/>
      <c r="I742" s="52">
        <f>I743</f>
        <v>0</v>
      </c>
      <c r="J742" s="52">
        <f t="shared" ref="J742:U742" si="386">J743</f>
        <v>0</v>
      </c>
      <c r="K742" s="52">
        <f t="shared" si="386"/>
        <v>0</v>
      </c>
      <c r="L742" s="22" t="str">
        <f t="shared" si="372"/>
        <v>-</v>
      </c>
      <c r="M742" s="52">
        <f t="shared" si="386"/>
        <v>0</v>
      </c>
      <c r="N742" s="52">
        <f t="shared" si="386"/>
        <v>0</v>
      </c>
      <c r="O742" s="52">
        <f t="shared" si="386"/>
        <v>0</v>
      </c>
      <c r="P742" s="52">
        <f t="shared" si="386"/>
        <v>0</v>
      </c>
      <c r="Q742" s="52">
        <f t="shared" si="386"/>
        <v>0</v>
      </c>
      <c r="R742" s="52">
        <f t="shared" si="386"/>
        <v>0</v>
      </c>
      <c r="S742" s="52">
        <f t="shared" si="386"/>
        <v>0</v>
      </c>
      <c r="T742" s="52">
        <f t="shared" si="386"/>
        <v>0</v>
      </c>
      <c r="U742" s="52">
        <f t="shared" si="386"/>
        <v>0</v>
      </c>
      <c r="V742" s="21"/>
      <c r="W742" s="21"/>
      <c r="X742" s="21"/>
      <c r="Y742" s="12"/>
    </row>
    <row r="743" spans="1:25" s="23" customFormat="1" ht="15.75" hidden="1" x14ac:dyDescent="0.2">
      <c r="A743" s="28" t="s">
        <v>399</v>
      </c>
      <c r="B743" s="29">
        <v>563</v>
      </c>
      <c r="C743" s="50" t="s">
        <v>142</v>
      </c>
      <c r="D743" s="31">
        <v>3237</v>
      </c>
      <c r="E743" s="32" t="s">
        <v>58</v>
      </c>
      <c r="F743" s="32"/>
      <c r="G743" s="51"/>
      <c r="H743" s="51"/>
      <c r="I743" s="51"/>
      <c r="J743" s="55"/>
      <c r="K743" s="51"/>
      <c r="L743" s="33" t="str">
        <f t="shared" si="372"/>
        <v>-</v>
      </c>
      <c r="M743" s="51"/>
      <c r="N743" s="51"/>
      <c r="O743" s="51"/>
      <c r="P743" s="55"/>
      <c r="Q743" s="51"/>
      <c r="R743" s="51"/>
      <c r="S743" s="55"/>
      <c r="T743" s="51"/>
      <c r="U743" s="55"/>
      <c r="V743" s="21"/>
      <c r="W743" s="21"/>
      <c r="X743" s="21"/>
      <c r="Y743" s="12"/>
    </row>
    <row r="744" spans="1:25" ht="93.75" customHeight="1" x14ac:dyDescent="0.2">
      <c r="A744" s="421" t="s">
        <v>401</v>
      </c>
      <c r="B744" s="422"/>
      <c r="C744" s="422"/>
      <c r="D744" s="422"/>
      <c r="E744" s="20" t="s">
        <v>402</v>
      </c>
      <c r="F744" s="20" t="s">
        <v>371</v>
      </c>
      <c r="G744" s="52">
        <f>G745+G747+G749</f>
        <v>3600000</v>
      </c>
      <c r="H744" s="52">
        <f>H745+H747+H749</f>
        <v>540000</v>
      </c>
      <c r="I744" s="52">
        <f>I745+I747+I749+I751</f>
        <v>3600000</v>
      </c>
      <c r="J744" s="52">
        <f t="shared" ref="J744:U744" si="387">J745+J747+J749+J751</f>
        <v>540000</v>
      </c>
      <c r="K744" s="52">
        <f t="shared" si="387"/>
        <v>2494873.91</v>
      </c>
      <c r="L744" s="22">
        <f t="shared" si="372"/>
        <v>69.302053055555561</v>
      </c>
      <c r="M744" s="52">
        <f t="shared" si="387"/>
        <v>2400000</v>
      </c>
      <c r="N744" s="52">
        <f t="shared" si="387"/>
        <v>360000</v>
      </c>
      <c r="O744" s="52">
        <f t="shared" si="387"/>
        <v>0</v>
      </c>
      <c r="P744" s="52">
        <f t="shared" si="387"/>
        <v>0</v>
      </c>
      <c r="Q744" s="52">
        <f t="shared" si="387"/>
        <v>0</v>
      </c>
      <c r="R744" s="52">
        <f t="shared" si="387"/>
        <v>0</v>
      </c>
      <c r="S744" s="52">
        <f t="shared" si="387"/>
        <v>0</v>
      </c>
      <c r="T744" s="52">
        <f t="shared" si="387"/>
        <v>0</v>
      </c>
      <c r="U744" s="52">
        <f t="shared" si="387"/>
        <v>0</v>
      </c>
    </row>
    <row r="745" spans="1:25" s="23" customFormat="1" ht="15.75" hidden="1" x14ac:dyDescent="0.2">
      <c r="A745" s="24" t="s">
        <v>403</v>
      </c>
      <c r="B745" s="25">
        <v>11</v>
      </c>
      <c r="C745" s="49" t="s">
        <v>270</v>
      </c>
      <c r="D745" s="40">
        <v>386</v>
      </c>
      <c r="E745" s="20"/>
      <c r="F745" s="20"/>
      <c r="G745" s="52">
        <f>SUM(G746)</f>
        <v>0</v>
      </c>
      <c r="H745" s="52">
        <f t="shared" ref="H745:U745" si="388">SUM(H746)</f>
        <v>0</v>
      </c>
      <c r="I745" s="52">
        <f t="shared" si="388"/>
        <v>0</v>
      </c>
      <c r="J745" s="52">
        <f t="shared" si="388"/>
        <v>0</v>
      </c>
      <c r="K745" s="52">
        <f t="shared" si="388"/>
        <v>0</v>
      </c>
      <c r="L745" s="22" t="str">
        <f t="shared" si="372"/>
        <v>-</v>
      </c>
      <c r="M745" s="52">
        <f t="shared" si="388"/>
        <v>0</v>
      </c>
      <c r="N745" s="52">
        <f t="shared" si="388"/>
        <v>0</v>
      </c>
      <c r="O745" s="52">
        <f t="shared" si="388"/>
        <v>0</v>
      </c>
      <c r="P745" s="52">
        <f t="shared" si="388"/>
        <v>0</v>
      </c>
      <c r="Q745" s="52">
        <f t="shared" si="388"/>
        <v>0</v>
      </c>
      <c r="R745" s="52">
        <f t="shared" si="388"/>
        <v>0</v>
      </c>
      <c r="S745" s="52">
        <f t="shared" si="388"/>
        <v>0</v>
      </c>
      <c r="T745" s="52">
        <f t="shared" si="388"/>
        <v>0</v>
      </c>
      <c r="U745" s="52">
        <f t="shared" si="388"/>
        <v>0</v>
      </c>
      <c r="V745" s="21"/>
      <c r="W745" s="21"/>
      <c r="X745" s="21"/>
      <c r="Y745" s="12"/>
    </row>
    <row r="746" spans="1:25" ht="45" hidden="1" x14ac:dyDescent="0.2">
      <c r="A746" s="28" t="s">
        <v>403</v>
      </c>
      <c r="B746" s="29">
        <v>11</v>
      </c>
      <c r="C746" s="50" t="s">
        <v>270</v>
      </c>
      <c r="D746" s="31">
        <v>3861</v>
      </c>
      <c r="E746" s="32" t="s">
        <v>277</v>
      </c>
      <c r="G746" s="51"/>
      <c r="H746" s="51"/>
      <c r="I746" s="51">
        <v>0</v>
      </c>
      <c r="J746" s="51">
        <v>0</v>
      </c>
      <c r="K746" s="51"/>
      <c r="L746" s="33" t="str">
        <f t="shared" si="372"/>
        <v>-</v>
      </c>
      <c r="M746" s="51"/>
      <c r="N746" s="51"/>
      <c r="O746" s="51"/>
      <c r="P746" s="51">
        <f>O746</f>
        <v>0</v>
      </c>
      <c r="Q746" s="51"/>
      <c r="R746" s="51">
        <v>0</v>
      </c>
      <c r="S746" s="51">
        <f>R746</f>
        <v>0</v>
      </c>
      <c r="T746" s="51">
        <v>0</v>
      </c>
      <c r="U746" s="51">
        <f>T746</f>
        <v>0</v>
      </c>
    </row>
    <row r="747" spans="1:25" s="23" customFormat="1" ht="15.75" hidden="1" x14ac:dyDescent="0.2">
      <c r="A747" s="24" t="s">
        <v>403</v>
      </c>
      <c r="B747" s="25">
        <v>12</v>
      </c>
      <c r="C747" s="49" t="s">
        <v>270</v>
      </c>
      <c r="D747" s="27">
        <v>386</v>
      </c>
      <c r="E747" s="20"/>
      <c r="F747" s="20"/>
      <c r="G747" s="52">
        <f>SUM(G748)</f>
        <v>540000</v>
      </c>
      <c r="H747" s="52">
        <f t="shared" ref="H747:U747" si="389">SUM(H748)</f>
        <v>540000</v>
      </c>
      <c r="I747" s="52">
        <f t="shared" si="389"/>
        <v>540000</v>
      </c>
      <c r="J747" s="52">
        <f t="shared" si="389"/>
        <v>540000</v>
      </c>
      <c r="K747" s="52">
        <f t="shared" si="389"/>
        <v>374231.08</v>
      </c>
      <c r="L747" s="22">
        <f t="shared" si="372"/>
        <v>69.302051851851857</v>
      </c>
      <c r="M747" s="52">
        <f t="shared" si="389"/>
        <v>360000</v>
      </c>
      <c r="N747" s="52">
        <f t="shared" si="389"/>
        <v>360000</v>
      </c>
      <c r="O747" s="52">
        <f t="shared" si="389"/>
        <v>0</v>
      </c>
      <c r="P747" s="52">
        <f t="shared" si="389"/>
        <v>0</v>
      </c>
      <c r="Q747" s="52">
        <f t="shared" si="389"/>
        <v>0</v>
      </c>
      <c r="R747" s="52">
        <f t="shared" si="389"/>
        <v>0</v>
      </c>
      <c r="S747" s="52">
        <f t="shared" si="389"/>
        <v>0</v>
      </c>
      <c r="T747" s="52">
        <f t="shared" si="389"/>
        <v>0</v>
      </c>
      <c r="U747" s="52">
        <f t="shared" si="389"/>
        <v>0</v>
      </c>
      <c r="V747" s="21"/>
      <c r="W747" s="21"/>
      <c r="X747" s="21"/>
      <c r="Y747" s="12"/>
    </row>
    <row r="748" spans="1:25" ht="45" hidden="1" x14ac:dyDescent="0.2">
      <c r="A748" s="28" t="s">
        <v>403</v>
      </c>
      <c r="B748" s="29">
        <v>12</v>
      </c>
      <c r="C748" s="50" t="s">
        <v>270</v>
      </c>
      <c r="D748" s="31">
        <v>3861</v>
      </c>
      <c r="E748" s="32" t="s">
        <v>277</v>
      </c>
      <c r="G748" s="51">
        <v>540000</v>
      </c>
      <c r="H748" s="51">
        <v>540000</v>
      </c>
      <c r="I748" s="51">
        <v>540000</v>
      </c>
      <c r="J748" s="51">
        <v>540000</v>
      </c>
      <c r="K748" s="51">
        <v>374231.08</v>
      </c>
      <c r="L748" s="33">
        <f t="shared" si="372"/>
        <v>69.302051851851857</v>
      </c>
      <c r="M748" s="51">
        <v>360000</v>
      </c>
      <c r="N748" s="51">
        <v>360000</v>
      </c>
      <c r="O748" s="51"/>
      <c r="P748" s="51">
        <f>O748</f>
        <v>0</v>
      </c>
      <c r="Q748" s="51">
        <v>0</v>
      </c>
      <c r="R748" s="51">
        <v>0</v>
      </c>
      <c r="S748" s="51">
        <f>R748</f>
        <v>0</v>
      </c>
      <c r="T748" s="51">
        <v>0</v>
      </c>
      <c r="U748" s="51">
        <f>T748</f>
        <v>0</v>
      </c>
    </row>
    <row r="749" spans="1:25" s="23" customFormat="1" ht="15.75" hidden="1" x14ac:dyDescent="0.2">
      <c r="A749" s="24" t="s">
        <v>403</v>
      </c>
      <c r="B749" s="25">
        <v>51</v>
      </c>
      <c r="C749" s="49" t="s">
        <v>270</v>
      </c>
      <c r="D749" s="27">
        <v>386</v>
      </c>
      <c r="E749" s="20"/>
      <c r="F749" s="20"/>
      <c r="G749" s="52">
        <f>SUM(G750)</f>
        <v>3060000</v>
      </c>
      <c r="H749" s="52">
        <f t="shared" ref="H749:U749" si="390">SUM(H750)</f>
        <v>0</v>
      </c>
      <c r="I749" s="52">
        <f t="shared" si="390"/>
        <v>3060000</v>
      </c>
      <c r="J749" s="52">
        <f t="shared" si="390"/>
        <v>0</v>
      </c>
      <c r="K749" s="52">
        <f t="shared" si="390"/>
        <v>2120642.83</v>
      </c>
      <c r="L749" s="22">
        <f t="shared" si="372"/>
        <v>69.302053267973861</v>
      </c>
      <c r="M749" s="52">
        <f t="shared" si="390"/>
        <v>2040000</v>
      </c>
      <c r="N749" s="52">
        <f t="shared" si="390"/>
        <v>0</v>
      </c>
      <c r="O749" s="52">
        <f t="shared" si="390"/>
        <v>0</v>
      </c>
      <c r="P749" s="52">
        <f t="shared" si="390"/>
        <v>0</v>
      </c>
      <c r="Q749" s="52">
        <f t="shared" si="390"/>
        <v>0</v>
      </c>
      <c r="R749" s="52">
        <f t="shared" si="390"/>
        <v>0</v>
      </c>
      <c r="S749" s="52">
        <f t="shared" si="390"/>
        <v>0</v>
      </c>
      <c r="T749" s="52">
        <f t="shared" si="390"/>
        <v>0</v>
      </c>
      <c r="U749" s="52">
        <f t="shared" si="390"/>
        <v>0</v>
      </c>
      <c r="V749" s="21"/>
      <c r="W749" s="21"/>
      <c r="X749" s="21"/>
      <c r="Y749" s="12"/>
    </row>
    <row r="750" spans="1:25" s="23" customFormat="1" ht="45" hidden="1" x14ac:dyDescent="0.2">
      <c r="A750" s="28" t="s">
        <v>403</v>
      </c>
      <c r="B750" s="29">
        <v>51</v>
      </c>
      <c r="C750" s="50" t="s">
        <v>270</v>
      </c>
      <c r="D750" s="31">
        <v>3861</v>
      </c>
      <c r="E750" s="32" t="s">
        <v>277</v>
      </c>
      <c r="F750" s="32"/>
      <c r="G750" s="51">
        <v>3060000</v>
      </c>
      <c r="H750" s="67"/>
      <c r="I750" s="51">
        <v>3060000</v>
      </c>
      <c r="J750" s="55"/>
      <c r="K750" s="51">
        <v>2120642.83</v>
      </c>
      <c r="L750" s="33">
        <f t="shared" si="372"/>
        <v>69.302053267973861</v>
      </c>
      <c r="M750" s="51">
        <v>2040000</v>
      </c>
      <c r="N750" s="67"/>
      <c r="O750" s="51"/>
      <c r="P750" s="55"/>
      <c r="Q750" s="51">
        <v>0</v>
      </c>
      <c r="R750" s="51">
        <v>0</v>
      </c>
      <c r="S750" s="55"/>
      <c r="T750" s="51">
        <v>0</v>
      </c>
      <c r="U750" s="55"/>
      <c r="V750" s="21"/>
      <c r="W750" s="21"/>
      <c r="X750" s="21"/>
      <c r="Y750" s="12"/>
    </row>
    <row r="751" spans="1:25" s="23" customFormat="1" ht="15.75" hidden="1" x14ac:dyDescent="0.2">
      <c r="A751" s="24" t="s">
        <v>403</v>
      </c>
      <c r="B751" s="25">
        <v>563</v>
      </c>
      <c r="C751" s="49" t="s">
        <v>270</v>
      </c>
      <c r="D751" s="27">
        <v>386</v>
      </c>
      <c r="E751" s="20"/>
      <c r="F751" s="20"/>
      <c r="G751" s="52"/>
      <c r="H751" s="52"/>
      <c r="I751" s="52">
        <f>I752</f>
        <v>0</v>
      </c>
      <c r="J751" s="52">
        <f t="shared" ref="J751:U751" si="391">J752</f>
        <v>0</v>
      </c>
      <c r="K751" s="52">
        <f t="shared" si="391"/>
        <v>0</v>
      </c>
      <c r="L751" s="22" t="str">
        <f t="shared" si="372"/>
        <v>-</v>
      </c>
      <c r="M751" s="52">
        <f t="shared" si="391"/>
        <v>0</v>
      </c>
      <c r="N751" s="52">
        <f t="shared" si="391"/>
        <v>0</v>
      </c>
      <c r="O751" s="52">
        <f t="shared" si="391"/>
        <v>0</v>
      </c>
      <c r="P751" s="52">
        <f t="shared" si="391"/>
        <v>0</v>
      </c>
      <c r="Q751" s="52">
        <f t="shared" si="391"/>
        <v>0</v>
      </c>
      <c r="R751" s="52">
        <f t="shared" si="391"/>
        <v>0</v>
      </c>
      <c r="S751" s="52">
        <f t="shared" si="391"/>
        <v>0</v>
      </c>
      <c r="T751" s="52">
        <f t="shared" si="391"/>
        <v>0</v>
      </c>
      <c r="U751" s="52">
        <f t="shared" si="391"/>
        <v>0</v>
      </c>
      <c r="V751" s="21"/>
      <c r="W751" s="21"/>
      <c r="X751" s="21"/>
      <c r="Y751" s="12"/>
    </row>
    <row r="752" spans="1:25" s="23" customFormat="1" ht="45" hidden="1" x14ac:dyDescent="0.2">
      <c r="A752" s="28" t="s">
        <v>403</v>
      </c>
      <c r="B752" s="29">
        <v>563</v>
      </c>
      <c r="C752" s="50" t="s">
        <v>270</v>
      </c>
      <c r="D752" s="31">
        <v>3861</v>
      </c>
      <c r="E752" s="32" t="s">
        <v>277</v>
      </c>
      <c r="F752" s="32"/>
      <c r="G752" s="51"/>
      <c r="H752" s="51"/>
      <c r="I752" s="51"/>
      <c r="J752" s="55"/>
      <c r="K752" s="51"/>
      <c r="L752" s="33" t="str">
        <f t="shared" si="372"/>
        <v>-</v>
      </c>
      <c r="M752" s="51"/>
      <c r="N752" s="51"/>
      <c r="O752" s="51"/>
      <c r="P752" s="55"/>
      <c r="Q752" s="51"/>
      <c r="R752" s="51"/>
      <c r="S752" s="55"/>
      <c r="T752" s="51"/>
      <c r="U752" s="55"/>
      <c r="V752" s="21"/>
      <c r="W752" s="21"/>
      <c r="X752" s="21"/>
      <c r="Y752" s="12"/>
    </row>
    <row r="753" spans="1:25" s="23" customFormat="1" ht="94.5" x14ac:dyDescent="0.2">
      <c r="A753" s="421" t="s">
        <v>404</v>
      </c>
      <c r="B753" s="422"/>
      <c r="C753" s="422"/>
      <c r="D753" s="422"/>
      <c r="E753" s="20" t="s">
        <v>405</v>
      </c>
      <c r="F753" s="20" t="s">
        <v>371</v>
      </c>
      <c r="G753" s="52">
        <f>G754+G756+G758</f>
        <v>500000</v>
      </c>
      <c r="H753" s="52">
        <f t="shared" ref="H753:U753" si="392">H754+H756+H758</f>
        <v>500000</v>
      </c>
      <c r="I753" s="52">
        <f t="shared" si="392"/>
        <v>500000</v>
      </c>
      <c r="J753" s="52">
        <f t="shared" si="392"/>
        <v>500000</v>
      </c>
      <c r="K753" s="52">
        <f t="shared" si="392"/>
        <v>500000</v>
      </c>
      <c r="L753" s="22">
        <f t="shared" si="372"/>
        <v>100</v>
      </c>
      <c r="M753" s="52">
        <f t="shared" si="392"/>
        <v>20000000</v>
      </c>
      <c r="N753" s="52">
        <f t="shared" si="392"/>
        <v>20000000</v>
      </c>
      <c r="O753" s="52">
        <f t="shared" si="392"/>
        <v>0</v>
      </c>
      <c r="P753" s="52">
        <f t="shared" si="392"/>
        <v>0</v>
      </c>
      <c r="Q753" s="52">
        <f t="shared" si="392"/>
        <v>85000000</v>
      </c>
      <c r="R753" s="52">
        <f t="shared" si="392"/>
        <v>0</v>
      </c>
      <c r="S753" s="52">
        <f t="shared" si="392"/>
        <v>0</v>
      </c>
      <c r="T753" s="52">
        <f t="shared" si="392"/>
        <v>0</v>
      </c>
      <c r="U753" s="52">
        <f t="shared" si="392"/>
        <v>0</v>
      </c>
      <c r="V753" s="21"/>
      <c r="W753" s="21"/>
      <c r="X753" s="21"/>
      <c r="Y753" s="12"/>
    </row>
    <row r="754" spans="1:25" s="23" customFormat="1" ht="15.75" hidden="1" x14ac:dyDescent="0.2">
      <c r="A754" s="25" t="s">
        <v>406</v>
      </c>
      <c r="B754" s="28">
        <v>11</v>
      </c>
      <c r="C754" s="50" t="s">
        <v>101</v>
      </c>
      <c r="D754" s="40">
        <v>386</v>
      </c>
      <c r="E754" s="20"/>
      <c r="F754" s="20"/>
      <c r="G754" s="52">
        <f>SUM(G755)</f>
        <v>500000</v>
      </c>
      <c r="H754" s="52">
        <f t="shared" ref="H754:U754" si="393">SUM(H755)</f>
        <v>500000</v>
      </c>
      <c r="I754" s="52">
        <f t="shared" si="393"/>
        <v>500000</v>
      </c>
      <c r="J754" s="52">
        <f t="shared" si="393"/>
        <v>500000</v>
      </c>
      <c r="K754" s="52">
        <f t="shared" si="393"/>
        <v>500000</v>
      </c>
      <c r="L754" s="22">
        <f t="shared" si="372"/>
        <v>100</v>
      </c>
      <c r="M754" s="52">
        <f t="shared" si="393"/>
        <v>20000000</v>
      </c>
      <c r="N754" s="52">
        <f t="shared" si="393"/>
        <v>20000000</v>
      </c>
      <c r="O754" s="52">
        <f t="shared" si="393"/>
        <v>0</v>
      </c>
      <c r="P754" s="52">
        <f t="shared" si="393"/>
        <v>0</v>
      </c>
      <c r="Q754" s="52">
        <f t="shared" si="393"/>
        <v>85000000</v>
      </c>
      <c r="R754" s="52">
        <f t="shared" si="393"/>
        <v>0</v>
      </c>
      <c r="S754" s="52">
        <f t="shared" si="393"/>
        <v>0</v>
      </c>
      <c r="T754" s="52">
        <f t="shared" si="393"/>
        <v>0</v>
      </c>
      <c r="U754" s="52">
        <f t="shared" si="393"/>
        <v>0</v>
      </c>
      <c r="V754" s="21"/>
      <c r="W754" s="21"/>
      <c r="X754" s="21"/>
      <c r="Y754" s="12"/>
    </row>
    <row r="755" spans="1:25" ht="45" hidden="1" x14ac:dyDescent="0.2">
      <c r="A755" s="29" t="s">
        <v>406</v>
      </c>
      <c r="B755" s="28">
        <v>11</v>
      </c>
      <c r="C755" s="50" t="s">
        <v>101</v>
      </c>
      <c r="D755" s="53">
        <v>3861</v>
      </c>
      <c r="E755" s="32" t="s">
        <v>277</v>
      </c>
      <c r="F755" s="20"/>
      <c r="G755" s="51">
        <v>500000</v>
      </c>
      <c r="H755" s="51">
        <v>500000</v>
      </c>
      <c r="I755" s="51">
        <v>500000</v>
      </c>
      <c r="J755" s="51">
        <v>500000</v>
      </c>
      <c r="K755" s="51">
        <v>500000</v>
      </c>
      <c r="L755" s="33">
        <f t="shared" si="372"/>
        <v>100</v>
      </c>
      <c r="M755" s="51">
        <v>20000000</v>
      </c>
      <c r="N755" s="51">
        <v>20000000</v>
      </c>
      <c r="O755" s="51"/>
      <c r="P755" s="51">
        <f>O755</f>
        <v>0</v>
      </c>
      <c r="Q755" s="51">
        <v>85000000</v>
      </c>
      <c r="R755" s="51"/>
      <c r="S755" s="51">
        <f>R755</f>
        <v>0</v>
      </c>
      <c r="T755" s="51"/>
      <c r="U755" s="51">
        <f>T755</f>
        <v>0</v>
      </c>
    </row>
    <row r="756" spans="1:25" s="23" customFormat="1" ht="15.75" hidden="1" x14ac:dyDescent="0.2">
      <c r="A756" s="25" t="s">
        <v>406</v>
      </c>
      <c r="B756" s="24">
        <v>12</v>
      </c>
      <c r="C756" s="49" t="s">
        <v>101</v>
      </c>
      <c r="D756" s="40">
        <v>386</v>
      </c>
      <c r="E756" s="20"/>
      <c r="F756" s="20"/>
      <c r="G756" s="52">
        <f>SUM(G757)</f>
        <v>0</v>
      </c>
      <c r="H756" s="52">
        <f t="shared" ref="H756:U756" si="394">SUM(H757)</f>
        <v>0</v>
      </c>
      <c r="I756" s="52">
        <f t="shared" si="394"/>
        <v>0</v>
      </c>
      <c r="J756" s="52">
        <f t="shared" si="394"/>
        <v>0</v>
      </c>
      <c r="K756" s="52">
        <f t="shared" si="394"/>
        <v>0</v>
      </c>
      <c r="L756" s="22" t="str">
        <f t="shared" si="372"/>
        <v>-</v>
      </c>
      <c r="M756" s="52">
        <f t="shared" si="394"/>
        <v>0</v>
      </c>
      <c r="N756" s="52">
        <f t="shared" si="394"/>
        <v>0</v>
      </c>
      <c r="O756" s="52">
        <f t="shared" si="394"/>
        <v>0</v>
      </c>
      <c r="P756" s="52">
        <f t="shared" si="394"/>
        <v>0</v>
      </c>
      <c r="Q756" s="52">
        <f t="shared" si="394"/>
        <v>0</v>
      </c>
      <c r="R756" s="52">
        <f t="shared" si="394"/>
        <v>0</v>
      </c>
      <c r="S756" s="52">
        <f t="shared" si="394"/>
        <v>0</v>
      </c>
      <c r="T756" s="52">
        <f t="shared" si="394"/>
        <v>0</v>
      </c>
      <c r="U756" s="52">
        <f t="shared" si="394"/>
        <v>0</v>
      </c>
      <c r="V756" s="21"/>
      <c r="W756" s="21"/>
      <c r="X756" s="21"/>
      <c r="Y756" s="12"/>
    </row>
    <row r="757" spans="1:25" ht="45" hidden="1" x14ac:dyDescent="0.2">
      <c r="A757" s="29" t="s">
        <v>406</v>
      </c>
      <c r="B757" s="28">
        <v>12</v>
      </c>
      <c r="C757" s="50" t="s">
        <v>101</v>
      </c>
      <c r="D757" s="53">
        <v>3861</v>
      </c>
      <c r="E757" s="32" t="s">
        <v>277</v>
      </c>
      <c r="F757" s="20"/>
      <c r="G757" s="51"/>
      <c r="H757" s="51"/>
      <c r="I757" s="51"/>
      <c r="J757" s="51"/>
      <c r="K757" s="51"/>
      <c r="L757" s="33" t="str">
        <f t="shared" si="372"/>
        <v>-</v>
      </c>
      <c r="M757" s="51"/>
      <c r="N757" s="51"/>
      <c r="O757" s="51">
        <v>0</v>
      </c>
      <c r="P757" s="51">
        <f>O757</f>
        <v>0</v>
      </c>
      <c r="Q757" s="51"/>
      <c r="R757" s="51"/>
      <c r="S757" s="51">
        <f>R757</f>
        <v>0</v>
      </c>
      <c r="T757" s="51">
        <v>0</v>
      </c>
      <c r="U757" s="51">
        <f>T757</f>
        <v>0</v>
      </c>
    </row>
    <row r="758" spans="1:25" s="23" customFormat="1" ht="15.75" hidden="1" x14ac:dyDescent="0.2">
      <c r="A758" s="25" t="s">
        <v>406</v>
      </c>
      <c r="B758" s="24">
        <v>51</v>
      </c>
      <c r="C758" s="49" t="s">
        <v>101</v>
      </c>
      <c r="D758" s="40">
        <v>386</v>
      </c>
      <c r="E758" s="20"/>
      <c r="F758" s="20"/>
      <c r="G758" s="52">
        <f>SUM(G759)</f>
        <v>0</v>
      </c>
      <c r="H758" s="52">
        <f t="shared" ref="H758:U758" si="395">SUM(H759)</f>
        <v>0</v>
      </c>
      <c r="I758" s="52">
        <f t="shared" si="395"/>
        <v>0</v>
      </c>
      <c r="J758" s="52">
        <f t="shared" si="395"/>
        <v>0</v>
      </c>
      <c r="K758" s="52">
        <f t="shared" si="395"/>
        <v>0</v>
      </c>
      <c r="L758" s="22" t="str">
        <f t="shared" si="372"/>
        <v>-</v>
      </c>
      <c r="M758" s="52">
        <f t="shared" si="395"/>
        <v>0</v>
      </c>
      <c r="N758" s="52">
        <f t="shared" si="395"/>
        <v>0</v>
      </c>
      <c r="O758" s="52">
        <f t="shared" si="395"/>
        <v>0</v>
      </c>
      <c r="P758" s="52">
        <f t="shared" si="395"/>
        <v>0</v>
      </c>
      <c r="Q758" s="52">
        <f t="shared" si="395"/>
        <v>0</v>
      </c>
      <c r="R758" s="52">
        <f t="shared" si="395"/>
        <v>0</v>
      </c>
      <c r="S758" s="52">
        <f t="shared" si="395"/>
        <v>0</v>
      </c>
      <c r="T758" s="52">
        <f t="shared" si="395"/>
        <v>0</v>
      </c>
      <c r="U758" s="52">
        <f t="shared" si="395"/>
        <v>0</v>
      </c>
      <c r="V758" s="21"/>
      <c r="W758" s="21"/>
      <c r="X758" s="21"/>
      <c r="Y758" s="12"/>
    </row>
    <row r="759" spans="1:25" ht="45" hidden="1" x14ac:dyDescent="0.2">
      <c r="A759" s="29" t="s">
        <v>406</v>
      </c>
      <c r="B759" s="28">
        <v>51</v>
      </c>
      <c r="C759" s="50" t="s">
        <v>101</v>
      </c>
      <c r="D759" s="53">
        <v>3861</v>
      </c>
      <c r="E759" s="32" t="s">
        <v>277</v>
      </c>
      <c r="F759" s="20"/>
      <c r="G759" s="51"/>
      <c r="H759" s="51"/>
      <c r="I759" s="51"/>
      <c r="J759" s="55"/>
      <c r="K759" s="51"/>
      <c r="L759" s="33" t="str">
        <f t="shared" si="372"/>
        <v>-</v>
      </c>
      <c r="M759" s="51"/>
      <c r="N759" s="51"/>
      <c r="O759" s="51">
        <v>0</v>
      </c>
      <c r="P759" s="55"/>
      <c r="Q759" s="51"/>
      <c r="R759" s="51"/>
      <c r="S759" s="55"/>
      <c r="T759" s="51">
        <v>0</v>
      </c>
      <c r="U759" s="55"/>
    </row>
    <row r="760" spans="1:25" ht="94.5" x14ac:dyDescent="0.2">
      <c r="A760" s="421" t="s">
        <v>407</v>
      </c>
      <c r="B760" s="422"/>
      <c r="C760" s="422"/>
      <c r="D760" s="422"/>
      <c r="E760" s="20" t="s">
        <v>408</v>
      </c>
      <c r="F760" s="20" t="s">
        <v>371</v>
      </c>
      <c r="G760" s="52">
        <f>G761+G763+G765</f>
        <v>1000000</v>
      </c>
      <c r="H760" s="52">
        <f t="shared" ref="H760:U760" si="396">H761+H763+H765</f>
        <v>1000000</v>
      </c>
      <c r="I760" s="52">
        <f t="shared" si="396"/>
        <v>1000000</v>
      </c>
      <c r="J760" s="52">
        <f t="shared" si="396"/>
        <v>1000000</v>
      </c>
      <c r="K760" s="52">
        <f t="shared" si="396"/>
        <v>1000000</v>
      </c>
      <c r="L760" s="22">
        <f t="shared" si="372"/>
        <v>100</v>
      </c>
      <c r="M760" s="52">
        <f t="shared" si="396"/>
        <v>25000000</v>
      </c>
      <c r="N760" s="52">
        <f t="shared" si="396"/>
        <v>25000000</v>
      </c>
      <c r="O760" s="52">
        <f t="shared" si="396"/>
        <v>0</v>
      </c>
      <c r="P760" s="52">
        <f t="shared" si="396"/>
        <v>0</v>
      </c>
      <c r="Q760" s="52">
        <f t="shared" si="396"/>
        <v>120000000</v>
      </c>
      <c r="R760" s="52">
        <f t="shared" si="396"/>
        <v>0</v>
      </c>
      <c r="S760" s="52">
        <f t="shared" si="396"/>
        <v>0</v>
      </c>
      <c r="T760" s="52">
        <f t="shared" si="396"/>
        <v>0</v>
      </c>
      <c r="U760" s="52">
        <f t="shared" si="396"/>
        <v>0</v>
      </c>
    </row>
    <row r="761" spans="1:25" s="23" customFormat="1" ht="15.75" hidden="1" x14ac:dyDescent="0.2">
      <c r="A761" s="24" t="s">
        <v>409</v>
      </c>
      <c r="B761" s="25">
        <v>11</v>
      </c>
      <c r="C761" s="49" t="s">
        <v>270</v>
      </c>
      <c r="D761" s="40">
        <v>386</v>
      </c>
      <c r="E761" s="20"/>
      <c r="F761" s="20"/>
      <c r="G761" s="52">
        <f>SUM(G762)</f>
        <v>1000000</v>
      </c>
      <c r="H761" s="52">
        <f t="shared" ref="H761:U761" si="397">SUM(H762)</f>
        <v>1000000</v>
      </c>
      <c r="I761" s="52">
        <f t="shared" si="397"/>
        <v>1000000</v>
      </c>
      <c r="J761" s="52">
        <f t="shared" si="397"/>
        <v>1000000</v>
      </c>
      <c r="K761" s="52">
        <f t="shared" si="397"/>
        <v>1000000</v>
      </c>
      <c r="L761" s="22">
        <f t="shared" si="372"/>
        <v>100</v>
      </c>
      <c r="M761" s="52">
        <f t="shared" si="397"/>
        <v>25000000</v>
      </c>
      <c r="N761" s="52">
        <f t="shared" si="397"/>
        <v>25000000</v>
      </c>
      <c r="O761" s="52">
        <f t="shared" si="397"/>
        <v>0</v>
      </c>
      <c r="P761" s="52">
        <f t="shared" si="397"/>
        <v>0</v>
      </c>
      <c r="Q761" s="52">
        <f t="shared" si="397"/>
        <v>120000000</v>
      </c>
      <c r="R761" s="52">
        <f t="shared" si="397"/>
        <v>0</v>
      </c>
      <c r="S761" s="52">
        <f t="shared" si="397"/>
        <v>0</v>
      </c>
      <c r="T761" s="52">
        <f t="shared" si="397"/>
        <v>0</v>
      </c>
      <c r="U761" s="52">
        <f t="shared" si="397"/>
        <v>0</v>
      </c>
      <c r="V761" s="21"/>
      <c r="W761" s="21"/>
      <c r="X761" s="21"/>
      <c r="Y761" s="12"/>
    </row>
    <row r="762" spans="1:25" ht="45" hidden="1" x14ac:dyDescent="0.2">
      <c r="A762" s="28" t="s">
        <v>409</v>
      </c>
      <c r="B762" s="29">
        <v>11</v>
      </c>
      <c r="C762" s="50" t="s">
        <v>270</v>
      </c>
      <c r="D762" s="31">
        <v>3861</v>
      </c>
      <c r="E762" s="32" t="s">
        <v>277</v>
      </c>
      <c r="F762" s="20"/>
      <c r="G762" s="51">
        <v>1000000</v>
      </c>
      <c r="H762" s="51">
        <v>1000000</v>
      </c>
      <c r="I762" s="51">
        <v>1000000</v>
      </c>
      <c r="J762" s="51">
        <v>1000000</v>
      </c>
      <c r="K762" s="51">
        <v>1000000</v>
      </c>
      <c r="L762" s="33">
        <f t="shared" si="372"/>
        <v>100</v>
      </c>
      <c r="M762" s="51">
        <v>25000000</v>
      </c>
      <c r="N762" s="51">
        <v>25000000</v>
      </c>
      <c r="O762" s="51"/>
      <c r="P762" s="51">
        <f>O762</f>
        <v>0</v>
      </c>
      <c r="Q762" s="51">
        <v>120000000</v>
      </c>
      <c r="R762" s="51"/>
      <c r="S762" s="51">
        <f>R762</f>
        <v>0</v>
      </c>
      <c r="T762" s="51">
        <v>0</v>
      </c>
      <c r="U762" s="51">
        <f>T762</f>
        <v>0</v>
      </c>
    </row>
    <row r="763" spans="1:25" s="23" customFormat="1" ht="15.75" hidden="1" x14ac:dyDescent="0.2">
      <c r="A763" s="24" t="s">
        <v>409</v>
      </c>
      <c r="B763" s="25">
        <v>12</v>
      </c>
      <c r="C763" s="49" t="s">
        <v>270</v>
      </c>
      <c r="D763" s="27">
        <v>386</v>
      </c>
      <c r="E763" s="20"/>
      <c r="F763" s="20"/>
      <c r="G763" s="52">
        <f>SUM(G764)</f>
        <v>0</v>
      </c>
      <c r="H763" s="52">
        <f t="shared" ref="H763:U763" si="398">SUM(H764)</f>
        <v>0</v>
      </c>
      <c r="I763" s="52">
        <f t="shared" si="398"/>
        <v>0</v>
      </c>
      <c r="J763" s="52">
        <f t="shared" si="398"/>
        <v>0</v>
      </c>
      <c r="K763" s="52">
        <f t="shared" si="398"/>
        <v>0</v>
      </c>
      <c r="L763" s="22" t="str">
        <f t="shared" si="372"/>
        <v>-</v>
      </c>
      <c r="M763" s="52">
        <f t="shared" si="398"/>
        <v>0</v>
      </c>
      <c r="N763" s="52">
        <f t="shared" si="398"/>
        <v>0</v>
      </c>
      <c r="O763" s="52">
        <f t="shared" si="398"/>
        <v>0</v>
      </c>
      <c r="P763" s="52">
        <f t="shared" si="398"/>
        <v>0</v>
      </c>
      <c r="Q763" s="52">
        <f t="shared" si="398"/>
        <v>0</v>
      </c>
      <c r="R763" s="52">
        <f t="shared" si="398"/>
        <v>0</v>
      </c>
      <c r="S763" s="52">
        <f t="shared" si="398"/>
        <v>0</v>
      </c>
      <c r="T763" s="52">
        <f t="shared" si="398"/>
        <v>0</v>
      </c>
      <c r="U763" s="52">
        <f t="shared" si="398"/>
        <v>0</v>
      </c>
      <c r="V763" s="21"/>
      <c r="W763" s="21"/>
      <c r="X763" s="21"/>
      <c r="Y763" s="12"/>
    </row>
    <row r="764" spans="1:25" ht="45" hidden="1" x14ac:dyDescent="0.2">
      <c r="A764" s="28" t="s">
        <v>409</v>
      </c>
      <c r="B764" s="29">
        <v>12</v>
      </c>
      <c r="C764" s="50" t="s">
        <v>270</v>
      </c>
      <c r="D764" s="31">
        <v>3861</v>
      </c>
      <c r="E764" s="32" t="s">
        <v>277</v>
      </c>
      <c r="F764" s="20"/>
      <c r="G764" s="51"/>
      <c r="H764" s="51"/>
      <c r="I764" s="51"/>
      <c r="J764" s="51"/>
      <c r="K764" s="51"/>
      <c r="L764" s="33" t="str">
        <f t="shared" si="372"/>
        <v>-</v>
      </c>
      <c r="M764" s="51"/>
      <c r="N764" s="51"/>
      <c r="O764" s="51">
        <v>0</v>
      </c>
      <c r="P764" s="51">
        <f>O764</f>
        <v>0</v>
      </c>
      <c r="Q764" s="51"/>
      <c r="R764" s="51"/>
      <c r="S764" s="51">
        <f>R764</f>
        <v>0</v>
      </c>
      <c r="T764" s="51">
        <v>0</v>
      </c>
      <c r="U764" s="51">
        <f>T764</f>
        <v>0</v>
      </c>
    </row>
    <row r="765" spans="1:25" s="23" customFormat="1" ht="15.75" hidden="1" x14ac:dyDescent="0.2">
      <c r="A765" s="24" t="s">
        <v>409</v>
      </c>
      <c r="B765" s="25">
        <v>51</v>
      </c>
      <c r="C765" s="49" t="s">
        <v>270</v>
      </c>
      <c r="D765" s="27">
        <v>386</v>
      </c>
      <c r="E765" s="20"/>
      <c r="F765" s="20"/>
      <c r="G765" s="52">
        <f>SUM(G766)</f>
        <v>0</v>
      </c>
      <c r="H765" s="52">
        <f t="shared" ref="H765:U765" si="399">SUM(H766)</f>
        <v>0</v>
      </c>
      <c r="I765" s="52">
        <f t="shared" si="399"/>
        <v>0</v>
      </c>
      <c r="J765" s="52">
        <f t="shared" si="399"/>
        <v>0</v>
      </c>
      <c r="K765" s="52">
        <f t="shared" si="399"/>
        <v>0</v>
      </c>
      <c r="L765" s="22" t="str">
        <f t="shared" si="372"/>
        <v>-</v>
      </c>
      <c r="M765" s="52">
        <f t="shared" si="399"/>
        <v>0</v>
      </c>
      <c r="N765" s="52">
        <f t="shared" si="399"/>
        <v>0</v>
      </c>
      <c r="O765" s="52">
        <f t="shared" si="399"/>
        <v>0</v>
      </c>
      <c r="P765" s="52">
        <f t="shared" si="399"/>
        <v>0</v>
      </c>
      <c r="Q765" s="52">
        <f t="shared" si="399"/>
        <v>0</v>
      </c>
      <c r="R765" s="52">
        <f t="shared" si="399"/>
        <v>0</v>
      </c>
      <c r="S765" s="52">
        <f t="shared" si="399"/>
        <v>0</v>
      </c>
      <c r="T765" s="52">
        <f t="shared" si="399"/>
        <v>0</v>
      </c>
      <c r="U765" s="52">
        <f t="shared" si="399"/>
        <v>0</v>
      </c>
      <c r="V765" s="21"/>
      <c r="W765" s="21"/>
      <c r="X765" s="21"/>
      <c r="Y765" s="12"/>
    </row>
    <row r="766" spans="1:25" ht="45" hidden="1" x14ac:dyDescent="0.2">
      <c r="A766" s="28" t="s">
        <v>409</v>
      </c>
      <c r="B766" s="29">
        <v>51</v>
      </c>
      <c r="C766" s="50" t="s">
        <v>270</v>
      </c>
      <c r="D766" s="31">
        <v>3861</v>
      </c>
      <c r="E766" s="32" t="s">
        <v>277</v>
      </c>
      <c r="F766" s="20"/>
      <c r="G766" s="51"/>
      <c r="H766" s="51"/>
      <c r="I766" s="51"/>
      <c r="J766" s="55"/>
      <c r="K766" s="51"/>
      <c r="L766" s="33" t="str">
        <f t="shared" si="372"/>
        <v>-</v>
      </c>
      <c r="M766" s="51"/>
      <c r="N766" s="51"/>
      <c r="O766" s="51">
        <v>0</v>
      </c>
      <c r="P766" s="55"/>
      <c r="Q766" s="51"/>
      <c r="R766" s="51"/>
      <c r="S766" s="55"/>
      <c r="T766" s="51">
        <v>0</v>
      </c>
      <c r="U766" s="55"/>
    </row>
    <row r="767" spans="1:25" s="23" customFormat="1" ht="31.5" x14ac:dyDescent="0.2">
      <c r="A767" s="425" t="s">
        <v>93</v>
      </c>
      <c r="B767" s="425"/>
      <c r="C767" s="425"/>
      <c r="D767" s="425"/>
      <c r="E767" s="38" t="s">
        <v>410</v>
      </c>
      <c r="F767" s="20"/>
      <c r="G767" s="52">
        <f>G768+G770+G772</f>
        <v>0</v>
      </c>
      <c r="H767" s="52">
        <f t="shared" ref="H767:U767" si="400">H768+H770+H772</f>
        <v>0</v>
      </c>
      <c r="I767" s="52">
        <f t="shared" si="400"/>
        <v>0</v>
      </c>
      <c r="J767" s="52">
        <f t="shared" si="400"/>
        <v>0</v>
      </c>
      <c r="K767" s="52">
        <f t="shared" si="400"/>
        <v>0</v>
      </c>
      <c r="L767" s="22" t="str">
        <f t="shared" si="372"/>
        <v>-</v>
      </c>
      <c r="M767" s="52">
        <f t="shared" si="400"/>
        <v>0</v>
      </c>
      <c r="N767" s="52">
        <f t="shared" si="400"/>
        <v>0</v>
      </c>
      <c r="O767" s="52">
        <f t="shared" si="400"/>
        <v>0</v>
      </c>
      <c r="P767" s="52">
        <f t="shared" si="400"/>
        <v>0</v>
      </c>
      <c r="Q767" s="52">
        <f t="shared" si="400"/>
        <v>0</v>
      </c>
      <c r="R767" s="52">
        <f t="shared" si="400"/>
        <v>0</v>
      </c>
      <c r="S767" s="52">
        <f t="shared" si="400"/>
        <v>0</v>
      </c>
      <c r="T767" s="52">
        <f t="shared" si="400"/>
        <v>0</v>
      </c>
      <c r="U767" s="52">
        <f t="shared" si="400"/>
        <v>0</v>
      </c>
      <c r="V767" s="21"/>
      <c r="W767" s="21"/>
      <c r="X767" s="21"/>
      <c r="Y767" s="12"/>
    </row>
    <row r="768" spans="1:25" s="23" customFormat="1" ht="15.75" hidden="1" x14ac:dyDescent="0.2">
      <c r="A768" s="24"/>
      <c r="B768" s="25">
        <v>11</v>
      </c>
      <c r="C768" s="49" t="s">
        <v>270</v>
      </c>
      <c r="D768" s="27">
        <v>386</v>
      </c>
      <c r="E768" s="20"/>
      <c r="F768" s="20"/>
      <c r="G768" s="52">
        <f>SUM(G769)</f>
        <v>0</v>
      </c>
      <c r="H768" s="52">
        <f t="shared" ref="H768:U768" si="401">SUM(H769)</f>
        <v>0</v>
      </c>
      <c r="I768" s="52">
        <f t="shared" si="401"/>
        <v>0</v>
      </c>
      <c r="J768" s="52">
        <f t="shared" si="401"/>
        <v>0</v>
      </c>
      <c r="K768" s="52">
        <f t="shared" si="401"/>
        <v>0</v>
      </c>
      <c r="L768" s="22" t="str">
        <f t="shared" si="372"/>
        <v>-</v>
      </c>
      <c r="M768" s="52">
        <f t="shared" si="401"/>
        <v>0</v>
      </c>
      <c r="N768" s="52">
        <f t="shared" si="401"/>
        <v>0</v>
      </c>
      <c r="O768" s="52">
        <f t="shared" si="401"/>
        <v>0</v>
      </c>
      <c r="P768" s="52">
        <f t="shared" si="401"/>
        <v>0</v>
      </c>
      <c r="Q768" s="52">
        <f t="shared" si="401"/>
        <v>0</v>
      </c>
      <c r="R768" s="52">
        <f t="shared" si="401"/>
        <v>0</v>
      </c>
      <c r="S768" s="52">
        <f t="shared" si="401"/>
        <v>0</v>
      </c>
      <c r="T768" s="52">
        <f t="shared" si="401"/>
        <v>0</v>
      </c>
      <c r="U768" s="52">
        <f t="shared" si="401"/>
        <v>0</v>
      </c>
      <c r="V768" s="21"/>
      <c r="W768" s="21"/>
      <c r="X768" s="21"/>
      <c r="Y768" s="12"/>
    </row>
    <row r="769" spans="1:25" ht="15.75" hidden="1" x14ac:dyDescent="0.2">
      <c r="A769" s="41"/>
      <c r="B769" s="42">
        <v>11</v>
      </c>
      <c r="C769" s="59" t="s">
        <v>270</v>
      </c>
      <c r="D769" s="44" t="s">
        <v>400</v>
      </c>
      <c r="E769" s="36"/>
      <c r="F769" s="20"/>
      <c r="G769" s="51"/>
      <c r="H769" s="51"/>
      <c r="I769" s="51"/>
      <c r="J769" s="51"/>
      <c r="K769" s="51"/>
      <c r="L769" s="33" t="str">
        <f t="shared" si="372"/>
        <v>-</v>
      </c>
      <c r="M769" s="51"/>
      <c r="N769" s="51"/>
      <c r="O769" s="51">
        <v>0</v>
      </c>
      <c r="P769" s="51">
        <f>O769</f>
        <v>0</v>
      </c>
      <c r="Q769" s="51"/>
      <c r="R769" s="51"/>
      <c r="S769" s="51">
        <f>R769</f>
        <v>0</v>
      </c>
      <c r="T769" s="51"/>
      <c r="U769" s="51">
        <f>T769</f>
        <v>0</v>
      </c>
    </row>
    <row r="770" spans="1:25" s="23" customFormat="1" ht="15.75" hidden="1" x14ac:dyDescent="0.2">
      <c r="A770" s="24"/>
      <c r="B770" s="25">
        <v>12</v>
      </c>
      <c r="C770" s="49" t="s">
        <v>270</v>
      </c>
      <c r="D770" s="27">
        <v>386</v>
      </c>
      <c r="E770" s="20"/>
      <c r="F770" s="20"/>
      <c r="G770" s="52">
        <f>SUM(G771)</f>
        <v>0</v>
      </c>
      <c r="H770" s="52">
        <f t="shared" ref="H770:U770" si="402">SUM(H771)</f>
        <v>0</v>
      </c>
      <c r="I770" s="52">
        <f t="shared" si="402"/>
        <v>0</v>
      </c>
      <c r="J770" s="52">
        <f t="shared" si="402"/>
        <v>0</v>
      </c>
      <c r="K770" s="52">
        <f t="shared" si="402"/>
        <v>0</v>
      </c>
      <c r="L770" s="22" t="str">
        <f t="shared" si="372"/>
        <v>-</v>
      </c>
      <c r="M770" s="52">
        <f t="shared" si="402"/>
        <v>0</v>
      </c>
      <c r="N770" s="52">
        <f t="shared" si="402"/>
        <v>0</v>
      </c>
      <c r="O770" s="52">
        <f t="shared" si="402"/>
        <v>0</v>
      </c>
      <c r="P770" s="52">
        <f t="shared" si="402"/>
        <v>0</v>
      </c>
      <c r="Q770" s="52">
        <f t="shared" si="402"/>
        <v>0</v>
      </c>
      <c r="R770" s="52">
        <f t="shared" si="402"/>
        <v>0</v>
      </c>
      <c r="S770" s="52">
        <f t="shared" si="402"/>
        <v>0</v>
      </c>
      <c r="T770" s="52">
        <f t="shared" si="402"/>
        <v>0</v>
      </c>
      <c r="U770" s="52">
        <f t="shared" si="402"/>
        <v>0</v>
      </c>
      <c r="V770" s="21"/>
      <c r="W770" s="21"/>
      <c r="X770" s="21"/>
      <c r="Y770" s="12"/>
    </row>
    <row r="771" spans="1:25" ht="15.75" hidden="1" x14ac:dyDescent="0.2">
      <c r="A771" s="41"/>
      <c r="B771" s="42">
        <v>12</v>
      </c>
      <c r="C771" s="59" t="s">
        <v>270</v>
      </c>
      <c r="D771" s="44" t="s">
        <v>400</v>
      </c>
      <c r="E771" s="36"/>
      <c r="F771" s="20"/>
      <c r="G771" s="51"/>
      <c r="H771" s="51"/>
      <c r="I771" s="51"/>
      <c r="J771" s="51"/>
      <c r="K771" s="51"/>
      <c r="L771" s="33" t="str">
        <f t="shared" si="372"/>
        <v>-</v>
      </c>
      <c r="M771" s="51"/>
      <c r="N771" s="51"/>
      <c r="O771" s="51"/>
      <c r="P771" s="51">
        <f>O771</f>
        <v>0</v>
      </c>
      <c r="Q771" s="51"/>
      <c r="R771" s="51"/>
      <c r="S771" s="51">
        <f>R771</f>
        <v>0</v>
      </c>
      <c r="T771" s="51"/>
      <c r="U771" s="51">
        <f>T771</f>
        <v>0</v>
      </c>
    </row>
    <row r="772" spans="1:25" s="23" customFormat="1" ht="15.75" hidden="1" x14ac:dyDescent="0.2">
      <c r="A772" s="24"/>
      <c r="B772" s="25">
        <v>51</v>
      </c>
      <c r="C772" s="49" t="s">
        <v>270</v>
      </c>
      <c r="D772" s="27">
        <v>386</v>
      </c>
      <c r="E772" s="20"/>
      <c r="F772" s="20"/>
      <c r="G772" s="52">
        <f>SUM(G773)</f>
        <v>0</v>
      </c>
      <c r="H772" s="52">
        <f t="shared" ref="H772:U772" si="403">SUM(H773)</f>
        <v>0</v>
      </c>
      <c r="I772" s="52">
        <f t="shared" si="403"/>
        <v>0</v>
      </c>
      <c r="J772" s="52">
        <f t="shared" si="403"/>
        <v>0</v>
      </c>
      <c r="K772" s="52">
        <f t="shared" si="403"/>
        <v>0</v>
      </c>
      <c r="L772" s="22" t="str">
        <f t="shared" si="372"/>
        <v>-</v>
      </c>
      <c r="M772" s="52">
        <f t="shared" si="403"/>
        <v>0</v>
      </c>
      <c r="N772" s="52">
        <f t="shared" si="403"/>
        <v>0</v>
      </c>
      <c r="O772" s="52">
        <f t="shared" si="403"/>
        <v>0</v>
      </c>
      <c r="P772" s="52">
        <f t="shared" si="403"/>
        <v>0</v>
      </c>
      <c r="Q772" s="52">
        <f t="shared" si="403"/>
        <v>0</v>
      </c>
      <c r="R772" s="52">
        <f t="shared" si="403"/>
        <v>0</v>
      </c>
      <c r="S772" s="52">
        <f t="shared" si="403"/>
        <v>0</v>
      </c>
      <c r="T772" s="52">
        <f t="shared" si="403"/>
        <v>0</v>
      </c>
      <c r="U772" s="52">
        <f t="shared" si="403"/>
        <v>0</v>
      </c>
      <c r="V772" s="21"/>
      <c r="W772" s="21"/>
      <c r="X772" s="21"/>
      <c r="Y772" s="12"/>
    </row>
    <row r="773" spans="1:25" ht="15.75" hidden="1" x14ac:dyDescent="0.2">
      <c r="A773" s="41"/>
      <c r="B773" s="42">
        <v>51</v>
      </c>
      <c r="C773" s="59" t="s">
        <v>270</v>
      </c>
      <c r="D773" s="44" t="s">
        <v>400</v>
      </c>
      <c r="E773" s="36"/>
      <c r="F773" s="20"/>
      <c r="G773" s="51"/>
      <c r="H773" s="51"/>
      <c r="I773" s="51"/>
      <c r="J773" s="55"/>
      <c r="K773" s="51"/>
      <c r="L773" s="33" t="str">
        <f t="shared" si="372"/>
        <v>-</v>
      </c>
      <c r="M773" s="51"/>
      <c r="N773" s="51"/>
      <c r="O773" s="51"/>
      <c r="P773" s="55"/>
      <c r="Q773" s="51"/>
      <c r="R773" s="51"/>
      <c r="S773" s="55"/>
      <c r="T773" s="51"/>
      <c r="U773" s="55"/>
    </row>
    <row r="774" spans="1:25" s="23" customFormat="1" ht="48" customHeight="1" x14ac:dyDescent="0.2">
      <c r="A774" s="425" t="s">
        <v>93</v>
      </c>
      <c r="B774" s="425"/>
      <c r="C774" s="425"/>
      <c r="D774" s="425"/>
      <c r="E774" s="38" t="s">
        <v>411</v>
      </c>
      <c r="F774" s="20"/>
      <c r="G774" s="52">
        <f>G775+G777</f>
        <v>0</v>
      </c>
      <c r="H774" s="52">
        <f t="shared" ref="H774:U774" si="404">H775+H777</f>
        <v>0</v>
      </c>
      <c r="I774" s="52">
        <f t="shared" si="404"/>
        <v>0</v>
      </c>
      <c r="J774" s="52">
        <f t="shared" si="404"/>
        <v>0</v>
      </c>
      <c r="K774" s="52">
        <f t="shared" si="404"/>
        <v>0</v>
      </c>
      <c r="L774" s="22" t="str">
        <f t="shared" si="372"/>
        <v>-</v>
      </c>
      <c r="M774" s="52">
        <f t="shared" si="404"/>
        <v>0</v>
      </c>
      <c r="N774" s="52">
        <f t="shared" si="404"/>
        <v>0</v>
      </c>
      <c r="O774" s="52">
        <f t="shared" si="404"/>
        <v>0</v>
      </c>
      <c r="P774" s="52">
        <f t="shared" si="404"/>
        <v>0</v>
      </c>
      <c r="Q774" s="52">
        <f t="shared" si="404"/>
        <v>0</v>
      </c>
      <c r="R774" s="52">
        <f t="shared" si="404"/>
        <v>0</v>
      </c>
      <c r="S774" s="52">
        <f t="shared" si="404"/>
        <v>0</v>
      </c>
      <c r="T774" s="52">
        <f t="shared" si="404"/>
        <v>0</v>
      </c>
      <c r="U774" s="52">
        <f t="shared" si="404"/>
        <v>0</v>
      </c>
      <c r="V774" s="21"/>
      <c r="W774" s="21"/>
      <c r="X774" s="21"/>
      <c r="Y774" s="12"/>
    </row>
    <row r="775" spans="1:25" s="23" customFormat="1" ht="15.75" hidden="1" x14ac:dyDescent="0.2">
      <c r="A775" s="24"/>
      <c r="B775" s="25">
        <v>12</v>
      </c>
      <c r="C775" s="49" t="s">
        <v>270</v>
      </c>
      <c r="D775" s="27">
        <v>386</v>
      </c>
      <c r="E775" s="20"/>
      <c r="F775" s="20"/>
      <c r="G775" s="52">
        <f>SUM(G776)</f>
        <v>0</v>
      </c>
      <c r="H775" s="52">
        <f t="shared" ref="H775:U775" si="405">SUM(H776)</f>
        <v>0</v>
      </c>
      <c r="I775" s="52">
        <f t="shared" si="405"/>
        <v>0</v>
      </c>
      <c r="J775" s="52">
        <f t="shared" si="405"/>
        <v>0</v>
      </c>
      <c r="K775" s="52">
        <f t="shared" si="405"/>
        <v>0</v>
      </c>
      <c r="L775" s="22" t="str">
        <f t="shared" si="372"/>
        <v>-</v>
      </c>
      <c r="M775" s="52">
        <f t="shared" si="405"/>
        <v>0</v>
      </c>
      <c r="N775" s="52">
        <f t="shared" si="405"/>
        <v>0</v>
      </c>
      <c r="O775" s="52">
        <f t="shared" si="405"/>
        <v>0</v>
      </c>
      <c r="P775" s="52">
        <f t="shared" si="405"/>
        <v>0</v>
      </c>
      <c r="Q775" s="52">
        <f t="shared" si="405"/>
        <v>0</v>
      </c>
      <c r="R775" s="52">
        <f t="shared" si="405"/>
        <v>0</v>
      </c>
      <c r="S775" s="52">
        <f t="shared" si="405"/>
        <v>0</v>
      </c>
      <c r="T775" s="52">
        <f t="shared" si="405"/>
        <v>0</v>
      </c>
      <c r="U775" s="52">
        <f t="shared" si="405"/>
        <v>0</v>
      </c>
      <c r="V775" s="21"/>
      <c r="W775" s="21"/>
      <c r="X775" s="21"/>
      <c r="Y775" s="12"/>
    </row>
    <row r="776" spans="1:25" ht="15.75" hidden="1" x14ac:dyDescent="0.2">
      <c r="A776" s="41"/>
      <c r="B776" s="42">
        <v>12</v>
      </c>
      <c r="C776" s="59" t="s">
        <v>270</v>
      </c>
      <c r="D776" s="44" t="s">
        <v>400</v>
      </c>
      <c r="E776" s="36"/>
      <c r="F776" s="20"/>
      <c r="G776" s="51"/>
      <c r="H776" s="51"/>
      <c r="I776" s="51"/>
      <c r="J776" s="51"/>
      <c r="K776" s="51"/>
      <c r="L776" s="33" t="str">
        <f t="shared" si="372"/>
        <v>-</v>
      </c>
      <c r="M776" s="51"/>
      <c r="N776" s="51"/>
      <c r="O776" s="51">
        <v>0</v>
      </c>
      <c r="P776" s="51">
        <f>O776</f>
        <v>0</v>
      </c>
      <c r="Q776" s="51"/>
      <c r="R776" s="51"/>
      <c r="S776" s="51">
        <f>R776</f>
        <v>0</v>
      </c>
      <c r="T776" s="51"/>
      <c r="U776" s="51">
        <f>T776</f>
        <v>0</v>
      </c>
    </row>
    <row r="777" spans="1:25" s="23" customFormat="1" ht="15.75" hidden="1" x14ac:dyDescent="0.2">
      <c r="A777" s="24"/>
      <c r="B777" s="25">
        <v>51</v>
      </c>
      <c r="C777" s="49" t="s">
        <v>270</v>
      </c>
      <c r="D777" s="27">
        <v>386</v>
      </c>
      <c r="E777" s="20"/>
      <c r="F777" s="20"/>
      <c r="G777" s="52">
        <f>SUM(G778)</f>
        <v>0</v>
      </c>
      <c r="H777" s="52">
        <f t="shared" ref="H777:U777" si="406">SUM(H778)</f>
        <v>0</v>
      </c>
      <c r="I777" s="52">
        <f t="shared" si="406"/>
        <v>0</v>
      </c>
      <c r="J777" s="52">
        <f t="shared" si="406"/>
        <v>0</v>
      </c>
      <c r="K777" s="52">
        <f t="shared" si="406"/>
        <v>0</v>
      </c>
      <c r="L777" s="22" t="str">
        <f t="shared" si="372"/>
        <v>-</v>
      </c>
      <c r="M777" s="52">
        <f t="shared" si="406"/>
        <v>0</v>
      </c>
      <c r="N777" s="52">
        <f t="shared" si="406"/>
        <v>0</v>
      </c>
      <c r="O777" s="52">
        <f t="shared" si="406"/>
        <v>0</v>
      </c>
      <c r="P777" s="52">
        <f t="shared" si="406"/>
        <v>0</v>
      </c>
      <c r="Q777" s="52">
        <f t="shared" si="406"/>
        <v>0</v>
      </c>
      <c r="R777" s="52">
        <f t="shared" si="406"/>
        <v>0</v>
      </c>
      <c r="S777" s="52">
        <f t="shared" si="406"/>
        <v>0</v>
      </c>
      <c r="T777" s="52">
        <f t="shared" si="406"/>
        <v>0</v>
      </c>
      <c r="U777" s="52">
        <f t="shared" si="406"/>
        <v>0</v>
      </c>
      <c r="V777" s="21"/>
      <c r="W777" s="21"/>
      <c r="X777" s="21"/>
      <c r="Y777" s="12"/>
    </row>
    <row r="778" spans="1:25" ht="15.75" hidden="1" x14ac:dyDescent="0.2">
      <c r="A778" s="41"/>
      <c r="B778" s="42">
        <v>51</v>
      </c>
      <c r="C778" s="59" t="s">
        <v>270</v>
      </c>
      <c r="D778" s="44" t="s">
        <v>400</v>
      </c>
      <c r="E778" s="36"/>
      <c r="F778" s="20"/>
      <c r="G778" s="51"/>
      <c r="H778" s="51"/>
      <c r="I778" s="51"/>
      <c r="J778" s="55"/>
      <c r="K778" s="51"/>
      <c r="L778" s="33" t="str">
        <f t="shared" si="372"/>
        <v>-</v>
      </c>
      <c r="M778" s="51"/>
      <c r="N778" s="51"/>
      <c r="O778" s="51">
        <v>0</v>
      </c>
      <c r="P778" s="55"/>
      <c r="Q778" s="51"/>
      <c r="R778" s="51"/>
      <c r="S778" s="55"/>
      <c r="T778" s="51"/>
      <c r="U778" s="55"/>
    </row>
    <row r="779" spans="1:25" s="23" customFormat="1" ht="31.5" x14ac:dyDescent="0.2">
      <c r="A779" s="425" t="s">
        <v>93</v>
      </c>
      <c r="B779" s="425"/>
      <c r="C779" s="425"/>
      <c r="D779" s="425"/>
      <c r="E779" s="38" t="s">
        <v>412</v>
      </c>
      <c r="F779" s="20"/>
      <c r="G779" s="52">
        <f>G780+G782</f>
        <v>0</v>
      </c>
      <c r="H779" s="52">
        <f t="shared" ref="H779:U779" si="407">H780+H782</f>
        <v>0</v>
      </c>
      <c r="I779" s="52">
        <f t="shared" si="407"/>
        <v>0</v>
      </c>
      <c r="J779" s="52">
        <f t="shared" si="407"/>
        <v>0</v>
      </c>
      <c r="K779" s="52">
        <f t="shared" si="407"/>
        <v>0</v>
      </c>
      <c r="L779" s="22" t="str">
        <f t="shared" si="372"/>
        <v>-</v>
      </c>
      <c r="M779" s="52">
        <f t="shared" si="407"/>
        <v>0</v>
      </c>
      <c r="N779" s="52">
        <f t="shared" si="407"/>
        <v>0</v>
      </c>
      <c r="O779" s="52">
        <f t="shared" si="407"/>
        <v>0</v>
      </c>
      <c r="P779" s="52">
        <f t="shared" si="407"/>
        <v>0</v>
      </c>
      <c r="Q779" s="52">
        <f t="shared" si="407"/>
        <v>0</v>
      </c>
      <c r="R779" s="52">
        <f t="shared" si="407"/>
        <v>0</v>
      </c>
      <c r="S779" s="52">
        <f t="shared" si="407"/>
        <v>0</v>
      </c>
      <c r="T779" s="52">
        <f t="shared" si="407"/>
        <v>0</v>
      </c>
      <c r="U779" s="52">
        <f t="shared" si="407"/>
        <v>0</v>
      </c>
      <c r="V779" s="21"/>
      <c r="W779" s="21"/>
      <c r="X779" s="21"/>
      <c r="Y779" s="12"/>
    </row>
    <row r="780" spans="1:25" s="23" customFormat="1" ht="15.75" hidden="1" x14ac:dyDescent="0.2">
      <c r="A780" s="24"/>
      <c r="B780" s="25">
        <v>12</v>
      </c>
      <c r="C780" s="49" t="s">
        <v>270</v>
      </c>
      <c r="D780" s="27">
        <v>386</v>
      </c>
      <c r="E780" s="20"/>
      <c r="F780" s="20"/>
      <c r="G780" s="52">
        <f>SUM(G781)</f>
        <v>0</v>
      </c>
      <c r="H780" s="52">
        <f t="shared" ref="H780:U780" si="408">SUM(H781)</f>
        <v>0</v>
      </c>
      <c r="I780" s="52">
        <f t="shared" si="408"/>
        <v>0</v>
      </c>
      <c r="J780" s="52">
        <f t="shared" si="408"/>
        <v>0</v>
      </c>
      <c r="K780" s="52">
        <f t="shared" si="408"/>
        <v>0</v>
      </c>
      <c r="L780" s="22" t="str">
        <f t="shared" si="372"/>
        <v>-</v>
      </c>
      <c r="M780" s="52">
        <f t="shared" si="408"/>
        <v>0</v>
      </c>
      <c r="N780" s="52">
        <f t="shared" si="408"/>
        <v>0</v>
      </c>
      <c r="O780" s="52">
        <f t="shared" si="408"/>
        <v>0</v>
      </c>
      <c r="P780" s="52">
        <f t="shared" si="408"/>
        <v>0</v>
      </c>
      <c r="Q780" s="52">
        <f t="shared" si="408"/>
        <v>0</v>
      </c>
      <c r="R780" s="52">
        <f t="shared" si="408"/>
        <v>0</v>
      </c>
      <c r="S780" s="52">
        <f t="shared" si="408"/>
        <v>0</v>
      </c>
      <c r="T780" s="52">
        <f t="shared" si="408"/>
        <v>0</v>
      </c>
      <c r="U780" s="52">
        <f t="shared" si="408"/>
        <v>0</v>
      </c>
      <c r="V780" s="21"/>
      <c r="W780" s="21"/>
      <c r="X780" s="21"/>
      <c r="Y780" s="12"/>
    </row>
    <row r="781" spans="1:25" ht="15.75" hidden="1" x14ac:dyDescent="0.2">
      <c r="A781" s="41"/>
      <c r="B781" s="42">
        <v>12</v>
      </c>
      <c r="C781" s="59" t="s">
        <v>270</v>
      </c>
      <c r="D781" s="44" t="s">
        <v>400</v>
      </c>
      <c r="E781" s="36"/>
      <c r="F781" s="20"/>
      <c r="G781" s="51"/>
      <c r="H781" s="51"/>
      <c r="I781" s="51"/>
      <c r="J781" s="51"/>
      <c r="K781" s="51"/>
      <c r="L781" s="33" t="str">
        <f t="shared" si="372"/>
        <v>-</v>
      </c>
      <c r="M781" s="51"/>
      <c r="N781" s="51"/>
      <c r="O781" s="51">
        <v>0</v>
      </c>
      <c r="P781" s="51">
        <f>O781</f>
        <v>0</v>
      </c>
      <c r="Q781" s="51"/>
      <c r="R781" s="51"/>
      <c r="S781" s="51">
        <f>R781</f>
        <v>0</v>
      </c>
      <c r="T781" s="51"/>
      <c r="U781" s="51">
        <f>T781</f>
        <v>0</v>
      </c>
    </row>
    <row r="782" spans="1:25" s="23" customFormat="1" ht="15.75" hidden="1" x14ac:dyDescent="0.2">
      <c r="A782" s="24"/>
      <c r="B782" s="25">
        <v>51</v>
      </c>
      <c r="C782" s="49" t="s">
        <v>270</v>
      </c>
      <c r="D782" s="27">
        <v>386</v>
      </c>
      <c r="E782" s="20"/>
      <c r="F782" s="20"/>
      <c r="G782" s="52">
        <f>SUM(G783)</f>
        <v>0</v>
      </c>
      <c r="H782" s="52">
        <f t="shared" ref="H782:U782" si="409">SUM(H783)</f>
        <v>0</v>
      </c>
      <c r="I782" s="52">
        <f t="shared" si="409"/>
        <v>0</v>
      </c>
      <c r="J782" s="52">
        <f t="shared" si="409"/>
        <v>0</v>
      </c>
      <c r="K782" s="52">
        <f t="shared" si="409"/>
        <v>0</v>
      </c>
      <c r="L782" s="22" t="str">
        <f t="shared" si="372"/>
        <v>-</v>
      </c>
      <c r="M782" s="52">
        <f t="shared" si="409"/>
        <v>0</v>
      </c>
      <c r="N782" s="52">
        <f t="shared" si="409"/>
        <v>0</v>
      </c>
      <c r="O782" s="52">
        <f t="shared" si="409"/>
        <v>0</v>
      </c>
      <c r="P782" s="52">
        <f t="shared" si="409"/>
        <v>0</v>
      </c>
      <c r="Q782" s="52">
        <f t="shared" si="409"/>
        <v>0</v>
      </c>
      <c r="R782" s="52">
        <f t="shared" si="409"/>
        <v>0</v>
      </c>
      <c r="S782" s="52">
        <f t="shared" si="409"/>
        <v>0</v>
      </c>
      <c r="T782" s="52">
        <f t="shared" si="409"/>
        <v>0</v>
      </c>
      <c r="U782" s="52">
        <f t="shared" si="409"/>
        <v>0</v>
      </c>
      <c r="V782" s="21"/>
      <c r="W782" s="21"/>
      <c r="X782" s="21"/>
      <c r="Y782" s="12"/>
    </row>
    <row r="783" spans="1:25" ht="15.75" hidden="1" x14ac:dyDescent="0.2">
      <c r="A783" s="41"/>
      <c r="B783" s="42">
        <v>51</v>
      </c>
      <c r="C783" s="59" t="s">
        <v>270</v>
      </c>
      <c r="D783" s="44" t="s">
        <v>400</v>
      </c>
      <c r="E783" s="36"/>
      <c r="F783" s="20"/>
      <c r="G783" s="51"/>
      <c r="H783" s="51"/>
      <c r="I783" s="51"/>
      <c r="J783" s="55"/>
      <c r="K783" s="51"/>
      <c r="L783" s="33" t="str">
        <f t="shared" si="372"/>
        <v>-</v>
      </c>
      <c r="M783" s="51"/>
      <c r="N783" s="51"/>
      <c r="O783" s="51">
        <v>0</v>
      </c>
      <c r="P783" s="55"/>
      <c r="Q783" s="51"/>
      <c r="R783" s="51"/>
      <c r="S783" s="55"/>
      <c r="T783" s="51"/>
      <c r="U783" s="55"/>
    </row>
    <row r="784" spans="1:25" s="23" customFormat="1" ht="65.25" customHeight="1" x14ac:dyDescent="0.2">
      <c r="A784" s="421" t="s">
        <v>413</v>
      </c>
      <c r="B784" s="421"/>
      <c r="C784" s="421"/>
      <c r="D784" s="421"/>
      <c r="E784" s="20" t="s">
        <v>414</v>
      </c>
      <c r="F784" s="20" t="s">
        <v>30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21"/>
      <c r="W784" s="21"/>
      <c r="X784" s="21"/>
      <c r="Y784" s="12"/>
    </row>
    <row r="785" spans="1:25" s="23" customFormat="1" ht="15.75" hidden="1" x14ac:dyDescent="0.2">
      <c r="A785" s="24" t="s">
        <v>413</v>
      </c>
      <c r="B785" s="25">
        <v>11</v>
      </c>
      <c r="C785" s="49" t="s">
        <v>142</v>
      </c>
      <c r="D785" s="40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21"/>
      <c r="W785" s="21"/>
      <c r="X785" s="21"/>
      <c r="Y785" s="12"/>
    </row>
    <row r="786" spans="1:25" hidden="1" x14ac:dyDescent="0.2">
      <c r="A786" s="28" t="s">
        <v>413</v>
      </c>
      <c r="B786" s="29">
        <v>11</v>
      </c>
      <c r="C786" s="50" t="s">
        <v>142</v>
      </c>
      <c r="D786" s="53">
        <v>3294</v>
      </c>
      <c r="E786" s="32" t="s">
        <v>65</v>
      </c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 x14ac:dyDescent="0.2">
      <c r="A787" s="421" t="s">
        <v>415</v>
      </c>
      <c r="B787" s="421"/>
      <c r="C787" s="421"/>
      <c r="D787" s="421"/>
      <c r="E787" s="20" t="s">
        <v>416</v>
      </c>
      <c r="F787" s="20" t="s">
        <v>30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23" customFormat="1" ht="15.75" hidden="1" x14ac:dyDescent="0.2">
      <c r="A788" s="25" t="s">
        <v>417</v>
      </c>
      <c r="B788" s="25">
        <v>11</v>
      </c>
      <c r="C788" s="49" t="s">
        <v>142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2"/>
    </row>
    <row r="789" spans="1:25" s="23" customFormat="1" ht="15.75" hidden="1" x14ac:dyDescent="0.2">
      <c r="A789" s="29" t="s">
        <v>417</v>
      </c>
      <c r="B789" s="29">
        <v>11</v>
      </c>
      <c r="C789" s="50" t="s">
        <v>142</v>
      </c>
      <c r="D789" s="53">
        <v>3237</v>
      </c>
      <c r="E789" s="32" t="s">
        <v>58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2"/>
    </row>
    <row r="790" spans="1:25" s="23" customFormat="1" ht="15.75" hidden="1" x14ac:dyDescent="0.2">
      <c r="A790" s="25" t="s">
        <v>417</v>
      </c>
      <c r="B790" s="25">
        <v>12</v>
      </c>
      <c r="C790" s="49" t="s">
        <v>142</v>
      </c>
      <c r="D790" s="40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2"/>
    </row>
    <row r="791" spans="1:25" hidden="1" x14ac:dyDescent="0.2">
      <c r="A791" s="29" t="s">
        <v>417</v>
      </c>
      <c r="B791" s="29">
        <v>12</v>
      </c>
      <c r="C791" s="50" t="s">
        <v>142</v>
      </c>
      <c r="D791" s="53">
        <v>3237</v>
      </c>
      <c r="E791" s="32" t="s">
        <v>58</v>
      </c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</row>
    <row r="792" spans="1:25" s="23" customFormat="1" ht="15.75" hidden="1" x14ac:dyDescent="0.2">
      <c r="A792" s="25" t="s">
        <v>417</v>
      </c>
      <c r="B792" s="25">
        <v>12</v>
      </c>
      <c r="C792" s="49" t="s">
        <v>142</v>
      </c>
      <c r="D792" s="40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2"/>
    </row>
    <row r="793" spans="1:25" hidden="1" x14ac:dyDescent="0.2">
      <c r="A793" s="29" t="s">
        <v>417</v>
      </c>
      <c r="B793" s="29">
        <v>12</v>
      </c>
      <c r="C793" s="50" t="s">
        <v>142</v>
      </c>
      <c r="D793" s="53">
        <v>4126</v>
      </c>
      <c r="E793" s="32" t="s">
        <v>84</v>
      </c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</row>
    <row r="794" spans="1:25" s="23" customFormat="1" ht="15.75" hidden="1" x14ac:dyDescent="0.2">
      <c r="A794" s="25" t="s">
        <v>417</v>
      </c>
      <c r="B794" s="25">
        <v>51</v>
      </c>
      <c r="C794" s="49" t="s">
        <v>142</v>
      </c>
      <c r="D794" s="40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2"/>
    </row>
    <row r="795" spans="1:25" hidden="1" x14ac:dyDescent="0.2">
      <c r="A795" s="29" t="s">
        <v>417</v>
      </c>
      <c r="B795" s="29">
        <v>51</v>
      </c>
      <c r="C795" s="50" t="s">
        <v>142</v>
      </c>
      <c r="D795" s="53">
        <v>3237</v>
      </c>
      <c r="E795" s="32" t="s">
        <v>58</v>
      </c>
      <c r="G795" s="1">
        <v>510000</v>
      </c>
      <c r="H795" s="55"/>
      <c r="I795" s="1">
        <v>510000</v>
      </c>
      <c r="J795" s="55"/>
      <c r="K795" s="1">
        <v>0</v>
      </c>
      <c r="L795" s="33">
        <f t="shared" si="413"/>
        <v>0</v>
      </c>
      <c r="M795" s="1">
        <v>0</v>
      </c>
      <c r="N795" s="55"/>
      <c r="O795" s="1"/>
      <c r="P795" s="55"/>
      <c r="Q795" s="1">
        <v>0</v>
      </c>
      <c r="R795" s="1"/>
      <c r="S795" s="55"/>
      <c r="T795" s="1"/>
      <c r="U795" s="55"/>
    </row>
    <row r="796" spans="1:25" s="23" customFormat="1" ht="15.75" hidden="1" x14ac:dyDescent="0.2">
      <c r="A796" s="25" t="s">
        <v>417</v>
      </c>
      <c r="B796" s="25">
        <v>51</v>
      </c>
      <c r="C796" s="49" t="s">
        <v>142</v>
      </c>
      <c r="D796" s="40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2"/>
    </row>
    <row r="797" spans="1:25" s="23" customFormat="1" ht="15.75" hidden="1" x14ac:dyDescent="0.2">
      <c r="A797" s="29" t="s">
        <v>417</v>
      </c>
      <c r="B797" s="29">
        <v>51</v>
      </c>
      <c r="C797" s="50" t="s">
        <v>142</v>
      </c>
      <c r="D797" s="53">
        <v>4126</v>
      </c>
      <c r="E797" s="32" t="s">
        <v>84</v>
      </c>
      <c r="F797" s="32"/>
      <c r="G797" s="1">
        <v>3825000</v>
      </c>
      <c r="H797" s="55"/>
      <c r="I797" s="1">
        <v>3825000</v>
      </c>
      <c r="J797" s="55"/>
      <c r="K797" s="1">
        <v>1273371.5900000001</v>
      </c>
      <c r="L797" s="33">
        <f t="shared" si="413"/>
        <v>33.290760522875814</v>
      </c>
      <c r="M797" s="1">
        <v>1026800</v>
      </c>
      <c r="N797" s="55"/>
      <c r="O797" s="1"/>
      <c r="P797" s="55"/>
      <c r="Q797" s="1">
        <v>3080400</v>
      </c>
      <c r="R797" s="1"/>
      <c r="S797" s="55"/>
      <c r="T797" s="1"/>
      <c r="U797" s="55"/>
      <c r="V797" s="21"/>
      <c r="W797" s="21"/>
      <c r="X797" s="21"/>
      <c r="Y797" s="12"/>
    </row>
    <row r="798" spans="1:25" s="23" customFormat="1" ht="15.75" hidden="1" x14ac:dyDescent="0.2">
      <c r="A798" s="25" t="s">
        <v>417</v>
      </c>
      <c r="B798" s="25">
        <v>563</v>
      </c>
      <c r="C798" s="49" t="s">
        <v>142</v>
      </c>
      <c r="D798" s="40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2"/>
    </row>
    <row r="799" spans="1:25" s="23" customFormat="1" ht="15.75" hidden="1" x14ac:dyDescent="0.2">
      <c r="A799" s="29" t="s">
        <v>417</v>
      </c>
      <c r="B799" s="29">
        <v>563</v>
      </c>
      <c r="C799" s="50" t="s">
        <v>142</v>
      </c>
      <c r="D799" s="53">
        <v>3237</v>
      </c>
      <c r="E799" s="32" t="s">
        <v>58</v>
      </c>
      <c r="F799" s="32"/>
      <c r="G799" s="1"/>
      <c r="H799" s="1"/>
      <c r="I799" s="1"/>
      <c r="J799" s="55"/>
      <c r="K799" s="1"/>
      <c r="L799" s="33" t="str">
        <f t="shared" si="413"/>
        <v>-</v>
      </c>
      <c r="M799" s="1"/>
      <c r="N799" s="1"/>
      <c r="O799" s="1"/>
      <c r="P799" s="55"/>
      <c r="Q799" s="1"/>
      <c r="R799" s="1"/>
      <c r="S799" s="55"/>
      <c r="T799" s="1"/>
      <c r="U799" s="55"/>
      <c r="V799" s="21"/>
      <c r="W799" s="21"/>
      <c r="X799" s="21"/>
      <c r="Y799" s="12"/>
    </row>
    <row r="800" spans="1:25" s="23" customFormat="1" ht="15.75" hidden="1" x14ac:dyDescent="0.2">
      <c r="A800" s="25" t="s">
        <v>417</v>
      </c>
      <c r="B800" s="25">
        <v>563</v>
      </c>
      <c r="C800" s="49" t="s">
        <v>142</v>
      </c>
      <c r="D800" s="40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2"/>
    </row>
    <row r="801" spans="1:25" s="23" customFormat="1" ht="15.75" hidden="1" x14ac:dyDescent="0.2">
      <c r="A801" s="29" t="s">
        <v>417</v>
      </c>
      <c r="B801" s="29">
        <v>563</v>
      </c>
      <c r="C801" s="50" t="s">
        <v>142</v>
      </c>
      <c r="D801" s="53">
        <v>4126</v>
      </c>
      <c r="E801" s="32" t="s">
        <v>84</v>
      </c>
      <c r="F801" s="32"/>
      <c r="G801" s="1"/>
      <c r="H801" s="1"/>
      <c r="I801" s="1"/>
      <c r="J801" s="55"/>
      <c r="K801" s="1"/>
      <c r="L801" s="33" t="str">
        <f t="shared" si="413"/>
        <v>-</v>
      </c>
      <c r="M801" s="1"/>
      <c r="N801" s="1"/>
      <c r="O801" s="1"/>
      <c r="P801" s="55"/>
      <c r="Q801" s="1"/>
      <c r="R801" s="1"/>
      <c r="S801" s="55"/>
      <c r="T801" s="1"/>
      <c r="U801" s="55"/>
      <c r="V801" s="21"/>
      <c r="W801" s="21"/>
      <c r="X801" s="21"/>
      <c r="Y801" s="12"/>
    </row>
    <row r="802" spans="1:25" ht="90.75" customHeight="1" x14ac:dyDescent="0.2">
      <c r="A802" s="421" t="s">
        <v>418</v>
      </c>
      <c r="B802" s="421"/>
      <c r="C802" s="421"/>
      <c r="D802" s="421"/>
      <c r="E802" s="20" t="s">
        <v>419</v>
      </c>
      <c r="F802" s="20" t="s">
        <v>371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23" customFormat="1" ht="15.75" hidden="1" x14ac:dyDescent="0.2">
      <c r="A803" s="25" t="s">
        <v>420</v>
      </c>
      <c r="B803" s="25">
        <v>11</v>
      </c>
      <c r="C803" s="49" t="s">
        <v>270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2"/>
    </row>
    <row r="804" spans="1:25" ht="45.75" hidden="1" customHeight="1" x14ac:dyDescent="0.2">
      <c r="A804" s="29" t="s">
        <v>420</v>
      </c>
      <c r="B804" s="29">
        <v>11</v>
      </c>
      <c r="C804" s="50" t="s">
        <v>270</v>
      </c>
      <c r="D804" s="31">
        <v>3861</v>
      </c>
      <c r="E804" s="32" t="s">
        <v>277</v>
      </c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</row>
    <row r="805" spans="1:25" s="23" customFormat="1" ht="15.75" hidden="1" x14ac:dyDescent="0.2">
      <c r="A805" s="25" t="s">
        <v>420</v>
      </c>
      <c r="B805" s="25">
        <v>12</v>
      </c>
      <c r="C805" s="49" t="s">
        <v>270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2"/>
    </row>
    <row r="806" spans="1:25" ht="47.25" hidden="1" customHeight="1" x14ac:dyDescent="0.2">
      <c r="A806" s="29" t="s">
        <v>420</v>
      </c>
      <c r="B806" s="29">
        <v>12</v>
      </c>
      <c r="C806" s="50" t="s">
        <v>270</v>
      </c>
      <c r="D806" s="31">
        <v>3861</v>
      </c>
      <c r="E806" s="32" t="s">
        <v>277</v>
      </c>
      <c r="G806" s="1">
        <v>4185000</v>
      </c>
      <c r="H806" s="1">
        <v>4185000</v>
      </c>
      <c r="I806" s="1">
        <v>3285876</v>
      </c>
      <c r="J806" s="1">
        <v>3285876</v>
      </c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</row>
    <row r="807" spans="1:25" s="23" customFormat="1" ht="15.75" hidden="1" x14ac:dyDescent="0.2">
      <c r="A807" s="25" t="s">
        <v>420</v>
      </c>
      <c r="B807" s="25">
        <v>51</v>
      </c>
      <c r="C807" s="49" t="s">
        <v>270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2"/>
    </row>
    <row r="808" spans="1:25" s="23" customFormat="1" ht="45" hidden="1" x14ac:dyDescent="0.2">
      <c r="A808" s="29" t="s">
        <v>420</v>
      </c>
      <c r="B808" s="29">
        <v>51</v>
      </c>
      <c r="C808" s="50" t="s">
        <v>270</v>
      </c>
      <c r="D808" s="31">
        <v>3861</v>
      </c>
      <c r="E808" s="32" t="s">
        <v>277</v>
      </c>
      <c r="F808" s="32"/>
      <c r="G808" s="1">
        <v>3715000</v>
      </c>
      <c r="H808" s="55"/>
      <c r="I808" s="1">
        <v>0</v>
      </c>
      <c r="J808" s="55"/>
      <c r="K808" s="1">
        <v>0</v>
      </c>
      <c r="L808" s="33" t="str">
        <f t="shared" si="413"/>
        <v>-</v>
      </c>
      <c r="M808" s="1">
        <v>0</v>
      </c>
      <c r="N808" s="55"/>
      <c r="O808" s="1">
        <v>0</v>
      </c>
      <c r="P808" s="55"/>
      <c r="Q808" s="1">
        <v>0</v>
      </c>
      <c r="R808" s="1">
        <v>0</v>
      </c>
      <c r="S808" s="55"/>
      <c r="T808" s="1"/>
      <c r="U808" s="55"/>
      <c r="V808" s="21"/>
      <c r="W808" s="21"/>
      <c r="X808" s="21"/>
      <c r="Y808" s="12"/>
    </row>
    <row r="809" spans="1:25" ht="94.5" x14ac:dyDescent="0.2">
      <c r="A809" s="421" t="s">
        <v>421</v>
      </c>
      <c r="B809" s="421"/>
      <c r="C809" s="421"/>
      <c r="D809" s="421"/>
      <c r="E809" s="20" t="s">
        <v>422</v>
      </c>
      <c r="F809" s="20" t="s">
        <v>371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 x14ac:dyDescent="0.2">
      <c r="A810" s="25" t="s">
        <v>423</v>
      </c>
      <c r="B810" s="25">
        <v>11</v>
      </c>
      <c r="C810" s="49" t="s">
        <v>270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21"/>
      <c r="W810" s="21"/>
      <c r="X810" s="21"/>
      <c r="Y810" s="12"/>
    </row>
    <row r="811" spans="1:25" ht="45" hidden="1" x14ac:dyDescent="0.2">
      <c r="A811" s="29" t="s">
        <v>423</v>
      </c>
      <c r="B811" s="29">
        <v>11</v>
      </c>
      <c r="C811" s="50" t="s">
        <v>270</v>
      </c>
      <c r="D811" s="31">
        <v>3861</v>
      </c>
      <c r="E811" s="32" t="s">
        <v>277</v>
      </c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 x14ac:dyDescent="0.2">
      <c r="A812" s="25" t="s">
        <v>423</v>
      </c>
      <c r="B812" s="25">
        <v>12</v>
      </c>
      <c r="C812" s="49" t="s">
        <v>270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21"/>
      <c r="W812" s="21"/>
      <c r="X812" s="21"/>
      <c r="Y812" s="12"/>
    </row>
    <row r="813" spans="1:25" ht="45" hidden="1" x14ac:dyDescent="0.2">
      <c r="A813" s="29" t="s">
        <v>423</v>
      </c>
      <c r="B813" s="29">
        <v>12</v>
      </c>
      <c r="C813" s="50" t="s">
        <v>270</v>
      </c>
      <c r="D813" s="31">
        <v>3861</v>
      </c>
      <c r="E813" s="32" t="s">
        <v>277</v>
      </c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 x14ac:dyDescent="0.2">
      <c r="A814" s="25" t="s">
        <v>423</v>
      </c>
      <c r="B814" s="25">
        <v>51</v>
      </c>
      <c r="C814" s="49" t="s">
        <v>270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21"/>
      <c r="W814" s="21"/>
      <c r="X814" s="21"/>
      <c r="Y814" s="12"/>
    </row>
    <row r="815" spans="1:25" ht="45" hidden="1" x14ac:dyDescent="0.2">
      <c r="A815" s="29" t="s">
        <v>423</v>
      </c>
      <c r="B815" s="29">
        <v>51</v>
      </c>
      <c r="C815" s="50" t="s">
        <v>270</v>
      </c>
      <c r="D815" s="31">
        <v>3861</v>
      </c>
      <c r="E815" s="32" t="s">
        <v>277</v>
      </c>
      <c r="H815" s="55"/>
      <c r="J815" s="55"/>
      <c r="L815" s="33" t="str">
        <f t="shared" si="413"/>
        <v>-</v>
      </c>
      <c r="M815" s="1">
        <v>240900000</v>
      </c>
      <c r="N815" s="55"/>
      <c r="O815" s="1"/>
      <c r="P815" s="55"/>
      <c r="Q815" s="1">
        <v>419000000</v>
      </c>
      <c r="R815" s="1"/>
      <c r="S815" s="55"/>
      <c r="T815" s="1"/>
      <c r="U815" s="55"/>
    </row>
    <row r="816" spans="1:25" ht="78.75" x14ac:dyDescent="0.2">
      <c r="A816" s="421" t="s">
        <v>424</v>
      </c>
      <c r="B816" s="421"/>
      <c r="C816" s="421"/>
      <c r="D816" s="421"/>
      <c r="E816" s="20" t="s">
        <v>425</v>
      </c>
      <c r="F816" s="20" t="s">
        <v>30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 x14ac:dyDescent="0.2">
      <c r="A817" s="25" t="s">
        <v>426</v>
      </c>
      <c r="B817" s="25">
        <v>11</v>
      </c>
      <c r="C817" s="49" t="s">
        <v>142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21"/>
      <c r="W817" s="21"/>
      <c r="X817" s="21"/>
      <c r="Y817" s="12"/>
    </row>
    <row r="818" spans="1:25" hidden="1" x14ac:dyDescent="0.2">
      <c r="A818" s="29" t="s">
        <v>426</v>
      </c>
      <c r="B818" s="29">
        <v>11</v>
      </c>
      <c r="C818" s="50" t="s">
        <v>142</v>
      </c>
      <c r="D818" s="31">
        <v>3237</v>
      </c>
      <c r="E818" s="32" t="s">
        <v>58</v>
      </c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 x14ac:dyDescent="0.2">
      <c r="A819" s="25" t="s">
        <v>426</v>
      </c>
      <c r="B819" s="25">
        <v>11</v>
      </c>
      <c r="C819" s="49" t="s">
        <v>142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21"/>
      <c r="W819" s="21"/>
      <c r="X819" s="21"/>
      <c r="Y819" s="12"/>
    </row>
    <row r="820" spans="1:25" s="23" customFormat="1" ht="15.75" hidden="1" x14ac:dyDescent="0.2">
      <c r="A820" s="29" t="s">
        <v>426</v>
      </c>
      <c r="B820" s="29">
        <v>11</v>
      </c>
      <c r="C820" s="50" t="s">
        <v>142</v>
      </c>
      <c r="D820" s="31">
        <v>3821</v>
      </c>
      <c r="E820" s="32" t="s">
        <v>102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2"/>
    </row>
    <row r="821" spans="1:25" s="23" customFormat="1" ht="15.75" hidden="1" x14ac:dyDescent="0.2">
      <c r="A821" s="25" t="s">
        <v>426</v>
      </c>
      <c r="B821" s="25">
        <v>11</v>
      </c>
      <c r="C821" s="49" t="s">
        <v>142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2"/>
    </row>
    <row r="822" spans="1:25" ht="45" hidden="1" x14ac:dyDescent="0.2">
      <c r="A822" s="29" t="s">
        <v>426</v>
      </c>
      <c r="B822" s="29">
        <v>11</v>
      </c>
      <c r="C822" s="50" t="s">
        <v>142</v>
      </c>
      <c r="D822" s="31">
        <v>3861</v>
      </c>
      <c r="E822" s="32" t="s">
        <v>277</v>
      </c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</row>
    <row r="823" spans="1:25" ht="78.75" customHeight="1" x14ac:dyDescent="0.2">
      <c r="A823" s="421" t="s">
        <v>427</v>
      </c>
      <c r="B823" s="421"/>
      <c r="C823" s="421"/>
      <c r="D823" s="421"/>
      <c r="E823" s="20" t="s">
        <v>428</v>
      </c>
      <c r="F823" s="38" t="s">
        <v>349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</row>
    <row r="824" spans="1:25" s="23" customFormat="1" ht="15.75" hidden="1" x14ac:dyDescent="0.2">
      <c r="A824" s="25" t="s">
        <v>429</v>
      </c>
      <c r="B824" s="25">
        <v>12</v>
      </c>
      <c r="C824" s="49" t="s">
        <v>258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2"/>
    </row>
    <row r="825" spans="1:25" hidden="1" x14ac:dyDescent="0.2">
      <c r="A825" s="29" t="s">
        <v>429</v>
      </c>
      <c r="B825" s="29">
        <v>12</v>
      </c>
      <c r="C825" s="50" t="s">
        <v>258</v>
      </c>
      <c r="D825" s="31">
        <v>4126</v>
      </c>
      <c r="E825" s="32" t="s">
        <v>84</v>
      </c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</row>
    <row r="826" spans="1:25" s="23" customFormat="1" ht="15.75" hidden="1" x14ac:dyDescent="0.2">
      <c r="A826" s="25" t="s">
        <v>429</v>
      </c>
      <c r="B826" s="25">
        <v>51</v>
      </c>
      <c r="C826" s="49" t="s">
        <v>258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2"/>
    </row>
    <row r="827" spans="1:25" s="23" customFormat="1" ht="15.75" hidden="1" x14ac:dyDescent="0.2">
      <c r="A827" s="29" t="s">
        <v>429</v>
      </c>
      <c r="B827" s="29">
        <v>51</v>
      </c>
      <c r="C827" s="50" t="s">
        <v>258</v>
      </c>
      <c r="D827" s="31">
        <v>4126</v>
      </c>
      <c r="E827" s="32" t="s">
        <v>84</v>
      </c>
      <c r="F827" s="32"/>
      <c r="G827" s="1">
        <v>1400000</v>
      </c>
      <c r="H827" s="55"/>
      <c r="I827" s="1">
        <v>1400000</v>
      </c>
      <c r="J827" s="55"/>
      <c r="K827" s="1">
        <v>731479.66</v>
      </c>
      <c r="L827" s="33">
        <f t="shared" si="413"/>
        <v>52.248547142857149</v>
      </c>
      <c r="M827" s="1">
        <v>0</v>
      </c>
      <c r="N827" s="55"/>
      <c r="O827" s="1"/>
      <c r="P827" s="55"/>
      <c r="Q827" s="1">
        <v>0</v>
      </c>
      <c r="R827" s="1"/>
      <c r="S827" s="55"/>
      <c r="T827" s="1"/>
      <c r="U827" s="55"/>
      <c r="V827" s="21"/>
      <c r="W827" s="21"/>
      <c r="X827" s="21"/>
      <c r="Y827" s="12"/>
    </row>
    <row r="828" spans="1:25" s="23" customFormat="1" ht="78.2" customHeight="1" x14ac:dyDescent="0.2">
      <c r="A828" s="421" t="s">
        <v>430</v>
      </c>
      <c r="B828" s="421"/>
      <c r="C828" s="421"/>
      <c r="D828" s="421"/>
      <c r="E828" s="20" t="s">
        <v>431</v>
      </c>
      <c r="F828" s="20" t="s">
        <v>30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2"/>
    </row>
    <row r="829" spans="1:25" s="23" customFormat="1" ht="15.75" hidden="1" x14ac:dyDescent="0.2">
      <c r="A829" s="25" t="s">
        <v>432</v>
      </c>
      <c r="B829" s="25">
        <v>14</v>
      </c>
      <c r="C829" s="49" t="s">
        <v>142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2"/>
    </row>
    <row r="830" spans="1:25" s="23" customFormat="1" ht="45" hidden="1" x14ac:dyDescent="0.2">
      <c r="A830" s="29" t="s">
        <v>432</v>
      </c>
      <c r="B830" s="29">
        <v>14</v>
      </c>
      <c r="C830" s="50" t="s">
        <v>142</v>
      </c>
      <c r="D830" s="31">
        <v>3861</v>
      </c>
      <c r="E830" s="32" t="s">
        <v>277</v>
      </c>
      <c r="F830" s="32"/>
      <c r="G830" s="1">
        <v>0</v>
      </c>
      <c r="H830" s="55"/>
      <c r="I830" s="1">
        <v>0</v>
      </c>
      <c r="J830" s="55"/>
      <c r="K830" s="1">
        <v>56928.12</v>
      </c>
      <c r="L830" s="33" t="str">
        <f t="shared" si="413"/>
        <v>-</v>
      </c>
      <c r="M830" s="1">
        <v>0</v>
      </c>
      <c r="N830" s="55"/>
      <c r="O830" s="1"/>
      <c r="P830" s="55"/>
      <c r="Q830" s="1">
        <v>0</v>
      </c>
      <c r="R830" s="1"/>
      <c r="S830" s="55"/>
      <c r="T830" s="1"/>
      <c r="U830" s="55"/>
      <c r="V830" s="21"/>
      <c r="W830" s="21"/>
      <c r="X830" s="21"/>
      <c r="Y830" s="12"/>
    </row>
    <row r="831" spans="1:25" s="23" customFormat="1" ht="15.75" hidden="1" x14ac:dyDescent="0.2">
      <c r="A831" s="25" t="s">
        <v>432</v>
      </c>
      <c r="B831" s="25">
        <v>51</v>
      </c>
      <c r="C831" s="49" t="s">
        <v>142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2"/>
    </row>
    <row r="832" spans="1:25" s="23" customFormat="1" ht="45" hidden="1" x14ac:dyDescent="0.2">
      <c r="A832" s="29" t="s">
        <v>432</v>
      </c>
      <c r="B832" s="29">
        <v>51</v>
      </c>
      <c r="C832" s="50" t="s">
        <v>142</v>
      </c>
      <c r="D832" s="31">
        <v>3861</v>
      </c>
      <c r="E832" s="32" t="s">
        <v>277</v>
      </c>
      <c r="F832" s="32"/>
      <c r="G832" s="1">
        <v>0</v>
      </c>
      <c r="H832" s="55"/>
      <c r="I832" s="1">
        <v>0</v>
      </c>
      <c r="J832" s="55"/>
      <c r="K832" s="1">
        <v>322592.57</v>
      </c>
      <c r="L832" s="33" t="str">
        <f t="shared" si="413"/>
        <v>-</v>
      </c>
      <c r="M832" s="1">
        <v>0</v>
      </c>
      <c r="N832" s="55"/>
      <c r="O832" s="1"/>
      <c r="P832" s="55"/>
      <c r="Q832" s="1">
        <v>0</v>
      </c>
      <c r="R832" s="1"/>
      <c r="S832" s="55"/>
      <c r="T832" s="1"/>
      <c r="U832" s="55"/>
      <c r="V832" s="21"/>
      <c r="W832" s="21"/>
      <c r="X832" s="21"/>
      <c r="Y832" s="12"/>
    </row>
    <row r="833" spans="1:25" s="23" customFormat="1" ht="15.75" hidden="1" x14ac:dyDescent="0.2">
      <c r="A833" s="25" t="s">
        <v>432</v>
      </c>
      <c r="B833" s="25">
        <v>563</v>
      </c>
      <c r="C833" s="49" t="s">
        <v>142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2"/>
    </row>
    <row r="834" spans="1:25" s="23" customFormat="1" ht="45" hidden="1" x14ac:dyDescent="0.2">
      <c r="A834" s="29" t="s">
        <v>432</v>
      </c>
      <c r="B834" s="29">
        <v>563</v>
      </c>
      <c r="C834" s="50" t="s">
        <v>142</v>
      </c>
      <c r="D834" s="31">
        <v>3861</v>
      </c>
      <c r="E834" s="32" t="s">
        <v>277</v>
      </c>
      <c r="F834" s="32"/>
      <c r="G834" s="1"/>
      <c r="H834" s="1"/>
      <c r="I834" s="1"/>
      <c r="J834" s="55"/>
      <c r="K834" s="1"/>
      <c r="L834" s="33" t="str">
        <f t="shared" si="413"/>
        <v>-</v>
      </c>
      <c r="M834" s="1"/>
      <c r="N834" s="1"/>
      <c r="O834" s="1"/>
      <c r="P834" s="55"/>
      <c r="Q834" s="1"/>
      <c r="R834" s="1"/>
      <c r="S834" s="55"/>
      <c r="T834" s="1"/>
      <c r="U834" s="55"/>
      <c r="V834" s="21"/>
      <c r="W834" s="21"/>
      <c r="X834" s="21"/>
      <c r="Y834" s="12"/>
    </row>
    <row r="835" spans="1:25" s="23" customFormat="1" ht="78.75" x14ac:dyDescent="0.2">
      <c r="A835" s="421" t="s">
        <v>433</v>
      </c>
      <c r="B835" s="421"/>
      <c r="C835" s="421"/>
      <c r="D835" s="421"/>
      <c r="E835" s="20" t="s">
        <v>434</v>
      </c>
      <c r="F835" s="20" t="s">
        <v>30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2"/>
    </row>
    <row r="836" spans="1:25" s="23" customFormat="1" ht="15.75" hidden="1" x14ac:dyDescent="0.2">
      <c r="A836" s="25" t="s">
        <v>435</v>
      </c>
      <c r="B836" s="25">
        <v>12</v>
      </c>
      <c r="C836" s="49" t="s">
        <v>142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2"/>
    </row>
    <row r="837" spans="1:25" s="23" customFormat="1" ht="15.75" hidden="1" x14ac:dyDescent="0.2">
      <c r="A837" s="29" t="s">
        <v>435</v>
      </c>
      <c r="B837" s="29">
        <v>12</v>
      </c>
      <c r="C837" s="50" t="s">
        <v>142</v>
      </c>
      <c r="D837" s="31">
        <v>4126</v>
      </c>
      <c r="E837" s="32" t="s">
        <v>84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2"/>
    </row>
    <row r="838" spans="1:25" s="23" customFormat="1" ht="15.75" hidden="1" x14ac:dyDescent="0.2">
      <c r="A838" s="25" t="s">
        <v>435</v>
      </c>
      <c r="B838" s="25">
        <v>563</v>
      </c>
      <c r="C838" s="49" t="s">
        <v>142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2"/>
    </row>
    <row r="839" spans="1:25" s="23" customFormat="1" ht="15.75" hidden="1" x14ac:dyDescent="0.2">
      <c r="A839" s="29" t="s">
        <v>435</v>
      </c>
      <c r="B839" s="29">
        <v>563</v>
      </c>
      <c r="C839" s="50" t="s">
        <v>142</v>
      </c>
      <c r="D839" s="31">
        <v>4126</v>
      </c>
      <c r="E839" s="32" t="s">
        <v>84</v>
      </c>
      <c r="F839" s="32"/>
      <c r="G839" s="1"/>
      <c r="H839" s="1"/>
      <c r="I839" s="1">
        <v>0</v>
      </c>
      <c r="J839" s="55"/>
      <c r="K839" s="1">
        <v>372804.92</v>
      </c>
      <c r="L839" s="22" t="str">
        <f t="shared" si="413"/>
        <v>-</v>
      </c>
      <c r="M839" s="1"/>
      <c r="N839" s="1"/>
      <c r="O839" s="1"/>
      <c r="P839" s="55"/>
      <c r="Q839" s="1"/>
      <c r="R839" s="1"/>
      <c r="S839" s="55"/>
      <c r="T839" s="1"/>
      <c r="U839" s="55"/>
      <c r="V839" s="21"/>
      <c r="W839" s="21"/>
      <c r="X839" s="21"/>
      <c r="Y839" s="12"/>
    </row>
    <row r="840" spans="1:25" s="23" customFormat="1" ht="15.75" hidden="1" x14ac:dyDescent="0.2">
      <c r="A840" s="434" t="s">
        <v>93</v>
      </c>
      <c r="B840" s="434"/>
      <c r="C840" s="434"/>
      <c r="D840" s="434"/>
      <c r="E840" s="38" t="s">
        <v>436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2"/>
    </row>
    <row r="841" spans="1:25" s="23" customFormat="1" ht="15.75" hidden="1" x14ac:dyDescent="0.2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2"/>
    </row>
    <row r="842" spans="1:25" s="60" customFormat="1" hidden="1" x14ac:dyDescent="0.2">
      <c r="A842" s="42"/>
      <c r="B842" s="42">
        <v>12</v>
      </c>
      <c r="C842" s="42"/>
      <c r="D842" s="44">
        <v>3237</v>
      </c>
      <c r="E842" s="36"/>
      <c r="F842" s="32"/>
      <c r="G842" s="1"/>
      <c r="H842" s="1"/>
      <c r="I842" s="1"/>
      <c r="J842" s="1"/>
      <c r="K842" s="1"/>
      <c r="L842" s="33" t="str">
        <f t="shared" si="413"/>
        <v>-</v>
      </c>
      <c r="M842" s="1"/>
      <c r="N842" s="1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1"/>
      <c r="W842" s="1"/>
      <c r="X842" s="1"/>
      <c r="Y842" s="65"/>
    </row>
    <row r="843" spans="1:25" s="23" customFormat="1" ht="15.75" hidden="1" x14ac:dyDescent="0.2">
      <c r="A843" s="25"/>
      <c r="B843" s="25">
        <v>12</v>
      </c>
      <c r="C843" s="49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2"/>
    </row>
    <row r="844" spans="1:25" s="23" customFormat="1" ht="15.75" hidden="1" x14ac:dyDescent="0.2">
      <c r="A844" s="42"/>
      <c r="B844" s="42">
        <v>12</v>
      </c>
      <c r="C844" s="59"/>
      <c r="D844" s="44" t="s">
        <v>437</v>
      </c>
      <c r="E844" s="36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2"/>
    </row>
    <row r="845" spans="1:25" s="23" customFormat="1" ht="15.75" hidden="1" x14ac:dyDescent="0.2">
      <c r="A845" s="25"/>
      <c r="B845" s="25">
        <v>12</v>
      </c>
      <c r="C845" s="49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2"/>
    </row>
    <row r="846" spans="1:25" s="23" customFormat="1" ht="15.75" hidden="1" x14ac:dyDescent="0.2">
      <c r="A846" s="42"/>
      <c r="B846" s="42">
        <v>12</v>
      </c>
      <c r="C846" s="59"/>
      <c r="D846" s="44" t="s">
        <v>438</v>
      </c>
      <c r="E846" s="36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2"/>
    </row>
    <row r="847" spans="1:25" s="23" customFormat="1" ht="15.75" hidden="1" x14ac:dyDescent="0.2">
      <c r="A847" s="91"/>
      <c r="B847" s="25">
        <v>51</v>
      </c>
      <c r="C847" s="49"/>
      <c r="D847" s="27">
        <v>323</v>
      </c>
      <c r="E847" s="38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2"/>
    </row>
    <row r="848" spans="1:25" s="23" customFormat="1" ht="15.75" hidden="1" x14ac:dyDescent="0.2">
      <c r="A848" s="29"/>
      <c r="B848" s="29">
        <v>51</v>
      </c>
      <c r="C848" s="50"/>
      <c r="D848" s="31">
        <v>3237</v>
      </c>
      <c r="E848" s="32"/>
      <c r="F848" s="32"/>
      <c r="G848" s="1"/>
      <c r="H848" s="1"/>
      <c r="I848" s="1"/>
      <c r="J848" s="55"/>
      <c r="K848" s="1"/>
      <c r="L848" s="33" t="str">
        <f t="shared" si="413"/>
        <v>-</v>
      </c>
      <c r="M848" s="1"/>
      <c r="N848" s="1"/>
      <c r="O848" s="1"/>
      <c r="P848" s="55"/>
      <c r="Q848" s="1"/>
      <c r="R848" s="1"/>
      <c r="S848" s="55"/>
      <c r="T848" s="1"/>
      <c r="U848" s="55"/>
      <c r="V848" s="21"/>
      <c r="W848" s="21"/>
      <c r="X848" s="21"/>
      <c r="Y848" s="12"/>
    </row>
    <row r="849" spans="1:25" s="23" customFormat="1" ht="15.75" hidden="1" x14ac:dyDescent="0.2">
      <c r="A849" s="25"/>
      <c r="B849" s="25">
        <v>51</v>
      </c>
      <c r="C849" s="49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2"/>
    </row>
    <row r="850" spans="1:25" s="23" customFormat="1" ht="15.75" hidden="1" x14ac:dyDescent="0.2">
      <c r="A850" s="42"/>
      <c r="B850" s="42">
        <v>51</v>
      </c>
      <c r="C850" s="59"/>
      <c r="D850" s="44" t="s">
        <v>437</v>
      </c>
      <c r="E850" s="36"/>
      <c r="F850" s="32"/>
      <c r="G850" s="1"/>
      <c r="H850" s="1"/>
      <c r="I850" s="1"/>
      <c r="J850" s="55"/>
      <c r="K850" s="1"/>
      <c r="L850" s="33" t="str">
        <f t="shared" si="413"/>
        <v>-</v>
      </c>
      <c r="M850" s="1"/>
      <c r="N850" s="1"/>
      <c r="O850" s="1"/>
      <c r="P850" s="55"/>
      <c r="Q850" s="1"/>
      <c r="R850" s="1">
        <v>0</v>
      </c>
      <c r="S850" s="55"/>
      <c r="T850" s="1">
        <v>0</v>
      </c>
      <c r="U850" s="55"/>
      <c r="V850" s="21"/>
      <c r="W850" s="21"/>
      <c r="X850" s="21"/>
      <c r="Y850" s="12"/>
    </row>
    <row r="851" spans="1:25" s="23" customFormat="1" ht="15.75" hidden="1" x14ac:dyDescent="0.2">
      <c r="A851" s="25"/>
      <c r="B851" s="25">
        <v>51</v>
      </c>
      <c r="C851" s="49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2"/>
    </row>
    <row r="852" spans="1:25" s="23" customFormat="1" ht="15.75" hidden="1" x14ac:dyDescent="0.2">
      <c r="A852" s="42"/>
      <c r="B852" s="42">
        <v>51</v>
      </c>
      <c r="C852" s="59"/>
      <c r="D852" s="44" t="s">
        <v>438</v>
      </c>
      <c r="E852" s="36"/>
      <c r="F852" s="32"/>
      <c r="G852" s="1"/>
      <c r="H852" s="1"/>
      <c r="I852" s="1"/>
      <c r="J852" s="55"/>
      <c r="K852" s="1"/>
      <c r="L852" s="33" t="str">
        <f t="shared" si="413"/>
        <v>-</v>
      </c>
      <c r="M852" s="1"/>
      <c r="N852" s="1"/>
      <c r="O852" s="1"/>
      <c r="P852" s="55"/>
      <c r="Q852" s="1"/>
      <c r="R852" s="1">
        <v>0</v>
      </c>
      <c r="S852" s="55"/>
      <c r="T852" s="1">
        <v>0</v>
      </c>
      <c r="U852" s="55"/>
      <c r="V852" s="21"/>
      <c r="W852" s="21"/>
      <c r="X852" s="21"/>
      <c r="Y852" s="12"/>
    </row>
    <row r="853" spans="1:25" ht="110.25" x14ac:dyDescent="0.2">
      <c r="A853" s="421" t="s">
        <v>439</v>
      </c>
      <c r="B853" s="421"/>
      <c r="C853" s="421"/>
      <c r="D853" s="421"/>
      <c r="E853" s="20" t="s">
        <v>440</v>
      </c>
      <c r="F853" s="38" t="s">
        <v>349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</row>
    <row r="854" spans="1:25" s="23" customFormat="1" ht="15.75" hidden="1" x14ac:dyDescent="0.2">
      <c r="A854" s="24" t="s">
        <v>441</v>
      </c>
      <c r="B854" s="25">
        <v>11</v>
      </c>
      <c r="C854" s="49" t="s">
        <v>258</v>
      </c>
      <c r="D854" s="40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2"/>
    </row>
    <row r="855" spans="1:25" ht="45" hidden="1" x14ac:dyDescent="0.2">
      <c r="A855" s="28" t="s">
        <v>441</v>
      </c>
      <c r="B855" s="29">
        <v>11</v>
      </c>
      <c r="C855" s="50" t="s">
        <v>258</v>
      </c>
      <c r="D855" s="53">
        <v>3861</v>
      </c>
      <c r="E855" s="32" t="s">
        <v>277</v>
      </c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</row>
    <row r="856" spans="1:25" ht="110.25" x14ac:dyDescent="0.2">
      <c r="A856" s="421" t="s">
        <v>442</v>
      </c>
      <c r="B856" s="421"/>
      <c r="C856" s="421"/>
      <c r="D856" s="421"/>
      <c r="E856" s="20" t="s">
        <v>443</v>
      </c>
      <c r="F856" s="38" t="s">
        <v>349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</row>
    <row r="857" spans="1:25" s="23" customFormat="1" ht="15.75" hidden="1" x14ac:dyDescent="0.2">
      <c r="A857" s="24" t="s">
        <v>444</v>
      </c>
      <c r="B857" s="25">
        <v>11</v>
      </c>
      <c r="C857" s="49" t="s">
        <v>258</v>
      </c>
      <c r="D857" s="40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2"/>
    </row>
    <row r="858" spans="1:25" hidden="1" x14ac:dyDescent="0.2">
      <c r="A858" s="28" t="s">
        <v>444</v>
      </c>
      <c r="B858" s="29">
        <v>11</v>
      </c>
      <c r="C858" s="50" t="s">
        <v>258</v>
      </c>
      <c r="D858" s="53">
        <v>3632</v>
      </c>
      <c r="E858" s="32" t="s">
        <v>183</v>
      </c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</row>
    <row r="859" spans="1:25" s="23" customFormat="1" ht="110.25" x14ac:dyDescent="0.2">
      <c r="A859" s="430" t="s">
        <v>176</v>
      </c>
      <c r="B859" s="431"/>
      <c r="C859" s="431"/>
      <c r="D859" s="432"/>
      <c r="E859" s="38" t="s">
        <v>445</v>
      </c>
      <c r="F859" s="38" t="s">
        <v>349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2"/>
    </row>
    <row r="860" spans="1:25" s="23" customFormat="1" ht="15.75" hidden="1" x14ac:dyDescent="0.2">
      <c r="A860" s="24"/>
      <c r="B860" s="25">
        <v>11</v>
      </c>
      <c r="C860" s="49" t="s">
        <v>270</v>
      </c>
      <c r="D860" s="40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2"/>
    </row>
    <row r="861" spans="1:25" ht="45" hidden="1" x14ac:dyDescent="0.2">
      <c r="B861" s="29">
        <v>11</v>
      </c>
      <c r="C861" s="50" t="s">
        <v>270</v>
      </c>
      <c r="D861" s="53">
        <v>3861</v>
      </c>
      <c r="E861" s="32" t="s">
        <v>277</v>
      </c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</row>
    <row r="862" spans="1:25" ht="110.25" x14ac:dyDescent="0.2">
      <c r="A862" s="421" t="s">
        <v>446</v>
      </c>
      <c r="B862" s="421"/>
      <c r="C862" s="421"/>
      <c r="D862" s="421"/>
      <c r="E862" s="20" t="s">
        <v>447</v>
      </c>
      <c r="F862" s="38" t="s">
        <v>349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</row>
    <row r="863" spans="1:25" s="23" customFormat="1" ht="15.75" hidden="1" x14ac:dyDescent="0.2">
      <c r="A863" s="24" t="s">
        <v>448</v>
      </c>
      <c r="B863" s="25">
        <v>11</v>
      </c>
      <c r="C863" s="49" t="s">
        <v>258</v>
      </c>
      <c r="D863" s="40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2"/>
    </row>
    <row r="864" spans="1:25" ht="30" hidden="1" x14ac:dyDescent="0.2">
      <c r="A864" s="28" t="s">
        <v>448</v>
      </c>
      <c r="B864" s="29">
        <v>11</v>
      </c>
      <c r="C864" s="50" t="s">
        <v>258</v>
      </c>
      <c r="D864" s="53">
        <v>3522</v>
      </c>
      <c r="E864" s="32" t="s">
        <v>150</v>
      </c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</row>
    <row r="865" spans="1:25" ht="110.25" x14ac:dyDescent="0.2">
      <c r="A865" s="421" t="s">
        <v>449</v>
      </c>
      <c r="B865" s="421"/>
      <c r="C865" s="421"/>
      <c r="D865" s="421"/>
      <c r="E865" s="20" t="s">
        <v>450</v>
      </c>
      <c r="F865" s="38" t="s">
        <v>349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</row>
    <row r="866" spans="1:25" s="23" customFormat="1" ht="15.75" hidden="1" x14ac:dyDescent="0.2">
      <c r="A866" s="24" t="s">
        <v>451</v>
      </c>
      <c r="B866" s="25">
        <v>11</v>
      </c>
      <c r="C866" s="49" t="s">
        <v>258</v>
      </c>
      <c r="D866" s="40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2"/>
    </row>
    <row r="867" spans="1:25" ht="30" hidden="1" x14ac:dyDescent="0.2">
      <c r="A867" s="28" t="s">
        <v>451</v>
      </c>
      <c r="B867" s="29">
        <v>11</v>
      </c>
      <c r="C867" s="50" t="s">
        <v>258</v>
      </c>
      <c r="D867" s="53">
        <v>3522</v>
      </c>
      <c r="E867" s="32" t="s">
        <v>150</v>
      </c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</row>
    <row r="868" spans="1:25" ht="110.25" x14ac:dyDescent="0.2">
      <c r="A868" s="421" t="s">
        <v>452</v>
      </c>
      <c r="B868" s="421"/>
      <c r="C868" s="421"/>
      <c r="D868" s="421"/>
      <c r="E868" s="20" t="s">
        <v>453</v>
      </c>
      <c r="F868" s="38" t="s">
        <v>349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</row>
    <row r="869" spans="1:25" s="23" customFormat="1" ht="15.75" hidden="1" x14ac:dyDescent="0.2">
      <c r="A869" s="24" t="s">
        <v>454</v>
      </c>
      <c r="B869" s="25">
        <v>11</v>
      </c>
      <c r="C869" s="49" t="s">
        <v>258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2"/>
    </row>
    <row r="870" spans="1:25" ht="30" hidden="1" x14ac:dyDescent="0.2">
      <c r="A870" s="28" t="s">
        <v>454</v>
      </c>
      <c r="B870" s="29">
        <v>11</v>
      </c>
      <c r="C870" s="50" t="s">
        <v>258</v>
      </c>
      <c r="D870" s="53">
        <v>3522</v>
      </c>
      <c r="E870" s="32" t="s">
        <v>150</v>
      </c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</row>
    <row r="871" spans="1:25" s="23" customFormat="1" ht="15.75" hidden="1" x14ac:dyDescent="0.2">
      <c r="A871" s="24" t="s">
        <v>454</v>
      </c>
      <c r="B871" s="25">
        <v>11</v>
      </c>
      <c r="C871" s="49" t="s">
        <v>258</v>
      </c>
      <c r="D871" s="40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2"/>
    </row>
    <row r="872" spans="1:25" ht="30" hidden="1" x14ac:dyDescent="0.2">
      <c r="A872" s="28" t="s">
        <v>454</v>
      </c>
      <c r="B872" s="29">
        <v>11</v>
      </c>
      <c r="C872" s="50" t="s">
        <v>258</v>
      </c>
      <c r="D872" s="53">
        <v>5163</v>
      </c>
      <c r="E872" s="32" t="s">
        <v>455</v>
      </c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5"/>
      <c r="Q872" s="1">
        <v>0</v>
      </c>
      <c r="R872" s="1">
        <v>27427170</v>
      </c>
      <c r="S872" s="35"/>
      <c r="T872" s="1">
        <v>29307428</v>
      </c>
      <c r="U872" s="35"/>
    </row>
    <row r="873" spans="1:25" ht="110.25" x14ac:dyDescent="0.2">
      <c r="A873" s="421" t="s">
        <v>456</v>
      </c>
      <c r="B873" s="421"/>
      <c r="C873" s="421"/>
      <c r="D873" s="421"/>
      <c r="E873" s="20" t="s">
        <v>457</v>
      </c>
      <c r="F873" s="38" t="s">
        <v>349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</row>
    <row r="874" spans="1:25" s="23" customFormat="1" ht="15.75" hidden="1" x14ac:dyDescent="0.2">
      <c r="A874" s="24" t="s">
        <v>458</v>
      </c>
      <c r="B874" s="25">
        <v>11</v>
      </c>
      <c r="C874" s="49" t="s">
        <v>258</v>
      </c>
      <c r="D874" s="40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2"/>
    </row>
    <row r="875" spans="1:25" ht="30" hidden="1" x14ac:dyDescent="0.2">
      <c r="A875" s="28" t="s">
        <v>458</v>
      </c>
      <c r="B875" s="29">
        <v>11</v>
      </c>
      <c r="C875" s="50" t="s">
        <v>258</v>
      </c>
      <c r="D875" s="53">
        <v>3522</v>
      </c>
      <c r="E875" s="32" t="s">
        <v>150</v>
      </c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</row>
    <row r="876" spans="1:25" ht="110.25" x14ac:dyDescent="0.2">
      <c r="A876" s="421" t="s">
        <v>459</v>
      </c>
      <c r="B876" s="421"/>
      <c r="C876" s="421"/>
      <c r="D876" s="421"/>
      <c r="E876" s="20" t="s">
        <v>460</v>
      </c>
      <c r="F876" s="38" t="s">
        <v>349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</row>
    <row r="877" spans="1:25" s="23" customFormat="1" ht="15.75" hidden="1" x14ac:dyDescent="0.2">
      <c r="A877" s="24" t="s">
        <v>461</v>
      </c>
      <c r="B877" s="25">
        <v>11</v>
      </c>
      <c r="C877" s="49" t="s">
        <v>258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2"/>
    </row>
    <row r="878" spans="1:25" ht="30" hidden="1" x14ac:dyDescent="0.2">
      <c r="A878" s="28" t="s">
        <v>461</v>
      </c>
      <c r="B878" s="29">
        <v>11</v>
      </c>
      <c r="C878" s="50" t="s">
        <v>258</v>
      </c>
      <c r="D878" s="31">
        <v>3522</v>
      </c>
      <c r="E878" s="32" t="s">
        <v>150</v>
      </c>
      <c r="F878" s="38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</row>
    <row r="879" spans="1:25" ht="110.25" x14ac:dyDescent="0.2">
      <c r="A879" s="421" t="s">
        <v>462</v>
      </c>
      <c r="B879" s="421"/>
      <c r="C879" s="421"/>
      <c r="D879" s="421"/>
      <c r="E879" s="20" t="s">
        <v>463</v>
      </c>
      <c r="F879" s="38" t="s">
        <v>349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</row>
    <row r="880" spans="1:25" s="23" customFormat="1" ht="15.75" hidden="1" x14ac:dyDescent="0.2">
      <c r="A880" s="24" t="s">
        <v>464</v>
      </c>
      <c r="B880" s="25">
        <v>11</v>
      </c>
      <c r="C880" s="49" t="s">
        <v>258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2"/>
    </row>
    <row r="881" spans="1:25" ht="30" hidden="1" x14ac:dyDescent="0.2">
      <c r="A881" s="28" t="s">
        <v>464</v>
      </c>
      <c r="B881" s="29">
        <v>11</v>
      </c>
      <c r="C881" s="50" t="s">
        <v>258</v>
      </c>
      <c r="D881" s="31">
        <v>3522</v>
      </c>
      <c r="E881" s="32" t="s">
        <v>150</v>
      </c>
      <c r="F881" s="38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</row>
    <row r="882" spans="1:25" ht="15.75" x14ac:dyDescent="0.2">
      <c r="A882" s="433" t="s">
        <v>465</v>
      </c>
      <c r="B882" s="433"/>
      <c r="C882" s="433"/>
      <c r="D882" s="433"/>
      <c r="E882" s="433"/>
      <c r="F882" s="433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</row>
    <row r="883" spans="1:25" ht="141.75" x14ac:dyDescent="0.2">
      <c r="A883" s="421" t="s">
        <v>466</v>
      </c>
      <c r="B883" s="421"/>
      <c r="C883" s="421"/>
      <c r="D883" s="421"/>
      <c r="E883" s="20" t="s">
        <v>467</v>
      </c>
      <c r="F883" s="38" t="s">
        <v>99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</row>
    <row r="884" spans="1:25" s="23" customFormat="1" ht="15.75" x14ac:dyDescent="0.2">
      <c r="A884" s="24" t="s">
        <v>468</v>
      </c>
      <c r="B884" s="25">
        <v>11</v>
      </c>
      <c r="C884" s="26" t="s">
        <v>101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2" t="s">
        <v>469</v>
      </c>
    </row>
    <row r="885" spans="1:25" ht="15.75" hidden="1" x14ac:dyDescent="0.2">
      <c r="A885" s="28" t="s">
        <v>468</v>
      </c>
      <c r="B885" s="29">
        <v>11</v>
      </c>
      <c r="C885" s="30" t="s">
        <v>101</v>
      </c>
      <c r="D885" s="31">
        <v>3111</v>
      </c>
      <c r="E885" s="32" t="s">
        <v>33</v>
      </c>
      <c r="G885" s="51">
        <v>1449000</v>
      </c>
      <c r="H885" s="51">
        <v>1449000</v>
      </c>
      <c r="I885" s="51">
        <v>1449000</v>
      </c>
      <c r="J885" s="51">
        <v>1449000</v>
      </c>
      <c r="K885" s="51">
        <v>1034815.59</v>
      </c>
      <c r="L885" s="198">
        <f t="shared" si="454"/>
        <v>71.415844720496892</v>
      </c>
      <c r="M885" s="68">
        <v>1449000</v>
      </c>
      <c r="N885" s="68">
        <v>1449000</v>
      </c>
      <c r="O885" s="51">
        <v>1460000</v>
      </c>
      <c r="P885" s="51">
        <f>O885</f>
        <v>1460000</v>
      </c>
      <c r="Q885" s="68">
        <v>1449000</v>
      </c>
      <c r="R885" s="51">
        <v>1460000</v>
      </c>
      <c r="S885" s="51">
        <f>R885</f>
        <v>1460000</v>
      </c>
      <c r="T885" s="51">
        <v>1458000</v>
      </c>
      <c r="U885" s="51">
        <f>T885</f>
        <v>1458000</v>
      </c>
      <c r="V885" s="21">
        <f>O884+O886+O888</f>
        <v>1700000</v>
      </c>
      <c r="Y885" s="23" t="s">
        <v>470</v>
      </c>
    </row>
    <row r="886" spans="1:25" s="23" customFormat="1" ht="15.75" hidden="1" x14ac:dyDescent="0.2">
      <c r="A886" s="24" t="s">
        <v>468</v>
      </c>
      <c r="B886" s="25">
        <v>11</v>
      </c>
      <c r="C886" s="26" t="s">
        <v>101</v>
      </c>
      <c r="D886" s="27">
        <v>312</v>
      </c>
      <c r="E886" s="20"/>
      <c r="F886" s="20"/>
      <c r="G886" s="52">
        <f>SUM(G887)</f>
        <v>6000</v>
      </c>
      <c r="H886" s="52">
        <f t="shared" ref="H886:U886" si="464">SUM(H887)</f>
        <v>6000</v>
      </c>
      <c r="I886" s="52">
        <f t="shared" si="464"/>
        <v>6000</v>
      </c>
      <c r="J886" s="52">
        <f t="shared" si="464"/>
        <v>6000</v>
      </c>
      <c r="K886" s="52">
        <f t="shared" si="464"/>
        <v>3000</v>
      </c>
      <c r="L886" s="22">
        <f t="shared" si="454"/>
        <v>50</v>
      </c>
      <c r="M886" s="52">
        <f t="shared" si="464"/>
        <v>6000</v>
      </c>
      <c r="N886" s="52">
        <f t="shared" si="464"/>
        <v>6000</v>
      </c>
      <c r="O886" s="52">
        <f t="shared" si="464"/>
        <v>12200</v>
      </c>
      <c r="P886" s="52">
        <f t="shared" si="464"/>
        <v>12200</v>
      </c>
      <c r="Q886" s="52">
        <f t="shared" si="464"/>
        <v>6000</v>
      </c>
      <c r="R886" s="52">
        <f t="shared" si="464"/>
        <v>12200</v>
      </c>
      <c r="S886" s="52">
        <f t="shared" si="464"/>
        <v>12200</v>
      </c>
      <c r="T886" s="52">
        <f t="shared" si="464"/>
        <v>16000</v>
      </c>
      <c r="U886" s="52">
        <f t="shared" si="464"/>
        <v>16000</v>
      </c>
      <c r="V886" s="1">
        <f>V884-V885</f>
        <v>0</v>
      </c>
      <c r="W886" s="21"/>
      <c r="X886" s="21"/>
      <c r="Y886" s="65" t="s">
        <v>26</v>
      </c>
    </row>
    <row r="887" spans="1:25" hidden="1" x14ac:dyDescent="0.2">
      <c r="A887" s="28" t="s">
        <v>468</v>
      </c>
      <c r="B887" s="29">
        <v>11</v>
      </c>
      <c r="C887" s="30" t="s">
        <v>101</v>
      </c>
      <c r="D887" s="31">
        <v>3121</v>
      </c>
      <c r="E887" s="32" t="s">
        <v>471</v>
      </c>
      <c r="G887" s="51">
        <v>6000</v>
      </c>
      <c r="H887" s="51">
        <v>6000</v>
      </c>
      <c r="I887" s="51">
        <v>6000</v>
      </c>
      <c r="J887" s="51">
        <v>6000</v>
      </c>
      <c r="K887" s="51">
        <v>3000</v>
      </c>
      <c r="L887" s="198">
        <f t="shared" si="454"/>
        <v>50</v>
      </c>
      <c r="M887" s="68">
        <v>6000</v>
      </c>
      <c r="N887" s="68">
        <v>6000</v>
      </c>
      <c r="O887" s="51">
        <v>12200</v>
      </c>
      <c r="P887" s="51">
        <f t="shared" ref="P887:P922" si="465">O887</f>
        <v>12200</v>
      </c>
      <c r="Q887" s="68">
        <v>6000</v>
      </c>
      <c r="R887" s="51">
        <v>12200</v>
      </c>
      <c r="S887" s="51">
        <f t="shared" ref="S887:S922" si="466">R887</f>
        <v>12200</v>
      </c>
      <c r="T887" s="51">
        <v>16000</v>
      </c>
      <c r="U887" s="51">
        <f t="shared" ref="U887:U922" si="467">T887</f>
        <v>16000</v>
      </c>
    </row>
    <row r="888" spans="1:25" s="23" customFormat="1" ht="15.75" hidden="1" x14ac:dyDescent="0.2">
      <c r="A888" s="24" t="s">
        <v>468</v>
      </c>
      <c r="B888" s="25">
        <v>11</v>
      </c>
      <c r="C888" s="26" t="s">
        <v>101</v>
      </c>
      <c r="D888" s="27">
        <v>313</v>
      </c>
      <c r="E888" s="20"/>
      <c r="F888" s="20"/>
      <c r="G888" s="52">
        <f>SUM(G889:G890)</f>
        <v>225000</v>
      </c>
      <c r="H888" s="52">
        <f t="shared" ref="H888:U888" si="468">SUM(H889:H890)</f>
        <v>225000</v>
      </c>
      <c r="I888" s="52">
        <f t="shared" si="468"/>
        <v>225000</v>
      </c>
      <c r="J888" s="52">
        <f t="shared" si="468"/>
        <v>225000</v>
      </c>
      <c r="K888" s="52">
        <f t="shared" si="468"/>
        <v>157311.82</v>
      </c>
      <c r="L888" s="22">
        <f t="shared" si="454"/>
        <v>69.91636444444444</v>
      </c>
      <c r="M888" s="52">
        <f t="shared" si="468"/>
        <v>225000</v>
      </c>
      <c r="N888" s="52">
        <f t="shared" si="468"/>
        <v>225000</v>
      </c>
      <c r="O888" s="52">
        <f t="shared" si="468"/>
        <v>227800</v>
      </c>
      <c r="P888" s="52">
        <f t="shared" si="468"/>
        <v>227800</v>
      </c>
      <c r="Q888" s="52">
        <f t="shared" si="468"/>
        <v>225000</v>
      </c>
      <c r="R888" s="52">
        <f t="shared" si="468"/>
        <v>227800</v>
      </c>
      <c r="S888" s="52">
        <f t="shared" si="468"/>
        <v>227800</v>
      </c>
      <c r="T888" s="52">
        <f t="shared" si="468"/>
        <v>226000</v>
      </c>
      <c r="U888" s="52">
        <f t="shared" si="468"/>
        <v>226000</v>
      </c>
      <c r="V888" s="21"/>
      <c r="W888" s="21"/>
      <c r="X888" s="21"/>
      <c r="Y888" s="12"/>
    </row>
    <row r="889" spans="1:25" hidden="1" x14ac:dyDescent="0.2">
      <c r="A889" s="28" t="s">
        <v>468</v>
      </c>
      <c r="B889" s="29">
        <v>11</v>
      </c>
      <c r="C889" s="30" t="s">
        <v>101</v>
      </c>
      <c r="D889" s="31">
        <v>3132</v>
      </c>
      <c r="E889" s="32" t="s">
        <v>40</v>
      </c>
      <c r="G889" s="51">
        <v>198000</v>
      </c>
      <c r="H889" s="51">
        <v>198000</v>
      </c>
      <c r="I889" s="51">
        <v>198000</v>
      </c>
      <c r="J889" s="51">
        <v>198000</v>
      </c>
      <c r="K889" s="1">
        <v>139717.70000000001</v>
      </c>
      <c r="L889" s="198">
        <f t="shared" si="454"/>
        <v>70.564494949494957</v>
      </c>
      <c r="M889" s="68">
        <v>198000</v>
      </c>
      <c r="N889" s="68">
        <v>198000</v>
      </c>
      <c r="O889" s="51">
        <v>200000</v>
      </c>
      <c r="P889" s="51">
        <f t="shared" si="465"/>
        <v>200000</v>
      </c>
      <c r="Q889" s="68">
        <v>198000</v>
      </c>
      <c r="R889" s="51">
        <v>200000</v>
      </c>
      <c r="S889" s="51">
        <f t="shared" si="466"/>
        <v>200000</v>
      </c>
      <c r="T889" s="51">
        <v>199000</v>
      </c>
      <c r="U889" s="51">
        <f t="shared" si="467"/>
        <v>199000</v>
      </c>
    </row>
    <row r="890" spans="1:25" ht="30" hidden="1" x14ac:dyDescent="0.2">
      <c r="A890" s="28" t="s">
        <v>468</v>
      </c>
      <c r="B890" s="29">
        <v>11</v>
      </c>
      <c r="C890" s="30" t="s">
        <v>101</v>
      </c>
      <c r="D890" s="31">
        <v>3133</v>
      </c>
      <c r="E890" s="32" t="s">
        <v>41</v>
      </c>
      <c r="G890" s="1">
        <v>27000</v>
      </c>
      <c r="H890" s="1">
        <v>27000</v>
      </c>
      <c r="I890" s="1">
        <v>27000</v>
      </c>
      <c r="J890" s="1">
        <v>27000</v>
      </c>
      <c r="K890" s="1">
        <v>17594.12</v>
      </c>
      <c r="L890" s="33">
        <f t="shared" si="454"/>
        <v>65.163407407407405</v>
      </c>
      <c r="M890" s="1">
        <v>27000</v>
      </c>
      <c r="N890" s="1">
        <v>27000</v>
      </c>
      <c r="O890" s="1">
        <v>27800</v>
      </c>
      <c r="P890" s="51">
        <f t="shared" si="465"/>
        <v>27800</v>
      </c>
      <c r="Q890" s="1">
        <v>27000</v>
      </c>
      <c r="R890" s="1">
        <v>27800</v>
      </c>
      <c r="S890" s="51">
        <f t="shared" si="466"/>
        <v>27800</v>
      </c>
      <c r="T890" s="1">
        <v>27000</v>
      </c>
      <c r="U890" s="51">
        <f t="shared" si="467"/>
        <v>27000</v>
      </c>
    </row>
    <row r="891" spans="1:25" s="23" customFormat="1" ht="15.75" hidden="1" x14ac:dyDescent="0.2">
      <c r="A891" s="24" t="s">
        <v>468</v>
      </c>
      <c r="B891" s="25">
        <v>11</v>
      </c>
      <c r="C891" s="26" t="s">
        <v>101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2"/>
    </row>
    <row r="892" spans="1:25" hidden="1" x14ac:dyDescent="0.2">
      <c r="A892" s="28" t="s">
        <v>468</v>
      </c>
      <c r="B892" s="29">
        <v>11</v>
      </c>
      <c r="C892" s="30" t="s">
        <v>101</v>
      </c>
      <c r="D892" s="31">
        <v>3211</v>
      </c>
      <c r="E892" s="32" t="s">
        <v>42</v>
      </c>
      <c r="G892" s="51">
        <v>65000</v>
      </c>
      <c r="H892" s="51">
        <v>65000</v>
      </c>
      <c r="I892" s="51">
        <v>65000</v>
      </c>
      <c r="J892" s="51">
        <v>65000</v>
      </c>
      <c r="K892" s="1">
        <v>21097.52</v>
      </c>
      <c r="L892" s="198">
        <f t="shared" si="454"/>
        <v>32.457723076923081</v>
      </c>
      <c r="M892" s="68">
        <v>65000</v>
      </c>
      <c r="N892" s="68">
        <v>65000</v>
      </c>
      <c r="O892" s="51">
        <v>55000</v>
      </c>
      <c r="P892" s="51">
        <f t="shared" si="465"/>
        <v>55000</v>
      </c>
      <c r="Q892" s="68">
        <v>65000</v>
      </c>
      <c r="R892" s="51">
        <v>65000</v>
      </c>
      <c r="S892" s="51">
        <f t="shared" si="466"/>
        <v>65000</v>
      </c>
      <c r="T892" s="51">
        <v>65000</v>
      </c>
      <c r="U892" s="51">
        <f t="shared" si="467"/>
        <v>65000</v>
      </c>
    </row>
    <row r="893" spans="1:25" ht="30" hidden="1" x14ac:dyDescent="0.2">
      <c r="A893" s="28" t="s">
        <v>468</v>
      </c>
      <c r="B893" s="29">
        <v>11</v>
      </c>
      <c r="C893" s="30" t="s">
        <v>101</v>
      </c>
      <c r="D893" s="31">
        <v>3212</v>
      </c>
      <c r="E893" s="32" t="s">
        <v>43</v>
      </c>
      <c r="G893" s="51">
        <v>42000</v>
      </c>
      <c r="H893" s="51">
        <v>42000</v>
      </c>
      <c r="I893" s="51">
        <v>42000</v>
      </c>
      <c r="J893" s="51">
        <v>42000</v>
      </c>
      <c r="K893" s="1">
        <v>15392.99</v>
      </c>
      <c r="L893" s="33">
        <f t="shared" si="454"/>
        <v>36.649976190476188</v>
      </c>
      <c r="M893" s="51">
        <v>42000</v>
      </c>
      <c r="N893" s="51">
        <v>42000</v>
      </c>
      <c r="O893" s="51">
        <v>40000</v>
      </c>
      <c r="P893" s="51">
        <f t="shared" si="465"/>
        <v>40000</v>
      </c>
      <c r="Q893" s="51">
        <v>42000</v>
      </c>
      <c r="R893" s="51">
        <v>40000</v>
      </c>
      <c r="S893" s="51">
        <f t="shared" si="466"/>
        <v>40000</v>
      </c>
      <c r="T893" s="51">
        <v>40000</v>
      </c>
      <c r="U893" s="51">
        <f t="shared" si="467"/>
        <v>40000</v>
      </c>
    </row>
    <row r="894" spans="1:25" hidden="1" x14ac:dyDescent="0.2">
      <c r="A894" s="28" t="s">
        <v>468</v>
      </c>
      <c r="B894" s="29">
        <v>11</v>
      </c>
      <c r="C894" s="30" t="s">
        <v>101</v>
      </c>
      <c r="D894" s="31">
        <v>3213</v>
      </c>
      <c r="E894" s="32" t="s">
        <v>44</v>
      </c>
      <c r="G894" s="51">
        <v>9600</v>
      </c>
      <c r="H894" s="51">
        <v>9600</v>
      </c>
      <c r="I894" s="51">
        <v>9600</v>
      </c>
      <c r="J894" s="51">
        <v>9600</v>
      </c>
      <c r="K894" s="1">
        <v>2100</v>
      </c>
      <c r="L894" s="198">
        <f t="shared" si="454"/>
        <v>21.875</v>
      </c>
      <c r="M894" s="68">
        <v>9600</v>
      </c>
      <c r="N894" s="68">
        <v>9600</v>
      </c>
      <c r="O894" s="51">
        <v>9600</v>
      </c>
      <c r="P894" s="51">
        <f t="shared" si="465"/>
        <v>9600</v>
      </c>
      <c r="Q894" s="68">
        <v>9600</v>
      </c>
      <c r="R894" s="51">
        <v>9600</v>
      </c>
      <c r="S894" s="51">
        <f t="shared" si="466"/>
        <v>9600</v>
      </c>
      <c r="T894" s="51">
        <v>9600</v>
      </c>
      <c r="U894" s="51">
        <f t="shared" si="467"/>
        <v>9600</v>
      </c>
    </row>
    <row r="895" spans="1:25" hidden="1" x14ac:dyDescent="0.2">
      <c r="A895" s="28" t="s">
        <v>468</v>
      </c>
      <c r="B895" s="29">
        <v>11</v>
      </c>
      <c r="C895" s="30" t="s">
        <v>101</v>
      </c>
      <c r="D895" s="31">
        <v>3214</v>
      </c>
      <c r="E895" s="32" t="s">
        <v>45</v>
      </c>
      <c r="G895" s="51">
        <v>7000</v>
      </c>
      <c r="H895" s="51">
        <v>7000</v>
      </c>
      <c r="I895" s="51">
        <v>7000</v>
      </c>
      <c r="J895" s="51">
        <v>7000</v>
      </c>
      <c r="K895" s="1">
        <v>18</v>
      </c>
      <c r="L895" s="198">
        <f t="shared" si="454"/>
        <v>0.25714285714285712</v>
      </c>
      <c r="M895" s="68">
        <v>7000</v>
      </c>
      <c r="N895" s="68">
        <v>7000</v>
      </c>
      <c r="O895" s="51">
        <v>7000</v>
      </c>
      <c r="P895" s="51">
        <f t="shared" si="465"/>
        <v>7000</v>
      </c>
      <c r="Q895" s="68">
        <v>7000</v>
      </c>
      <c r="R895" s="51">
        <v>7000</v>
      </c>
      <c r="S895" s="51">
        <f t="shared" si="466"/>
        <v>7000</v>
      </c>
      <c r="T895" s="51">
        <v>7000</v>
      </c>
      <c r="U895" s="51">
        <f t="shared" si="467"/>
        <v>7000</v>
      </c>
    </row>
    <row r="896" spans="1:25" s="23" customFormat="1" ht="15.75" hidden="1" x14ac:dyDescent="0.2">
      <c r="A896" s="24" t="s">
        <v>468</v>
      </c>
      <c r="B896" s="25">
        <v>11</v>
      </c>
      <c r="C896" s="26" t="s">
        <v>101</v>
      </c>
      <c r="D896" s="27">
        <v>322</v>
      </c>
      <c r="E896" s="20"/>
      <c r="F896" s="20"/>
      <c r="G896" s="52">
        <f>SUM(G897:G900)</f>
        <v>95500</v>
      </c>
      <c r="H896" s="52">
        <f t="shared" ref="H896:U896" si="470">SUM(H897:H900)</f>
        <v>95500</v>
      </c>
      <c r="I896" s="52">
        <f t="shared" si="470"/>
        <v>95500</v>
      </c>
      <c r="J896" s="52">
        <f t="shared" si="470"/>
        <v>95500</v>
      </c>
      <c r="K896" s="52">
        <f t="shared" si="470"/>
        <v>56082.14</v>
      </c>
      <c r="L896" s="22">
        <f t="shared" si="454"/>
        <v>58.724753926701567</v>
      </c>
      <c r="M896" s="52">
        <f t="shared" si="470"/>
        <v>95500</v>
      </c>
      <c r="N896" s="52">
        <f t="shared" si="470"/>
        <v>95500</v>
      </c>
      <c r="O896" s="52">
        <f t="shared" si="470"/>
        <v>105500</v>
      </c>
      <c r="P896" s="52">
        <f t="shared" si="470"/>
        <v>105500</v>
      </c>
      <c r="Q896" s="52">
        <f t="shared" si="470"/>
        <v>95500</v>
      </c>
      <c r="R896" s="52">
        <f t="shared" si="470"/>
        <v>105500</v>
      </c>
      <c r="S896" s="52">
        <f t="shared" si="470"/>
        <v>105500</v>
      </c>
      <c r="T896" s="52">
        <f t="shared" si="470"/>
        <v>105500</v>
      </c>
      <c r="U896" s="52">
        <f t="shared" si="470"/>
        <v>105500</v>
      </c>
      <c r="V896" s="21"/>
      <c r="W896" s="21"/>
      <c r="X896" s="21"/>
      <c r="Y896" s="12"/>
    </row>
    <row r="897" spans="1:25" hidden="1" x14ac:dyDescent="0.2">
      <c r="A897" s="28" t="s">
        <v>468</v>
      </c>
      <c r="B897" s="29">
        <v>11</v>
      </c>
      <c r="C897" s="30" t="s">
        <v>101</v>
      </c>
      <c r="D897" s="31">
        <v>3221</v>
      </c>
      <c r="E897" s="32" t="s">
        <v>297</v>
      </c>
      <c r="G897" s="51">
        <v>35000</v>
      </c>
      <c r="H897" s="51">
        <v>35000</v>
      </c>
      <c r="I897" s="51">
        <v>35000</v>
      </c>
      <c r="J897" s="51">
        <v>35000</v>
      </c>
      <c r="K897" s="51">
        <v>13658.7</v>
      </c>
      <c r="L897" s="198">
        <f t="shared" si="454"/>
        <v>39.024857142857144</v>
      </c>
      <c r="M897" s="68">
        <v>35000</v>
      </c>
      <c r="N897" s="68">
        <v>35000</v>
      </c>
      <c r="O897" s="51">
        <v>40000</v>
      </c>
      <c r="P897" s="51">
        <f t="shared" si="465"/>
        <v>40000</v>
      </c>
      <c r="Q897" s="68">
        <v>35000</v>
      </c>
      <c r="R897" s="51">
        <v>40000</v>
      </c>
      <c r="S897" s="51">
        <f t="shared" si="466"/>
        <v>40000</v>
      </c>
      <c r="T897" s="51">
        <v>40000</v>
      </c>
      <c r="U897" s="51">
        <f t="shared" si="467"/>
        <v>40000</v>
      </c>
    </row>
    <row r="898" spans="1:25" hidden="1" x14ac:dyDescent="0.2">
      <c r="A898" s="28" t="s">
        <v>468</v>
      </c>
      <c r="B898" s="29">
        <v>11</v>
      </c>
      <c r="C898" s="30" t="s">
        <v>101</v>
      </c>
      <c r="D898" s="31">
        <v>3223</v>
      </c>
      <c r="E898" s="32" t="s">
        <v>48</v>
      </c>
      <c r="G898" s="51">
        <v>41500</v>
      </c>
      <c r="H898" s="51">
        <v>41500</v>
      </c>
      <c r="I898" s="51">
        <v>41500</v>
      </c>
      <c r="J898" s="51">
        <v>41500</v>
      </c>
      <c r="K898" s="51">
        <v>28562.94</v>
      </c>
      <c r="L898" s="198">
        <f t="shared" si="454"/>
        <v>68.826361445783121</v>
      </c>
      <c r="M898" s="68">
        <v>41500</v>
      </c>
      <c r="N898" s="68">
        <v>41500</v>
      </c>
      <c r="O898" s="51">
        <v>41500</v>
      </c>
      <c r="P898" s="51">
        <f t="shared" si="465"/>
        <v>41500</v>
      </c>
      <c r="Q898" s="68">
        <v>41500</v>
      </c>
      <c r="R898" s="51">
        <v>41500</v>
      </c>
      <c r="S898" s="51">
        <f t="shared" si="466"/>
        <v>41500</v>
      </c>
      <c r="T898" s="51">
        <v>41500</v>
      </c>
      <c r="U898" s="51">
        <f t="shared" si="467"/>
        <v>41500</v>
      </c>
    </row>
    <row r="899" spans="1:25" hidden="1" x14ac:dyDescent="0.2">
      <c r="A899" s="28" t="s">
        <v>468</v>
      </c>
      <c r="B899" s="29">
        <v>11</v>
      </c>
      <c r="C899" s="30" t="s">
        <v>101</v>
      </c>
      <c r="D899" s="31">
        <v>3224</v>
      </c>
      <c r="E899" s="32" t="s">
        <v>472</v>
      </c>
      <c r="G899" s="51">
        <v>3000</v>
      </c>
      <c r="H899" s="51">
        <v>3000</v>
      </c>
      <c r="I899" s="51">
        <v>3000</v>
      </c>
      <c r="J899" s="51">
        <v>3000</v>
      </c>
      <c r="K899" s="51">
        <v>0</v>
      </c>
      <c r="L899" s="198">
        <f t="shared" si="454"/>
        <v>0</v>
      </c>
      <c r="M899" s="68">
        <v>3000</v>
      </c>
      <c r="N899" s="68">
        <v>3000</v>
      </c>
      <c r="O899" s="51">
        <v>3000</v>
      </c>
      <c r="P899" s="51">
        <f t="shared" si="465"/>
        <v>3000</v>
      </c>
      <c r="Q899" s="68">
        <v>3000</v>
      </c>
      <c r="R899" s="51">
        <v>3000</v>
      </c>
      <c r="S899" s="51">
        <f t="shared" si="466"/>
        <v>3000</v>
      </c>
      <c r="T899" s="51">
        <v>3000</v>
      </c>
      <c r="U899" s="51">
        <f t="shared" si="467"/>
        <v>3000</v>
      </c>
    </row>
    <row r="900" spans="1:25" hidden="1" x14ac:dyDescent="0.2">
      <c r="A900" s="28" t="s">
        <v>468</v>
      </c>
      <c r="B900" s="29">
        <v>11</v>
      </c>
      <c r="C900" s="30" t="s">
        <v>101</v>
      </c>
      <c r="D900" s="31">
        <v>3225</v>
      </c>
      <c r="E900" s="32" t="s">
        <v>473</v>
      </c>
      <c r="G900" s="51">
        <v>16000</v>
      </c>
      <c r="H900" s="51">
        <v>16000</v>
      </c>
      <c r="I900" s="51">
        <v>16000</v>
      </c>
      <c r="J900" s="51">
        <v>16000</v>
      </c>
      <c r="K900" s="51">
        <v>13860.5</v>
      </c>
      <c r="L900" s="198">
        <f t="shared" si="454"/>
        <v>86.628124999999997</v>
      </c>
      <c r="M900" s="68">
        <v>16000</v>
      </c>
      <c r="N900" s="68">
        <v>16000</v>
      </c>
      <c r="O900" s="51">
        <v>21000</v>
      </c>
      <c r="P900" s="51">
        <f t="shared" si="465"/>
        <v>21000</v>
      </c>
      <c r="Q900" s="68">
        <v>16000</v>
      </c>
      <c r="R900" s="51">
        <v>21000</v>
      </c>
      <c r="S900" s="51">
        <f t="shared" si="466"/>
        <v>21000</v>
      </c>
      <c r="T900" s="51">
        <v>21000</v>
      </c>
      <c r="U900" s="51">
        <f t="shared" si="467"/>
        <v>21000</v>
      </c>
    </row>
    <row r="901" spans="1:25" s="23" customFormat="1" ht="15.75" hidden="1" x14ac:dyDescent="0.2">
      <c r="A901" s="24" t="s">
        <v>468</v>
      </c>
      <c r="B901" s="25">
        <v>11</v>
      </c>
      <c r="C901" s="26" t="s">
        <v>101</v>
      </c>
      <c r="D901" s="27">
        <v>323</v>
      </c>
      <c r="E901" s="20"/>
      <c r="F901" s="20"/>
      <c r="G901" s="52">
        <f>SUM(G902:G908)</f>
        <v>318300</v>
      </c>
      <c r="H901" s="52">
        <f t="shared" ref="H901:U901" si="471">SUM(H902:H908)</f>
        <v>318300</v>
      </c>
      <c r="I901" s="52">
        <f t="shared" si="471"/>
        <v>318300</v>
      </c>
      <c r="J901" s="52">
        <f t="shared" si="471"/>
        <v>318300</v>
      </c>
      <c r="K901" s="52">
        <f t="shared" si="471"/>
        <v>221992.06</v>
      </c>
      <c r="L901" s="22">
        <f t="shared" si="454"/>
        <v>69.743028589381083</v>
      </c>
      <c r="M901" s="52">
        <f t="shared" si="471"/>
        <v>328300</v>
      </c>
      <c r="N901" s="52">
        <f t="shared" si="471"/>
        <v>328300</v>
      </c>
      <c r="O901" s="52">
        <f t="shared" si="471"/>
        <v>328000</v>
      </c>
      <c r="P901" s="52">
        <f t="shared" si="471"/>
        <v>328000</v>
      </c>
      <c r="Q901" s="52">
        <f t="shared" si="471"/>
        <v>328300</v>
      </c>
      <c r="R901" s="52">
        <f t="shared" si="471"/>
        <v>328000</v>
      </c>
      <c r="S901" s="52">
        <f t="shared" si="471"/>
        <v>328000</v>
      </c>
      <c r="T901" s="52">
        <f t="shared" si="471"/>
        <v>328000</v>
      </c>
      <c r="U901" s="52">
        <f t="shared" si="471"/>
        <v>328000</v>
      </c>
      <c r="V901" s="21"/>
      <c r="W901" s="21"/>
      <c r="X901" s="21"/>
      <c r="Y901" s="12"/>
    </row>
    <row r="902" spans="1:25" hidden="1" x14ac:dyDescent="0.2">
      <c r="A902" s="28" t="s">
        <v>468</v>
      </c>
      <c r="B902" s="29">
        <v>11</v>
      </c>
      <c r="C902" s="30" t="s">
        <v>101</v>
      </c>
      <c r="D902" s="31">
        <v>3231</v>
      </c>
      <c r="E902" s="32" t="s">
        <v>52</v>
      </c>
      <c r="G902" s="51">
        <v>55000</v>
      </c>
      <c r="H902" s="51">
        <v>55000</v>
      </c>
      <c r="I902" s="51">
        <v>55000</v>
      </c>
      <c r="J902" s="51">
        <v>55000</v>
      </c>
      <c r="K902" s="51">
        <v>29236.74</v>
      </c>
      <c r="L902" s="198">
        <f t="shared" si="454"/>
        <v>53.157709090909087</v>
      </c>
      <c r="M902" s="68">
        <v>55000</v>
      </c>
      <c r="N902" s="68">
        <v>55000</v>
      </c>
      <c r="O902" s="51">
        <v>55000</v>
      </c>
      <c r="P902" s="51">
        <f t="shared" si="465"/>
        <v>55000</v>
      </c>
      <c r="Q902" s="68">
        <v>55000</v>
      </c>
      <c r="R902" s="51">
        <v>55000</v>
      </c>
      <c r="S902" s="51">
        <f t="shared" si="466"/>
        <v>55000</v>
      </c>
      <c r="T902" s="51">
        <v>55000</v>
      </c>
      <c r="U902" s="51">
        <f t="shared" si="467"/>
        <v>55000</v>
      </c>
    </row>
    <row r="903" spans="1:25" hidden="1" x14ac:dyDescent="0.2">
      <c r="A903" s="28" t="s">
        <v>468</v>
      </c>
      <c r="B903" s="29">
        <v>11</v>
      </c>
      <c r="C903" s="30" t="s">
        <v>101</v>
      </c>
      <c r="D903" s="31">
        <v>3232</v>
      </c>
      <c r="E903" s="32" t="s">
        <v>53</v>
      </c>
      <c r="G903" s="51">
        <v>22000</v>
      </c>
      <c r="H903" s="51">
        <v>22000</v>
      </c>
      <c r="I903" s="51">
        <v>22000</v>
      </c>
      <c r="J903" s="51">
        <v>22000</v>
      </c>
      <c r="K903" s="51">
        <v>14466.94</v>
      </c>
      <c r="L903" s="198">
        <f t="shared" si="454"/>
        <v>65.758818181818185</v>
      </c>
      <c r="M903" s="68">
        <v>22000</v>
      </c>
      <c r="N903" s="68">
        <v>22000</v>
      </c>
      <c r="O903" s="51">
        <v>25000</v>
      </c>
      <c r="P903" s="51">
        <f t="shared" si="465"/>
        <v>25000</v>
      </c>
      <c r="Q903" s="68">
        <v>22000</v>
      </c>
      <c r="R903" s="51">
        <v>25000</v>
      </c>
      <c r="S903" s="51">
        <f t="shared" si="466"/>
        <v>25000</v>
      </c>
      <c r="T903" s="51">
        <v>25000</v>
      </c>
      <c r="U903" s="51">
        <f t="shared" si="467"/>
        <v>25000</v>
      </c>
    </row>
    <row r="904" spans="1:25" hidden="1" x14ac:dyDescent="0.2">
      <c r="A904" s="28" t="s">
        <v>468</v>
      </c>
      <c r="B904" s="29">
        <v>11</v>
      </c>
      <c r="C904" s="30" t="s">
        <v>101</v>
      </c>
      <c r="D904" s="31">
        <v>3233</v>
      </c>
      <c r="E904" s="32" t="s">
        <v>54</v>
      </c>
      <c r="G904" s="51">
        <v>55000</v>
      </c>
      <c r="H904" s="51">
        <v>55000</v>
      </c>
      <c r="I904" s="51">
        <v>55000</v>
      </c>
      <c r="J904" s="51">
        <v>55000</v>
      </c>
      <c r="K904" s="51">
        <v>84406.36</v>
      </c>
      <c r="L904" s="198">
        <f t="shared" si="454"/>
        <v>153.4661090909091</v>
      </c>
      <c r="M904" s="68">
        <v>55000</v>
      </c>
      <c r="N904" s="68">
        <v>55000</v>
      </c>
      <c r="O904" s="51">
        <v>55000</v>
      </c>
      <c r="P904" s="51">
        <f t="shared" si="465"/>
        <v>55000</v>
      </c>
      <c r="Q904" s="68">
        <v>55000</v>
      </c>
      <c r="R904" s="51">
        <v>55000</v>
      </c>
      <c r="S904" s="51">
        <f t="shared" si="466"/>
        <v>55000</v>
      </c>
      <c r="T904" s="51">
        <v>55000</v>
      </c>
      <c r="U904" s="51">
        <f t="shared" si="467"/>
        <v>55000</v>
      </c>
    </row>
    <row r="905" spans="1:25" hidden="1" x14ac:dyDescent="0.2">
      <c r="A905" s="28" t="s">
        <v>468</v>
      </c>
      <c r="B905" s="29">
        <v>11</v>
      </c>
      <c r="C905" s="30" t="s">
        <v>101</v>
      </c>
      <c r="D905" s="31">
        <v>3234</v>
      </c>
      <c r="E905" s="32" t="s">
        <v>55</v>
      </c>
      <c r="G905" s="51">
        <v>22000</v>
      </c>
      <c r="H905" s="51">
        <v>22000</v>
      </c>
      <c r="I905" s="51">
        <v>22000</v>
      </c>
      <c r="J905" s="51">
        <v>22000</v>
      </c>
      <c r="K905" s="51">
        <v>0</v>
      </c>
      <c r="L905" s="198">
        <f t="shared" si="454"/>
        <v>0</v>
      </c>
      <c r="M905" s="68">
        <v>32000</v>
      </c>
      <c r="N905" s="68">
        <v>32000</v>
      </c>
      <c r="O905" s="51">
        <v>27000</v>
      </c>
      <c r="P905" s="51">
        <f t="shared" si="465"/>
        <v>27000</v>
      </c>
      <c r="Q905" s="68">
        <v>32000</v>
      </c>
      <c r="R905" s="51">
        <v>27000</v>
      </c>
      <c r="S905" s="51">
        <f t="shared" si="466"/>
        <v>27000</v>
      </c>
      <c r="T905" s="51">
        <v>27000</v>
      </c>
      <c r="U905" s="51">
        <f t="shared" si="467"/>
        <v>27000</v>
      </c>
    </row>
    <row r="906" spans="1:25" hidden="1" x14ac:dyDescent="0.2">
      <c r="A906" s="28" t="s">
        <v>468</v>
      </c>
      <c r="B906" s="29">
        <v>11</v>
      </c>
      <c r="C906" s="30" t="s">
        <v>101</v>
      </c>
      <c r="D906" s="31">
        <v>3237</v>
      </c>
      <c r="E906" s="32" t="s">
        <v>58</v>
      </c>
      <c r="G906" s="51">
        <v>95000</v>
      </c>
      <c r="H906" s="51">
        <v>95000</v>
      </c>
      <c r="I906" s="51">
        <v>95000</v>
      </c>
      <c r="J906" s="51">
        <v>95000</v>
      </c>
      <c r="K906" s="51">
        <v>40680.75</v>
      </c>
      <c r="L906" s="198">
        <f t="shared" si="454"/>
        <v>42.821842105263158</v>
      </c>
      <c r="M906" s="68">
        <v>95000</v>
      </c>
      <c r="N906" s="68">
        <v>95000</v>
      </c>
      <c r="O906" s="51">
        <v>95000</v>
      </c>
      <c r="P906" s="51">
        <f t="shared" si="465"/>
        <v>95000</v>
      </c>
      <c r="Q906" s="68">
        <v>95000</v>
      </c>
      <c r="R906" s="51">
        <v>95000</v>
      </c>
      <c r="S906" s="51">
        <f t="shared" si="466"/>
        <v>95000</v>
      </c>
      <c r="T906" s="51">
        <v>95000</v>
      </c>
      <c r="U906" s="51">
        <f t="shared" si="467"/>
        <v>95000</v>
      </c>
    </row>
    <row r="907" spans="1:25" hidden="1" x14ac:dyDescent="0.2">
      <c r="A907" s="28" t="s">
        <v>468</v>
      </c>
      <c r="B907" s="29">
        <v>11</v>
      </c>
      <c r="C907" s="30" t="s">
        <v>101</v>
      </c>
      <c r="D907" s="31">
        <v>3238</v>
      </c>
      <c r="E907" s="32" t="s">
        <v>59</v>
      </c>
      <c r="G907" s="51">
        <v>26000</v>
      </c>
      <c r="H907" s="51">
        <v>26000</v>
      </c>
      <c r="I907" s="51">
        <v>26000</v>
      </c>
      <c r="J907" s="51">
        <v>26000</v>
      </c>
      <c r="K907" s="51">
        <v>19346</v>
      </c>
      <c r="L907" s="198">
        <f t="shared" si="454"/>
        <v>74.407692307692315</v>
      </c>
      <c r="M907" s="68">
        <v>26000</v>
      </c>
      <c r="N907" s="68">
        <v>26000</v>
      </c>
      <c r="O907" s="51">
        <v>26000</v>
      </c>
      <c r="P907" s="51">
        <f t="shared" si="465"/>
        <v>26000</v>
      </c>
      <c r="Q907" s="68">
        <v>26000</v>
      </c>
      <c r="R907" s="51">
        <v>26000</v>
      </c>
      <c r="S907" s="51">
        <f t="shared" si="466"/>
        <v>26000</v>
      </c>
      <c r="T907" s="51">
        <v>26000</v>
      </c>
      <c r="U907" s="51">
        <f t="shared" si="467"/>
        <v>26000</v>
      </c>
    </row>
    <row r="908" spans="1:25" hidden="1" x14ac:dyDescent="0.2">
      <c r="A908" s="28" t="s">
        <v>468</v>
      </c>
      <c r="B908" s="29">
        <v>11</v>
      </c>
      <c r="C908" s="30" t="s">
        <v>101</v>
      </c>
      <c r="D908" s="31">
        <v>3239</v>
      </c>
      <c r="E908" s="32" t="s">
        <v>60</v>
      </c>
      <c r="G908" s="51">
        <v>43300</v>
      </c>
      <c r="H908" s="51">
        <v>43300</v>
      </c>
      <c r="I908" s="51">
        <v>43300</v>
      </c>
      <c r="J908" s="51">
        <v>43300</v>
      </c>
      <c r="K908" s="51">
        <v>33855.269999999997</v>
      </c>
      <c r="L908" s="198">
        <f t="shared" si="454"/>
        <v>78.187690531177822</v>
      </c>
      <c r="M908" s="68">
        <v>43300</v>
      </c>
      <c r="N908" s="68">
        <v>43300</v>
      </c>
      <c r="O908" s="51">
        <v>45000</v>
      </c>
      <c r="P908" s="51">
        <f t="shared" si="465"/>
        <v>45000</v>
      </c>
      <c r="Q908" s="68">
        <v>43300</v>
      </c>
      <c r="R908" s="51">
        <v>45000</v>
      </c>
      <c r="S908" s="51">
        <f t="shared" si="466"/>
        <v>45000</v>
      </c>
      <c r="T908" s="51">
        <v>45000</v>
      </c>
      <c r="U908" s="51">
        <f t="shared" si="467"/>
        <v>45000</v>
      </c>
    </row>
    <row r="909" spans="1:25" s="23" customFormat="1" ht="15.75" hidden="1" x14ac:dyDescent="0.2">
      <c r="A909" s="24" t="s">
        <v>468</v>
      </c>
      <c r="B909" s="25">
        <v>11</v>
      </c>
      <c r="C909" s="26" t="s">
        <v>101</v>
      </c>
      <c r="D909" s="27">
        <v>324</v>
      </c>
      <c r="E909" s="20"/>
      <c r="F909" s="20"/>
      <c r="G909" s="52">
        <f>SUM(G910)</f>
        <v>29000</v>
      </c>
      <c r="H909" s="52">
        <f t="shared" ref="H909:U909" si="472">SUM(H910)</f>
        <v>29000</v>
      </c>
      <c r="I909" s="52">
        <f t="shared" si="472"/>
        <v>29000</v>
      </c>
      <c r="J909" s="52">
        <f t="shared" si="472"/>
        <v>29000</v>
      </c>
      <c r="K909" s="52">
        <f t="shared" si="472"/>
        <v>11837.5</v>
      </c>
      <c r="L909" s="22">
        <f t="shared" si="454"/>
        <v>40.818965517241381</v>
      </c>
      <c r="M909" s="52">
        <f t="shared" si="472"/>
        <v>29000</v>
      </c>
      <c r="N909" s="52">
        <f t="shared" si="472"/>
        <v>29000</v>
      </c>
      <c r="O909" s="52">
        <f t="shared" si="472"/>
        <v>29000</v>
      </c>
      <c r="P909" s="52">
        <f t="shared" si="472"/>
        <v>29000</v>
      </c>
      <c r="Q909" s="52">
        <f t="shared" si="472"/>
        <v>29000</v>
      </c>
      <c r="R909" s="52">
        <f t="shared" si="472"/>
        <v>29000</v>
      </c>
      <c r="S909" s="52">
        <f t="shared" si="472"/>
        <v>29000</v>
      </c>
      <c r="T909" s="52">
        <f t="shared" si="472"/>
        <v>29000</v>
      </c>
      <c r="U909" s="52">
        <f t="shared" si="472"/>
        <v>29000</v>
      </c>
      <c r="V909" s="21"/>
      <c r="W909" s="21"/>
      <c r="X909" s="21"/>
      <c r="Y909" s="12"/>
    </row>
    <row r="910" spans="1:25" ht="30" hidden="1" x14ac:dyDescent="0.2">
      <c r="A910" s="28" t="s">
        <v>468</v>
      </c>
      <c r="B910" s="29">
        <v>11</v>
      </c>
      <c r="C910" s="30" t="s">
        <v>101</v>
      </c>
      <c r="D910" s="31">
        <v>3241</v>
      </c>
      <c r="E910" s="32" t="s">
        <v>205</v>
      </c>
      <c r="G910" s="1">
        <v>29000</v>
      </c>
      <c r="H910" s="1">
        <v>29000</v>
      </c>
      <c r="I910" s="1">
        <v>29000</v>
      </c>
      <c r="J910" s="1">
        <v>29000</v>
      </c>
      <c r="K910" s="1">
        <v>11837.5</v>
      </c>
      <c r="L910" s="33">
        <f t="shared" si="454"/>
        <v>40.818965517241381</v>
      </c>
      <c r="M910" s="1">
        <v>29000</v>
      </c>
      <c r="N910" s="1">
        <v>29000</v>
      </c>
      <c r="O910" s="1">
        <v>29000</v>
      </c>
      <c r="P910" s="51">
        <f t="shared" si="465"/>
        <v>29000</v>
      </c>
      <c r="Q910" s="1">
        <v>29000</v>
      </c>
      <c r="R910" s="1">
        <v>29000</v>
      </c>
      <c r="S910" s="51">
        <f t="shared" si="466"/>
        <v>29000</v>
      </c>
      <c r="T910" s="1">
        <v>29000</v>
      </c>
      <c r="U910" s="51">
        <f t="shared" si="467"/>
        <v>29000</v>
      </c>
    </row>
    <row r="911" spans="1:25" s="23" customFormat="1" ht="15.75" hidden="1" x14ac:dyDescent="0.2">
      <c r="A911" s="24" t="s">
        <v>468</v>
      </c>
      <c r="B911" s="25">
        <v>11</v>
      </c>
      <c r="C911" s="26" t="s">
        <v>101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2"/>
    </row>
    <row r="912" spans="1:25" ht="30" hidden="1" x14ac:dyDescent="0.2">
      <c r="A912" s="28" t="s">
        <v>468</v>
      </c>
      <c r="B912" s="29">
        <v>11</v>
      </c>
      <c r="C912" s="30" t="s">
        <v>101</v>
      </c>
      <c r="D912" s="31">
        <v>3291</v>
      </c>
      <c r="E912" s="32" t="s">
        <v>474</v>
      </c>
      <c r="G912" s="1">
        <v>384000</v>
      </c>
      <c r="H912" s="1">
        <v>384000</v>
      </c>
      <c r="I912" s="1">
        <v>384000</v>
      </c>
      <c r="J912" s="1">
        <v>384000</v>
      </c>
      <c r="K912" s="1">
        <v>279179.73</v>
      </c>
      <c r="L912" s="33">
        <f t="shared" si="454"/>
        <v>72.703054687499986</v>
      </c>
      <c r="M912" s="1">
        <v>384000</v>
      </c>
      <c r="N912" s="1">
        <v>384000</v>
      </c>
      <c r="O912" s="1">
        <v>290000</v>
      </c>
      <c r="P912" s="51">
        <f t="shared" si="465"/>
        <v>290000</v>
      </c>
      <c r="Q912" s="1">
        <v>384000</v>
      </c>
      <c r="R912" s="1">
        <v>290000</v>
      </c>
      <c r="S912" s="51">
        <f t="shared" si="466"/>
        <v>290000</v>
      </c>
      <c r="T912" s="1">
        <v>290000</v>
      </c>
      <c r="U912" s="51">
        <f t="shared" si="467"/>
        <v>290000</v>
      </c>
    </row>
    <row r="913" spans="1:25" hidden="1" x14ac:dyDescent="0.2">
      <c r="A913" s="28" t="s">
        <v>468</v>
      </c>
      <c r="B913" s="29">
        <v>11</v>
      </c>
      <c r="C913" s="30" t="s">
        <v>101</v>
      </c>
      <c r="D913" s="31">
        <v>3292</v>
      </c>
      <c r="E913" s="32" t="s">
        <v>63</v>
      </c>
      <c r="G913" s="51">
        <v>13000</v>
      </c>
      <c r="H913" s="51">
        <v>13000</v>
      </c>
      <c r="I913" s="51">
        <v>13000</v>
      </c>
      <c r="J913" s="51">
        <v>13000</v>
      </c>
      <c r="K913" s="51">
        <v>7875.37</v>
      </c>
      <c r="L913" s="198">
        <f t="shared" si="454"/>
        <v>60.57976923076923</v>
      </c>
      <c r="M913" s="68">
        <v>13000</v>
      </c>
      <c r="N913" s="68">
        <v>13000</v>
      </c>
      <c r="O913" s="51">
        <v>10000</v>
      </c>
      <c r="P913" s="51">
        <f t="shared" si="465"/>
        <v>10000</v>
      </c>
      <c r="Q913" s="68">
        <v>13000</v>
      </c>
      <c r="R913" s="51">
        <v>10000</v>
      </c>
      <c r="S913" s="51">
        <f t="shared" si="466"/>
        <v>10000</v>
      </c>
      <c r="T913" s="51">
        <v>10000</v>
      </c>
      <c r="U913" s="51">
        <f t="shared" si="467"/>
        <v>10000</v>
      </c>
    </row>
    <row r="914" spans="1:25" hidden="1" x14ac:dyDescent="0.2">
      <c r="A914" s="28" t="s">
        <v>468</v>
      </c>
      <c r="B914" s="29">
        <v>11</v>
      </c>
      <c r="C914" s="30" t="s">
        <v>101</v>
      </c>
      <c r="D914" s="31">
        <v>3293</v>
      </c>
      <c r="E914" s="32" t="s">
        <v>64</v>
      </c>
      <c r="G914" s="51">
        <v>50000</v>
      </c>
      <c r="H914" s="51">
        <v>50000</v>
      </c>
      <c r="I914" s="51">
        <v>50000</v>
      </c>
      <c r="J914" s="51">
        <v>50000</v>
      </c>
      <c r="K914" s="51">
        <v>15885.18</v>
      </c>
      <c r="L914" s="198">
        <f t="shared" si="454"/>
        <v>31.770360000000004</v>
      </c>
      <c r="M914" s="68">
        <v>50000</v>
      </c>
      <c r="N914" s="68">
        <v>50000</v>
      </c>
      <c r="O914" s="51">
        <v>50000</v>
      </c>
      <c r="P914" s="51">
        <f t="shared" si="465"/>
        <v>50000</v>
      </c>
      <c r="Q914" s="68">
        <v>50000</v>
      </c>
      <c r="R914" s="51">
        <v>50000</v>
      </c>
      <c r="S914" s="51">
        <f t="shared" si="466"/>
        <v>50000</v>
      </c>
      <c r="T914" s="51">
        <v>50000</v>
      </c>
      <c r="U914" s="51">
        <f t="shared" si="467"/>
        <v>50000</v>
      </c>
    </row>
    <row r="915" spans="1:25" hidden="1" x14ac:dyDescent="0.2">
      <c r="A915" s="28" t="s">
        <v>468</v>
      </c>
      <c r="B915" s="29">
        <v>11</v>
      </c>
      <c r="C915" s="30" t="s">
        <v>101</v>
      </c>
      <c r="D915" s="31">
        <v>3294</v>
      </c>
      <c r="E915" s="32" t="s">
        <v>65</v>
      </c>
      <c r="G915" s="51">
        <v>3500</v>
      </c>
      <c r="H915" s="51">
        <v>3500</v>
      </c>
      <c r="I915" s="51">
        <v>3500</v>
      </c>
      <c r="J915" s="51">
        <v>3500</v>
      </c>
      <c r="K915" s="51">
        <v>555</v>
      </c>
      <c r="L915" s="198">
        <f t="shared" si="454"/>
        <v>15.857142857142856</v>
      </c>
      <c r="M915" s="68">
        <v>3500</v>
      </c>
      <c r="N915" s="68">
        <v>3500</v>
      </c>
      <c r="O915" s="51">
        <v>3500</v>
      </c>
      <c r="P915" s="51">
        <f t="shared" si="465"/>
        <v>3500</v>
      </c>
      <c r="Q915" s="68">
        <v>3500</v>
      </c>
      <c r="R915" s="51">
        <v>3500</v>
      </c>
      <c r="S915" s="51">
        <f t="shared" si="466"/>
        <v>3500</v>
      </c>
      <c r="T915" s="51">
        <v>3500</v>
      </c>
      <c r="U915" s="51">
        <f t="shared" si="467"/>
        <v>3500</v>
      </c>
    </row>
    <row r="916" spans="1:25" hidden="1" x14ac:dyDescent="0.2">
      <c r="A916" s="28" t="s">
        <v>468</v>
      </c>
      <c r="B916" s="29">
        <v>11</v>
      </c>
      <c r="C916" s="30" t="s">
        <v>101</v>
      </c>
      <c r="D916" s="31">
        <v>3295</v>
      </c>
      <c r="E916" s="32" t="s">
        <v>66</v>
      </c>
      <c r="G916" s="51">
        <v>5000</v>
      </c>
      <c r="H916" s="51">
        <v>5000</v>
      </c>
      <c r="I916" s="51">
        <v>5000</v>
      </c>
      <c r="J916" s="51">
        <v>5000</v>
      </c>
      <c r="K916" s="51">
        <v>2972.5</v>
      </c>
      <c r="L916" s="198">
        <f t="shared" si="454"/>
        <v>59.45</v>
      </c>
      <c r="M916" s="68">
        <v>5000</v>
      </c>
      <c r="N916" s="68">
        <v>5000</v>
      </c>
      <c r="O916" s="51">
        <v>5000</v>
      </c>
      <c r="P916" s="51">
        <f t="shared" si="465"/>
        <v>5000</v>
      </c>
      <c r="Q916" s="68">
        <v>5000</v>
      </c>
      <c r="R916" s="51">
        <v>5000</v>
      </c>
      <c r="S916" s="51">
        <f t="shared" si="466"/>
        <v>5000</v>
      </c>
      <c r="T916" s="51">
        <v>5000</v>
      </c>
      <c r="U916" s="51">
        <f t="shared" si="467"/>
        <v>5000</v>
      </c>
    </row>
    <row r="917" spans="1:25" hidden="1" x14ac:dyDescent="0.2">
      <c r="A917" s="28" t="s">
        <v>468</v>
      </c>
      <c r="B917" s="29">
        <v>11</v>
      </c>
      <c r="C917" s="30" t="s">
        <v>101</v>
      </c>
      <c r="D917" s="31">
        <v>3299</v>
      </c>
      <c r="E917" s="32" t="s">
        <v>67</v>
      </c>
      <c r="G917" s="51">
        <v>7500</v>
      </c>
      <c r="H917" s="51">
        <v>7500</v>
      </c>
      <c r="I917" s="51">
        <v>7500</v>
      </c>
      <c r="J917" s="51">
        <v>7500</v>
      </c>
      <c r="K917" s="51">
        <v>0</v>
      </c>
      <c r="L917" s="198">
        <f t="shared" si="454"/>
        <v>0</v>
      </c>
      <c r="M917" s="68">
        <v>7500</v>
      </c>
      <c r="N917" s="68">
        <v>7500</v>
      </c>
      <c r="O917" s="51">
        <v>7500</v>
      </c>
      <c r="P917" s="51">
        <f t="shared" si="465"/>
        <v>7500</v>
      </c>
      <c r="Q917" s="68">
        <v>7500</v>
      </c>
      <c r="R917" s="51">
        <v>7500</v>
      </c>
      <c r="S917" s="51">
        <f t="shared" si="466"/>
        <v>7500</v>
      </c>
      <c r="T917" s="51">
        <v>7500</v>
      </c>
      <c r="U917" s="51">
        <f t="shared" si="467"/>
        <v>7500</v>
      </c>
    </row>
    <row r="918" spans="1:25" s="23" customFormat="1" ht="15.75" hidden="1" x14ac:dyDescent="0.2">
      <c r="A918" s="24" t="s">
        <v>468</v>
      </c>
      <c r="B918" s="25">
        <v>11</v>
      </c>
      <c r="C918" s="26" t="s">
        <v>101</v>
      </c>
      <c r="D918" s="27">
        <v>343</v>
      </c>
      <c r="E918" s="20"/>
      <c r="F918" s="20"/>
      <c r="G918" s="52">
        <f>SUM(G919:G920)</f>
        <v>2000</v>
      </c>
      <c r="H918" s="52">
        <f t="shared" ref="H918:U918" si="474">SUM(H919:H920)</f>
        <v>2000</v>
      </c>
      <c r="I918" s="52">
        <f t="shared" si="474"/>
        <v>2000</v>
      </c>
      <c r="J918" s="52">
        <f t="shared" si="474"/>
        <v>2000</v>
      </c>
      <c r="K918" s="52">
        <f t="shared" si="474"/>
        <v>1.51</v>
      </c>
      <c r="L918" s="22">
        <f t="shared" si="454"/>
        <v>7.5499999999999998E-2</v>
      </c>
      <c r="M918" s="52">
        <f t="shared" si="474"/>
        <v>2000</v>
      </c>
      <c r="N918" s="52">
        <f t="shared" si="474"/>
        <v>2000</v>
      </c>
      <c r="O918" s="52">
        <f t="shared" si="474"/>
        <v>2500</v>
      </c>
      <c r="P918" s="52">
        <f t="shared" si="474"/>
        <v>2500</v>
      </c>
      <c r="Q918" s="52">
        <f t="shared" si="474"/>
        <v>2000</v>
      </c>
      <c r="R918" s="52">
        <f t="shared" si="474"/>
        <v>2500</v>
      </c>
      <c r="S918" s="52">
        <f t="shared" si="474"/>
        <v>2500</v>
      </c>
      <c r="T918" s="52">
        <f t="shared" si="474"/>
        <v>2500</v>
      </c>
      <c r="U918" s="52">
        <f t="shared" si="474"/>
        <v>2500</v>
      </c>
      <c r="V918" s="21"/>
      <c r="W918" s="21"/>
      <c r="X918" s="21"/>
      <c r="Y918" s="12"/>
    </row>
    <row r="919" spans="1:25" s="15" customFormat="1" ht="15.75" hidden="1" x14ac:dyDescent="0.2">
      <c r="A919" s="28" t="s">
        <v>468</v>
      </c>
      <c r="B919" s="29">
        <v>11</v>
      </c>
      <c r="C919" s="30" t="s">
        <v>101</v>
      </c>
      <c r="D919" s="31">
        <v>3431</v>
      </c>
      <c r="E919" s="32" t="s">
        <v>68</v>
      </c>
      <c r="F919" s="32"/>
      <c r="G919" s="51">
        <v>500</v>
      </c>
      <c r="H919" s="51">
        <v>500</v>
      </c>
      <c r="I919" s="51">
        <v>500</v>
      </c>
      <c r="J919" s="51">
        <v>500</v>
      </c>
      <c r="K919" s="51">
        <v>0</v>
      </c>
      <c r="L919" s="198">
        <f t="shared" si="454"/>
        <v>0</v>
      </c>
      <c r="M919" s="68">
        <v>500</v>
      </c>
      <c r="N919" s="68">
        <v>500</v>
      </c>
      <c r="O919" s="51">
        <v>500</v>
      </c>
      <c r="P919" s="51">
        <f t="shared" si="465"/>
        <v>500</v>
      </c>
      <c r="Q919" s="68">
        <v>500</v>
      </c>
      <c r="R919" s="51">
        <v>500</v>
      </c>
      <c r="S919" s="51">
        <f t="shared" si="466"/>
        <v>500</v>
      </c>
      <c r="T919" s="51">
        <v>500</v>
      </c>
      <c r="U919" s="51">
        <f t="shared" si="467"/>
        <v>500</v>
      </c>
      <c r="V919" s="84"/>
      <c r="W919" s="84"/>
      <c r="X919" s="84"/>
    </row>
    <row r="920" spans="1:25" hidden="1" x14ac:dyDescent="0.2">
      <c r="A920" s="28" t="s">
        <v>468</v>
      </c>
      <c r="B920" s="29">
        <v>11</v>
      </c>
      <c r="C920" s="30" t="s">
        <v>101</v>
      </c>
      <c r="D920" s="31">
        <v>3433</v>
      </c>
      <c r="E920" s="32" t="s">
        <v>69</v>
      </c>
      <c r="G920" s="51">
        <v>1500</v>
      </c>
      <c r="H920" s="51">
        <v>1500</v>
      </c>
      <c r="I920" s="51">
        <v>1500</v>
      </c>
      <c r="J920" s="51">
        <v>1500</v>
      </c>
      <c r="K920" s="51">
        <v>1.51</v>
      </c>
      <c r="L920" s="198">
        <f t="shared" si="454"/>
        <v>0.10066666666666668</v>
      </c>
      <c r="M920" s="68">
        <v>1500</v>
      </c>
      <c r="N920" s="68">
        <v>1500</v>
      </c>
      <c r="O920" s="51">
        <v>2000</v>
      </c>
      <c r="P920" s="51">
        <f t="shared" si="465"/>
        <v>2000</v>
      </c>
      <c r="Q920" s="68">
        <v>1500</v>
      </c>
      <c r="R920" s="51">
        <v>2000</v>
      </c>
      <c r="S920" s="51">
        <f t="shared" si="466"/>
        <v>2000</v>
      </c>
      <c r="T920" s="51">
        <v>2000</v>
      </c>
      <c r="U920" s="51">
        <f t="shared" si="467"/>
        <v>2000</v>
      </c>
    </row>
    <row r="921" spans="1:25" s="23" customFormat="1" ht="15.75" hidden="1" x14ac:dyDescent="0.2">
      <c r="A921" s="24" t="s">
        <v>468</v>
      </c>
      <c r="B921" s="25">
        <v>11</v>
      </c>
      <c r="C921" s="26" t="s">
        <v>101</v>
      </c>
      <c r="D921" s="27">
        <v>422</v>
      </c>
      <c r="E921" s="20"/>
      <c r="F921" s="20"/>
      <c r="G921" s="52">
        <f>SUM(G922)</f>
        <v>15000</v>
      </c>
      <c r="H921" s="52">
        <f t="shared" ref="H921:U921" si="475">SUM(H922)</f>
        <v>15000</v>
      </c>
      <c r="I921" s="52">
        <f t="shared" si="475"/>
        <v>15000</v>
      </c>
      <c r="J921" s="52">
        <f t="shared" si="475"/>
        <v>15000</v>
      </c>
      <c r="K921" s="52">
        <f t="shared" si="475"/>
        <v>3437.5</v>
      </c>
      <c r="L921" s="22">
        <f t="shared" si="454"/>
        <v>22.916666666666664</v>
      </c>
      <c r="M921" s="52">
        <f t="shared" si="475"/>
        <v>15000</v>
      </c>
      <c r="N921" s="52">
        <f t="shared" si="475"/>
        <v>15000</v>
      </c>
      <c r="O921" s="52">
        <f t="shared" si="475"/>
        <v>25000</v>
      </c>
      <c r="P921" s="52">
        <f t="shared" si="475"/>
        <v>25000</v>
      </c>
      <c r="Q921" s="52">
        <f t="shared" si="475"/>
        <v>15000</v>
      </c>
      <c r="R921" s="52">
        <f t="shared" si="475"/>
        <v>15000</v>
      </c>
      <c r="S921" s="52">
        <f t="shared" si="475"/>
        <v>15000</v>
      </c>
      <c r="T921" s="52">
        <f t="shared" si="475"/>
        <v>15000</v>
      </c>
      <c r="U921" s="52">
        <f t="shared" si="475"/>
        <v>15000</v>
      </c>
      <c r="V921" s="21"/>
      <c r="W921" s="21"/>
      <c r="X921" s="21"/>
      <c r="Y921" s="12"/>
    </row>
    <row r="922" spans="1:25" hidden="1" x14ac:dyDescent="0.2">
      <c r="A922" s="28" t="s">
        <v>468</v>
      </c>
      <c r="B922" s="29">
        <v>11</v>
      </c>
      <c r="C922" s="30" t="s">
        <v>101</v>
      </c>
      <c r="D922" s="31">
        <v>4221</v>
      </c>
      <c r="E922" s="32" t="s">
        <v>74</v>
      </c>
      <c r="G922" s="51">
        <v>15000</v>
      </c>
      <c r="H922" s="51">
        <v>15000</v>
      </c>
      <c r="I922" s="51">
        <v>15000</v>
      </c>
      <c r="J922" s="51">
        <v>15000</v>
      </c>
      <c r="K922" s="51">
        <v>3437.5</v>
      </c>
      <c r="L922" s="198">
        <f t="shared" si="454"/>
        <v>22.916666666666664</v>
      </c>
      <c r="M922" s="68">
        <v>15000</v>
      </c>
      <c r="N922" s="68">
        <v>15000</v>
      </c>
      <c r="O922" s="51">
        <v>25000</v>
      </c>
      <c r="P922" s="51">
        <f t="shared" si="465"/>
        <v>25000</v>
      </c>
      <c r="Q922" s="68">
        <v>15000</v>
      </c>
      <c r="R922" s="51">
        <v>15000</v>
      </c>
      <c r="S922" s="51">
        <f t="shared" si="466"/>
        <v>15000</v>
      </c>
      <c r="T922" s="51">
        <v>15000</v>
      </c>
      <c r="U922" s="51">
        <f t="shared" si="467"/>
        <v>15000</v>
      </c>
    </row>
    <row r="923" spans="1:25" s="23" customFormat="1" ht="15.75" hidden="1" x14ac:dyDescent="0.2">
      <c r="A923" s="24" t="s">
        <v>468</v>
      </c>
      <c r="B923" s="25">
        <v>11</v>
      </c>
      <c r="C923" s="26" t="s">
        <v>101</v>
      </c>
      <c r="D923" s="27">
        <v>426</v>
      </c>
      <c r="E923" s="20"/>
      <c r="F923" s="20"/>
      <c r="G923" s="52">
        <f>SUM(G924)</f>
        <v>0</v>
      </c>
      <c r="H923" s="52">
        <f t="shared" ref="H923:U923" si="476">SUM(H924)</f>
        <v>0</v>
      </c>
      <c r="I923" s="52">
        <f t="shared" si="476"/>
        <v>0</v>
      </c>
      <c r="J923" s="52">
        <f t="shared" si="476"/>
        <v>0</v>
      </c>
      <c r="K923" s="52">
        <f t="shared" si="476"/>
        <v>0</v>
      </c>
      <c r="L923" s="22" t="str">
        <f t="shared" si="454"/>
        <v>-</v>
      </c>
      <c r="M923" s="52">
        <f t="shared" si="476"/>
        <v>0</v>
      </c>
      <c r="N923" s="52">
        <f t="shared" si="476"/>
        <v>0</v>
      </c>
      <c r="O923" s="52">
        <f t="shared" si="476"/>
        <v>15000</v>
      </c>
      <c r="P923" s="52">
        <f t="shared" si="476"/>
        <v>15000</v>
      </c>
      <c r="Q923" s="52">
        <f t="shared" si="476"/>
        <v>0</v>
      </c>
      <c r="R923" s="52">
        <f t="shared" si="476"/>
        <v>0</v>
      </c>
      <c r="S923" s="52">
        <f t="shared" si="476"/>
        <v>0</v>
      </c>
      <c r="T923" s="52">
        <f t="shared" si="476"/>
        <v>0</v>
      </c>
      <c r="U923" s="52">
        <f t="shared" si="476"/>
        <v>0</v>
      </c>
      <c r="V923" s="21"/>
      <c r="W923" s="21"/>
      <c r="X923" s="21"/>
      <c r="Y923" s="12"/>
    </row>
    <row r="924" spans="1:25" hidden="1" x14ac:dyDescent="0.2">
      <c r="A924" s="41" t="s">
        <v>468</v>
      </c>
      <c r="B924" s="42">
        <v>11</v>
      </c>
      <c r="C924" s="43" t="s">
        <v>101</v>
      </c>
      <c r="D924" s="44">
        <v>4262</v>
      </c>
      <c r="E924" s="36" t="s">
        <v>86</v>
      </c>
      <c r="G924" s="51"/>
      <c r="H924" s="51"/>
      <c r="I924" s="51"/>
      <c r="J924" s="51"/>
      <c r="K924" s="51"/>
      <c r="L924" s="198" t="str">
        <f t="shared" si="454"/>
        <v>-</v>
      </c>
      <c r="M924" s="68"/>
      <c r="N924" s="68"/>
      <c r="O924" s="51">
        <v>15000</v>
      </c>
      <c r="P924" s="51">
        <f>O924</f>
        <v>15000</v>
      </c>
      <c r="Q924" s="68"/>
      <c r="R924" s="51">
        <v>0</v>
      </c>
      <c r="S924" s="51">
        <f>R924</f>
        <v>0</v>
      </c>
      <c r="T924" s="51">
        <v>0</v>
      </c>
      <c r="U924" s="51">
        <f>T924</f>
        <v>0</v>
      </c>
    </row>
    <row r="925" spans="1:25" ht="141.75" x14ac:dyDescent="0.2">
      <c r="A925" s="421" t="s">
        <v>475</v>
      </c>
      <c r="B925" s="421"/>
      <c r="C925" s="421"/>
      <c r="D925" s="421"/>
      <c r="E925" s="20" t="s">
        <v>476</v>
      </c>
      <c r="F925" s="38" t="s">
        <v>99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 x14ac:dyDescent="0.2">
      <c r="A926" s="24" t="s">
        <v>477</v>
      </c>
      <c r="B926" s="25">
        <v>11</v>
      </c>
      <c r="C926" s="49" t="s">
        <v>101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21"/>
      <c r="W926" s="21"/>
      <c r="X926" s="21"/>
      <c r="Y926" s="12"/>
    </row>
    <row r="927" spans="1:25" ht="30" hidden="1" x14ac:dyDescent="0.2">
      <c r="A927" s="28" t="s">
        <v>477</v>
      </c>
      <c r="B927" s="29">
        <v>11</v>
      </c>
      <c r="C927" s="50" t="s">
        <v>101</v>
      </c>
      <c r="D927" s="31">
        <v>3512</v>
      </c>
      <c r="E927" s="32" t="s">
        <v>281</v>
      </c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 x14ac:dyDescent="0.2">
      <c r="A928" s="422" t="s">
        <v>478</v>
      </c>
      <c r="B928" s="422"/>
      <c r="C928" s="422"/>
      <c r="D928" s="422"/>
      <c r="E928" s="20" t="s">
        <v>79</v>
      </c>
      <c r="F928" s="38" t="s">
        <v>99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21"/>
      <c r="W928" s="21"/>
      <c r="X928" s="21"/>
      <c r="Y928" s="12"/>
    </row>
    <row r="929" spans="1:25" s="23" customFormat="1" ht="15.75" hidden="1" x14ac:dyDescent="0.2">
      <c r="A929" s="24" t="s">
        <v>479</v>
      </c>
      <c r="B929" s="25">
        <v>11</v>
      </c>
      <c r="C929" s="49" t="s">
        <v>101</v>
      </c>
      <c r="D929" s="40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21"/>
      <c r="W929" s="21"/>
      <c r="X929" s="21"/>
      <c r="Y929" s="12"/>
    </row>
    <row r="930" spans="1:25" hidden="1" x14ac:dyDescent="0.2">
      <c r="A930" s="28" t="s">
        <v>479</v>
      </c>
      <c r="B930" s="29">
        <v>11</v>
      </c>
      <c r="C930" s="50" t="s">
        <v>101</v>
      </c>
      <c r="D930" s="31">
        <v>3232</v>
      </c>
      <c r="E930" s="32" t="s">
        <v>53</v>
      </c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 x14ac:dyDescent="0.2">
      <c r="A931" s="28" t="s">
        <v>479</v>
      </c>
      <c r="B931" s="29">
        <v>11</v>
      </c>
      <c r="C931" s="50" t="s">
        <v>101</v>
      </c>
      <c r="D931" s="31">
        <v>3235</v>
      </c>
      <c r="E931" s="32" t="s">
        <v>56</v>
      </c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 x14ac:dyDescent="0.2">
      <c r="A932" s="28" t="s">
        <v>479</v>
      </c>
      <c r="B932" s="29">
        <v>11</v>
      </c>
      <c r="C932" s="50" t="s">
        <v>101</v>
      </c>
      <c r="D932" s="31">
        <v>3239</v>
      </c>
      <c r="E932" s="32" t="s">
        <v>60</v>
      </c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 x14ac:dyDescent="0.2">
      <c r="A933" s="24" t="s">
        <v>479</v>
      </c>
      <c r="B933" s="25">
        <v>11</v>
      </c>
      <c r="C933" s="49" t="s">
        <v>101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21"/>
      <c r="W933" s="21"/>
      <c r="X933" s="21"/>
      <c r="Y933" s="12"/>
    </row>
    <row r="934" spans="1:25" hidden="1" x14ac:dyDescent="0.2">
      <c r="A934" s="28" t="s">
        <v>479</v>
      </c>
      <c r="B934" s="29">
        <v>11</v>
      </c>
      <c r="C934" s="50" t="s">
        <v>101</v>
      </c>
      <c r="D934" s="31">
        <v>3292</v>
      </c>
      <c r="E934" s="32" t="s">
        <v>63</v>
      </c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 x14ac:dyDescent="0.2">
      <c r="A935" s="430" t="s">
        <v>93</v>
      </c>
      <c r="B935" s="431"/>
      <c r="C935" s="431"/>
      <c r="D935" s="432"/>
      <c r="E935" s="38" t="s">
        <v>480</v>
      </c>
      <c r="F935" s="38" t="s">
        <v>99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21"/>
      <c r="W935" s="21"/>
      <c r="X935" s="21"/>
      <c r="Y935" s="12"/>
    </row>
    <row r="936" spans="1:25" s="23" customFormat="1" ht="15.75" hidden="1" x14ac:dyDescent="0.2">
      <c r="A936" s="90"/>
      <c r="B936" s="90">
        <v>11</v>
      </c>
      <c r="C936" s="75" t="s">
        <v>101</v>
      </c>
      <c r="D936" s="74">
        <v>323</v>
      </c>
      <c r="E936" s="38"/>
      <c r="F936" s="38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21"/>
      <c r="W936" s="21"/>
      <c r="X936" s="21"/>
      <c r="Y936" s="12"/>
    </row>
    <row r="937" spans="1:25" hidden="1" x14ac:dyDescent="0.2">
      <c r="A937" s="41"/>
      <c r="B937" s="41">
        <v>11</v>
      </c>
      <c r="C937" s="59" t="s">
        <v>101</v>
      </c>
      <c r="D937" s="64">
        <v>3239</v>
      </c>
      <c r="E937" s="36" t="s">
        <v>60</v>
      </c>
      <c r="F937" s="36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 x14ac:dyDescent="0.2">
      <c r="A938" s="90"/>
      <c r="B938" s="90">
        <v>11</v>
      </c>
      <c r="C938" s="75" t="s">
        <v>101</v>
      </c>
      <c r="D938" s="74">
        <v>422</v>
      </c>
      <c r="E938" s="38"/>
      <c r="F938" s="38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21"/>
      <c r="W938" s="21"/>
      <c r="X938" s="21"/>
      <c r="Y938" s="12"/>
    </row>
    <row r="939" spans="1:25" hidden="1" x14ac:dyDescent="0.2">
      <c r="A939" s="41"/>
      <c r="B939" s="41">
        <v>11</v>
      </c>
      <c r="C939" s="59" t="s">
        <v>101</v>
      </c>
      <c r="D939" s="64">
        <v>4227</v>
      </c>
      <c r="E939" s="32" t="s">
        <v>77</v>
      </c>
      <c r="F939" s="36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 x14ac:dyDescent="0.2">
      <c r="A940" s="24"/>
      <c r="B940" s="25">
        <v>11</v>
      </c>
      <c r="C940" s="75" t="s">
        <v>101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21"/>
      <c r="W940" s="21"/>
      <c r="X940" s="21"/>
      <c r="Y940" s="12"/>
    </row>
    <row r="941" spans="1:25" ht="15.75" hidden="1" x14ac:dyDescent="0.2">
      <c r="A941" s="41"/>
      <c r="B941" s="42">
        <v>11</v>
      </c>
      <c r="C941" s="75" t="s">
        <v>101</v>
      </c>
      <c r="D941" s="44">
        <v>4262</v>
      </c>
      <c r="E941" s="36" t="s">
        <v>218</v>
      </c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 x14ac:dyDescent="0.2">
      <c r="A942" s="420" t="s">
        <v>481</v>
      </c>
      <c r="B942" s="420"/>
      <c r="C942" s="420"/>
      <c r="D942" s="420"/>
      <c r="E942" s="420"/>
      <c r="F942" s="420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 x14ac:dyDescent="0.2">
      <c r="A943" s="421" t="s">
        <v>482</v>
      </c>
      <c r="B943" s="421"/>
      <c r="C943" s="421"/>
      <c r="D943" s="421"/>
      <c r="E943" s="20" t="s">
        <v>483</v>
      </c>
      <c r="F943" s="38" t="s">
        <v>181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 x14ac:dyDescent="0.2">
      <c r="A944" s="24" t="s">
        <v>484</v>
      </c>
      <c r="B944" s="25">
        <v>11</v>
      </c>
      <c r="C944" s="26" t="s">
        <v>101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21">
        <v>3100000</v>
      </c>
      <c r="W944" s="21"/>
      <c r="X944" s="21"/>
      <c r="Y944" s="12" t="s">
        <v>485</v>
      </c>
    </row>
    <row r="945" spans="1:25" ht="15.75" hidden="1" x14ac:dyDescent="0.2">
      <c r="A945" s="28" t="s">
        <v>484</v>
      </c>
      <c r="B945" s="29">
        <v>11</v>
      </c>
      <c r="C945" s="30" t="s">
        <v>101</v>
      </c>
      <c r="D945" s="31">
        <v>3111</v>
      </c>
      <c r="E945" s="32" t="s">
        <v>33</v>
      </c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69">
        <v>2700000</v>
      </c>
      <c r="P945" s="1">
        <f>O945</f>
        <v>2700000</v>
      </c>
      <c r="Q945" s="1">
        <v>2600000</v>
      </c>
      <c r="R945" s="69">
        <v>2700000</v>
      </c>
      <c r="S945" s="1">
        <f>R945</f>
        <v>2700000</v>
      </c>
      <c r="T945" s="69">
        <v>2700000</v>
      </c>
      <c r="U945" s="1">
        <f>T945</f>
        <v>2700000</v>
      </c>
      <c r="V945" s="21">
        <f>O944+O948+O950</f>
        <v>3100000</v>
      </c>
      <c r="Y945" s="12" t="s">
        <v>486</v>
      </c>
    </row>
    <row r="946" spans="1:25" hidden="1" x14ac:dyDescent="0.2">
      <c r="A946" s="28" t="s">
        <v>484</v>
      </c>
      <c r="B946" s="29">
        <v>11</v>
      </c>
      <c r="C946" s="30" t="s">
        <v>101</v>
      </c>
      <c r="D946" s="31">
        <v>3113</v>
      </c>
      <c r="E946" s="32" t="s">
        <v>35</v>
      </c>
      <c r="G946" s="1">
        <v>5000</v>
      </c>
      <c r="H946" s="1">
        <v>5000</v>
      </c>
      <c r="I946" s="1">
        <v>5000</v>
      </c>
      <c r="J946" s="1">
        <v>5000</v>
      </c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1">
        <f>V944-V945</f>
        <v>0</v>
      </c>
      <c r="Y946" s="65" t="s">
        <v>26</v>
      </c>
    </row>
    <row r="947" spans="1:25" hidden="1" x14ac:dyDescent="0.2">
      <c r="A947" s="28" t="s">
        <v>484</v>
      </c>
      <c r="B947" s="29">
        <v>11</v>
      </c>
      <c r="C947" s="30" t="s">
        <v>101</v>
      </c>
      <c r="D947" s="31">
        <v>3114</v>
      </c>
      <c r="E947" s="32" t="s">
        <v>36</v>
      </c>
      <c r="G947" s="1">
        <v>5000</v>
      </c>
      <c r="H947" s="1">
        <v>5000</v>
      </c>
      <c r="I947" s="1">
        <v>5000</v>
      </c>
      <c r="J947" s="1">
        <v>5000</v>
      </c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 x14ac:dyDescent="0.2">
      <c r="A948" s="24" t="s">
        <v>484</v>
      </c>
      <c r="B948" s="25">
        <v>11</v>
      </c>
      <c r="C948" s="26" t="s">
        <v>101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21"/>
      <c r="W948" s="21"/>
      <c r="X948" s="21"/>
      <c r="Y948" s="12"/>
    </row>
    <row r="949" spans="1:25" hidden="1" x14ac:dyDescent="0.2">
      <c r="A949" s="28" t="s">
        <v>484</v>
      </c>
      <c r="B949" s="29">
        <v>11</v>
      </c>
      <c r="C949" s="30" t="s">
        <v>101</v>
      </c>
      <c r="D949" s="31">
        <v>3121</v>
      </c>
      <c r="E949" s="32" t="s">
        <v>471</v>
      </c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 x14ac:dyDescent="0.2">
      <c r="A950" s="24" t="s">
        <v>484</v>
      </c>
      <c r="B950" s="25">
        <v>11</v>
      </c>
      <c r="C950" s="26" t="s">
        <v>101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21"/>
      <c r="W950" s="21"/>
      <c r="X950" s="21"/>
      <c r="Y950" s="12"/>
    </row>
    <row r="951" spans="1:25" hidden="1" x14ac:dyDescent="0.2">
      <c r="A951" s="28" t="s">
        <v>484</v>
      </c>
      <c r="B951" s="29">
        <v>11</v>
      </c>
      <c r="C951" s="30" t="s">
        <v>101</v>
      </c>
      <c r="D951" s="31">
        <v>3132</v>
      </c>
      <c r="E951" s="32" t="s">
        <v>40</v>
      </c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 x14ac:dyDescent="0.2">
      <c r="A952" s="28" t="s">
        <v>484</v>
      </c>
      <c r="B952" s="29">
        <v>11</v>
      </c>
      <c r="C952" s="30" t="s">
        <v>101</v>
      </c>
      <c r="D952" s="31">
        <v>3133</v>
      </c>
      <c r="E952" s="32" t="s">
        <v>41</v>
      </c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 x14ac:dyDescent="0.2">
      <c r="A953" s="24" t="s">
        <v>484</v>
      </c>
      <c r="B953" s="25">
        <v>11</v>
      </c>
      <c r="C953" s="26" t="s">
        <v>101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21"/>
      <c r="W953" s="21"/>
      <c r="X953" s="21"/>
      <c r="Y953" s="12"/>
    </row>
    <row r="954" spans="1:25" hidden="1" x14ac:dyDescent="0.2">
      <c r="A954" s="28" t="s">
        <v>484</v>
      </c>
      <c r="B954" s="29">
        <v>11</v>
      </c>
      <c r="C954" s="30" t="s">
        <v>101</v>
      </c>
      <c r="D954" s="31">
        <v>3211</v>
      </c>
      <c r="E954" s="32" t="s">
        <v>42</v>
      </c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 x14ac:dyDescent="0.2">
      <c r="A955" s="28" t="s">
        <v>484</v>
      </c>
      <c r="B955" s="29">
        <v>11</v>
      </c>
      <c r="C955" s="30" t="s">
        <v>101</v>
      </c>
      <c r="D955" s="31">
        <v>3212</v>
      </c>
      <c r="E955" s="32" t="s">
        <v>43</v>
      </c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 x14ac:dyDescent="0.2">
      <c r="A956" s="28" t="s">
        <v>484</v>
      </c>
      <c r="B956" s="29">
        <v>11</v>
      </c>
      <c r="C956" s="30" t="s">
        <v>101</v>
      </c>
      <c r="D956" s="31">
        <v>3213</v>
      </c>
      <c r="E956" s="32" t="s">
        <v>44</v>
      </c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 x14ac:dyDescent="0.2">
      <c r="A957" s="28" t="s">
        <v>484</v>
      </c>
      <c r="B957" s="29">
        <v>11</v>
      </c>
      <c r="C957" s="30" t="s">
        <v>101</v>
      </c>
      <c r="D957" s="31">
        <v>3214</v>
      </c>
      <c r="E957" s="32" t="s">
        <v>45</v>
      </c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 x14ac:dyDescent="0.2">
      <c r="A958" s="24" t="s">
        <v>484</v>
      </c>
      <c r="B958" s="25">
        <v>11</v>
      </c>
      <c r="C958" s="26" t="s">
        <v>101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21"/>
      <c r="W958" s="21"/>
      <c r="X958" s="21"/>
      <c r="Y958" s="12"/>
    </row>
    <row r="959" spans="1:25" hidden="1" x14ac:dyDescent="0.2">
      <c r="A959" s="28" t="s">
        <v>484</v>
      </c>
      <c r="B959" s="29">
        <v>11</v>
      </c>
      <c r="C959" s="30" t="s">
        <v>101</v>
      </c>
      <c r="D959" s="31">
        <v>3221</v>
      </c>
      <c r="E959" s="32" t="s">
        <v>297</v>
      </c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 x14ac:dyDescent="0.2">
      <c r="A960" s="28" t="s">
        <v>484</v>
      </c>
      <c r="B960" s="29">
        <v>11</v>
      </c>
      <c r="C960" s="30" t="s">
        <v>101</v>
      </c>
      <c r="D960" s="31">
        <v>3222</v>
      </c>
      <c r="E960" s="32" t="s">
        <v>47</v>
      </c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 x14ac:dyDescent="0.2">
      <c r="A961" s="28" t="s">
        <v>484</v>
      </c>
      <c r="B961" s="29">
        <v>11</v>
      </c>
      <c r="C961" s="30" t="s">
        <v>101</v>
      </c>
      <c r="D961" s="31">
        <v>3223</v>
      </c>
      <c r="E961" s="32" t="s">
        <v>48</v>
      </c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 x14ac:dyDescent="0.2">
      <c r="A962" s="28" t="s">
        <v>484</v>
      </c>
      <c r="B962" s="29">
        <v>11</v>
      </c>
      <c r="C962" s="30" t="s">
        <v>101</v>
      </c>
      <c r="D962" s="31">
        <v>3224</v>
      </c>
      <c r="E962" s="32" t="s">
        <v>155</v>
      </c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 x14ac:dyDescent="0.2">
      <c r="A963" s="28" t="s">
        <v>484</v>
      </c>
      <c r="B963" s="29">
        <v>11</v>
      </c>
      <c r="C963" s="30" t="s">
        <v>101</v>
      </c>
      <c r="D963" s="31">
        <v>3225</v>
      </c>
      <c r="E963" s="32" t="s">
        <v>473</v>
      </c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 x14ac:dyDescent="0.2">
      <c r="A964" s="28" t="s">
        <v>484</v>
      </c>
      <c r="B964" s="29">
        <v>11</v>
      </c>
      <c r="C964" s="30" t="s">
        <v>101</v>
      </c>
      <c r="D964" s="31">
        <v>3227</v>
      </c>
      <c r="E964" s="32" t="s">
        <v>487</v>
      </c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 x14ac:dyDescent="0.2">
      <c r="A965" s="24" t="s">
        <v>484</v>
      </c>
      <c r="B965" s="25">
        <v>11</v>
      </c>
      <c r="C965" s="26" t="s">
        <v>101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21"/>
      <c r="W965" s="21"/>
      <c r="X965" s="21"/>
      <c r="Y965" s="12"/>
    </row>
    <row r="966" spans="1:25" hidden="1" x14ac:dyDescent="0.2">
      <c r="A966" s="28" t="s">
        <v>484</v>
      </c>
      <c r="B966" s="29">
        <v>11</v>
      </c>
      <c r="C966" s="30" t="s">
        <v>101</v>
      </c>
      <c r="D966" s="31">
        <v>3231</v>
      </c>
      <c r="E966" s="32" t="s">
        <v>52</v>
      </c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 x14ac:dyDescent="0.2">
      <c r="A967" s="28" t="s">
        <v>484</v>
      </c>
      <c r="B967" s="29">
        <v>11</v>
      </c>
      <c r="C967" s="30" t="s">
        <v>101</v>
      </c>
      <c r="D967" s="31">
        <v>3232</v>
      </c>
      <c r="E967" s="32" t="s">
        <v>53</v>
      </c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69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 x14ac:dyDescent="0.2">
      <c r="A968" s="28" t="s">
        <v>484</v>
      </c>
      <c r="B968" s="29">
        <v>11</v>
      </c>
      <c r="C968" s="30" t="s">
        <v>101</v>
      </c>
      <c r="D968" s="31">
        <v>3233</v>
      </c>
      <c r="E968" s="32" t="s">
        <v>54</v>
      </c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 x14ac:dyDescent="0.2">
      <c r="A969" s="28" t="s">
        <v>484</v>
      </c>
      <c r="B969" s="29">
        <v>11</v>
      </c>
      <c r="C969" s="30" t="s">
        <v>101</v>
      </c>
      <c r="D969" s="31">
        <v>3234</v>
      </c>
      <c r="E969" s="32" t="s">
        <v>55</v>
      </c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 x14ac:dyDescent="0.2">
      <c r="A970" s="28" t="s">
        <v>484</v>
      </c>
      <c r="B970" s="29">
        <v>11</v>
      </c>
      <c r="C970" s="30" t="s">
        <v>101</v>
      </c>
      <c r="D970" s="31">
        <v>3235</v>
      </c>
      <c r="E970" s="32" t="s">
        <v>56</v>
      </c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69">
        <f>45000+40000</f>
        <v>85000</v>
      </c>
      <c r="P970" s="1">
        <f t="shared" si="490"/>
        <v>85000</v>
      </c>
      <c r="Q970" s="1">
        <v>45000</v>
      </c>
      <c r="R970" s="69">
        <v>45000</v>
      </c>
      <c r="S970" s="1">
        <f t="shared" si="491"/>
        <v>45000</v>
      </c>
      <c r="T970" s="69">
        <v>46000</v>
      </c>
      <c r="U970" s="1">
        <f t="shared" si="492"/>
        <v>46000</v>
      </c>
    </row>
    <row r="971" spans="1:25" hidden="1" x14ac:dyDescent="0.2">
      <c r="A971" s="28" t="s">
        <v>484</v>
      </c>
      <c r="B971" s="29">
        <v>11</v>
      </c>
      <c r="C971" s="30" t="s">
        <v>101</v>
      </c>
      <c r="D971" s="31">
        <v>3236</v>
      </c>
      <c r="E971" s="32" t="s">
        <v>57</v>
      </c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69">
        <v>20000</v>
      </c>
      <c r="P971" s="1">
        <f t="shared" si="490"/>
        <v>20000</v>
      </c>
      <c r="Q971" s="1">
        <v>20000</v>
      </c>
      <c r="R971" s="69">
        <v>20000</v>
      </c>
      <c r="S971" s="1">
        <f t="shared" si="491"/>
        <v>20000</v>
      </c>
      <c r="T971" s="69">
        <v>20000</v>
      </c>
      <c r="U971" s="1">
        <f t="shared" si="492"/>
        <v>20000</v>
      </c>
    </row>
    <row r="972" spans="1:25" hidden="1" x14ac:dyDescent="0.2">
      <c r="A972" s="28" t="s">
        <v>484</v>
      </c>
      <c r="B972" s="29">
        <v>11</v>
      </c>
      <c r="C972" s="30" t="s">
        <v>101</v>
      </c>
      <c r="D972" s="31">
        <v>3237</v>
      </c>
      <c r="E972" s="32" t="s">
        <v>58</v>
      </c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 x14ac:dyDescent="0.2">
      <c r="A973" s="28" t="s">
        <v>484</v>
      </c>
      <c r="B973" s="29">
        <v>11</v>
      </c>
      <c r="C973" s="30" t="s">
        <v>101</v>
      </c>
      <c r="D973" s="31">
        <v>3238</v>
      </c>
      <c r="E973" s="32" t="s">
        <v>59</v>
      </c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 x14ac:dyDescent="0.2">
      <c r="A974" s="28" t="s">
        <v>484</v>
      </c>
      <c r="B974" s="29">
        <v>11</v>
      </c>
      <c r="C974" s="30" t="s">
        <v>101</v>
      </c>
      <c r="D974" s="31">
        <v>3239</v>
      </c>
      <c r="E974" s="32" t="s">
        <v>60</v>
      </c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 x14ac:dyDescent="0.2">
      <c r="A975" s="24" t="s">
        <v>484</v>
      </c>
      <c r="B975" s="25">
        <v>11</v>
      </c>
      <c r="C975" s="26" t="s">
        <v>101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21"/>
      <c r="W975" s="21"/>
      <c r="X975" s="21"/>
      <c r="Y975" s="12"/>
    </row>
    <row r="976" spans="1:25" ht="30" hidden="1" x14ac:dyDescent="0.2">
      <c r="A976" s="28" t="s">
        <v>484</v>
      </c>
      <c r="B976" s="29">
        <v>11</v>
      </c>
      <c r="C976" s="30" t="s">
        <v>101</v>
      </c>
      <c r="D976" s="31">
        <v>3241</v>
      </c>
      <c r="E976" s="32" t="s">
        <v>205</v>
      </c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 x14ac:dyDescent="0.2">
      <c r="A977" s="24" t="s">
        <v>484</v>
      </c>
      <c r="B977" s="25">
        <v>11</v>
      </c>
      <c r="C977" s="26" t="s">
        <v>101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21"/>
      <c r="W977" s="21"/>
      <c r="X977" s="21"/>
      <c r="Y977" s="12"/>
    </row>
    <row r="978" spans="1:25" ht="30" hidden="1" x14ac:dyDescent="0.2">
      <c r="A978" s="28" t="s">
        <v>484</v>
      </c>
      <c r="B978" s="29">
        <v>11</v>
      </c>
      <c r="C978" s="30" t="s">
        <v>101</v>
      </c>
      <c r="D978" s="31">
        <v>3291</v>
      </c>
      <c r="E978" s="32" t="s">
        <v>474</v>
      </c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 x14ac:dyDescent="0.2">
      <c r="A979" s="28" t="s">
        <v>484</v>
      </c>
      <c r="B979" s="29">
        <v>11</v>
      </c>
      <c r="C979" s="30" t="s">
        <v>101</v>
      </c>
      <c r="D979" s="31">
        <v>3292</v>
      </c>
      <c r="E979" s="32" t="s">
        <v>63</v>
      </c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 x14ac:dyDescent="0.2">
      <c r="A980" s="28" t="s">
        <v>484</v>
      </c>
      <c r="B980" s="29">
        <v>11</v>
      </c>
      <c r="C980" s="30" t="s">
        <v>101</v>
      </c>
      <c r="D980" s="31">
        <v>3293</v>
      </c>
      <c r="E980" s="32" t="s">
        <v>64</v>
      </c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 x14ac:dyDescent="0.2">
      <c r="A981" s="28" t="s">
        <v>484</v>
      </c>
      <c r="B981" s="29">
        <v>11</v>
      </c>
      <c r="C981" s="30" t="s">
        <v>101</v>
      </c>
      <c r="D981" s="31">
        <v>3295</v>
      </c>
      <c r="E981" s="32" t="s">
        <v>66</v>
      </c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 x14ac:dyDescent="0.2">
      <c r="A982" s="28" t="s">
        <v>484</v>
      </c>
      <c r="B982" s="29">
        <v>11</v>
      </c>
      <c r="C982" s="30" t="s">
        <v>101</v>
      </c>
      <c r="D982" s="31">
        <v>3299</v>
      </c>
      <c r="E982" s="32" t="s">
        <v>67</v>
      </c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 x14ac:dyDescent="0.2">
      <c r="A983" s="24" t="s">
        <v>484</v>
      </c>
      <c r="B983" s="25">
        <v>11</v>
      </c>
      <c r="C983" s="26" t="s">
        <v>101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21"/>
      <c r="W983" s="21"/>
      <c r="X983" s="21"/>
      <c r="Y983" s="12"/>
    </row>
    <row r="984" spans="1:25" hidden="1" x14ac:dyDescent="0.2">
      <c r="A984" s="28" t="s">
        <v>484</v>
      </c>
      <c r="B984" s="29">
        <v>11</v>
      </c>
      <c r="C984" s="30" t="s">
        <v>101</v>
      </c>
      <c r="D984" s="31">
        <v>3431</v>
      </c>
      <c r="E984" s="32" t="s">
        <v>68</v>
      </c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 x14ac:dyDescent="0.2">
      <c r="A985" s="28" t="s">
        <v>484</v>
      </c>
      <c r="B985" s="29">
        <v>11</v>
      </c>
      <c r="C985" s="30" t="s">
        <v>101</v>
      </c>
      <c r="D985" s="31">
        <v>3433</v>
      </c>
      <c r="E985" s="32" t="s">
        <v>69</v>
      </c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 x14ac:dyDescent="0.2">
      <c r="A986" s="28" t="s">
        <v>484</v>
      </c>
      <c r="B986" s="29">
        <v>11</v>
      </c>
      <c r="C986" s="30" t="s">
        <v>101</v>
      </c>
      <c r="D986" s="31">
        <v>3434</v>
      </c>
      <c r="E986" s="32" t="s">
        <v>70</v>
      </c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 x14ac:dyDescent="0.2">
      <c r="A987" s="90" t="s">
        <v>484</v>
      </c>
      <c r="B987" s="91">
        <v>11</v>
      </c>
      <c r="C987" s="70" t="s">
        <v>101</v>
      </c>
      <c r="D987" s="71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21"/>
      <c r="W987" s="21"/>
      <c r="X987" s="21"/>
      <c r="Y987" s="12"/>
    </row>
    <row r="988" spans="1:25" ht="30" hidden="1" x14ac:dyDescent="0.2">
      <c r="A988" s="41" t="s">
        <v>484</v>
      </c>
      <c r="B988" s="42">
        <v>11</v>
      </c>
      <c r="C988" s="43" t="s">
        <v>101</v>
      </c>
      <c r="D988" s="44">
        <v>3861</v>
      </c>
      <c r="E988" s="36" t="s">
        <v>488</v>
      </c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 x14ac:dyDescent="0.2">
      <c r="A989" s="24" t="s">
        <v>484</v>
      </c>
      <c r="B989" s="25">
        <v>11</v>
      </c>
      <c r="C989" s="26" t="s">
        <v>101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21"/>
      <c r="W989" s="21"/>
      <c r="X989" s="21"/>
      <c r="Y989" s="12"/>
    </row>
    <row r="990" spans="1:25" hidden="1" x14ac:dyDescent="0.2">
      <c r="A990" s="28" t="s">
        <v>484</v>
      </c>
      <c r="B990" s="29">
        <v>11</v>
      </c>
      <c r="C990" s="30" t="s">
        <v>101</v>
      </c>
      <c r="D990" s="31">
        <v>4123</v>
      </c>
      <c r="E990" s="32" t="s">
        <v>83</v>
      </c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 x14ac:dyDescent="0.2">
      <c r="A991" s="24" t="s">
        <v>484</v>
      </c>
      <c r="B991" s="25">
        <v>11</v>
      </c>
      <c r="C991" s="26" t="s">
        <v>101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21"/>
      <c r="W991" s="21"/>
      <c r="X991" s="21"/>
      <c r="Y991" s="12"/>
    </row>
    <row r="992" spans="1:25" hidden="1" x14ac:dyDescent="0.2">
      <c r="A992" s="28" t="s">
        <v>484</v>
      </c>
      <c r="B992" s="29">
        <v>11</v>
      </c>
      <c r="C992" s="30" t="s">
        <v>101</v>
      </c>
      <c r="D992" s="31">
        <v>4221</v>
      </c>
      <c r="E992" s="32" t="s">
        <v>74</v>
      </c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 x14ac:dyDescent="0.2">
      <c r="A993" s="28" t="s">
        <v>484</v>
      </c>
      <c r="B993" s="29">
        <v>11</v>
      </c>
      <c r="C993" s="30" t="s">
        <v>101</v>
      </c>
      <c r="D993" s="31">
        <v>4222</v>
      </c>
      <c r="E993" s="32" t="s">
        <v>75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21"/>
      <c r="W993" s="21"/>
      <c r="X993" s="21"/>
      <c r="Y993" s="12"/>
    </row>
    <row r="994" spans="1:25" hidden="1" x14ac:dyDescent="0.2">
      <c r="A994" s="28" t="s">
        <v>484</v>
      </c>
      <c r="B994" s="29">
        <v>11</v>
      </c>
      <c r="C994" s="30" t="s">
        <v>101</v>
      </c>
      <c r="D994" s="31">
        <v>4223</v>
      </c>
      <c r="E994" s="32" t="s">
        <v>76</v>
      </c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 x14ac:dyDescent="0.2">
      <c r="A995" s="28" t="s">
        <v>484</v>
      </c>
      <c r="B995" s="29">
        <v>11</v>
      </c>
      <c r="C995" s="30" t="s">
        <v>101</v>
      </c>
      <c r="D995" s="31">
        <v>4225</v>
      </c>
      <c r="E995" s="32" t="s">
        <v>85</v>
      </c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 x14ac:dyDescent="0.2">
      <c r="A996" s="28" t="s">
        <v>484</v>
      </c>
      <c r="B996" s="29">
        <v>11</v>
      </c>
      <c r="C996" s="30" t="s">
        <v>101</v>
      </c>
      <c r="D996" s="31">
        <v>4227</v>
      </c>
      <c r="E996" s="32" t="s">
        <v>77</v>
      </c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 x14ac:dyDescent="0.2">
      <c r="A997" s="24" t="s">
        <v>484</v>
      </c>
      <c r="B997" s="25">
        <v>11</v>
      </c>
      <c r="C997" s="26" t="s">
        <v>101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21"/>
      <c r="W997" s="21"/>
      <c r="X997" s="21"/>
      <c r="Y997" s="12"/>
    </row>
    <row r="998" spans="1:25" s="39" customFormat="1" ht="15.75" hidden="1" x14ac:dyDescent="0.2">
      <c r="A998" s="28" t="s">
        <v>484</v>
      </c>
      <c r="B998" s="29">
        <v>11</v>
      </c>
      <c r="C998" s="30" t="s">
        <v>101</v>
      </c>
      <c r="D998" s="31">
        <v>4262</v>
      </c>
      <c r="E998" s="32" t="s">
        <v>86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82"/>
      <c r="W998" s="82"/>
      <c r="X998" s="82"/>
      <c r="Y998" s="87"/>
    </row>
    <row r="999" spans="1:25" s="39" customFormat="1" ht="15.75" hidden="1" x14ac:dyDescent="0.2">
      <c r="A999" s="24" t="s">
        <v>484</v>
      </c>
      <c r="B999" s="25">
        <v>43</v>
      </c>
      <c r="C999" s="26" t="s">
        <v>101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82"/>
      <c r="W999" s="82"/>
      <c r="X999" s="82"/>
      <c r="Y999" s="87"/>
    </row>
    <row r="1000" spans="1:25" s="39" customFormat="1" ht="30" hidden="1" x14ac:dyDescent="0.2">
      <c r="A1000" s="28" t="s">
        <v>484</v>
      </c>
      <c r="B1000" s="29">
        <v>43</v>
      </c>
      <c r="C1000" s="30" t="s">
        <v>101</v>
      </c>
      <c r="D1000" s="31">
        <v>3241</v>
      </c>
      <c r="E1000" s="32" t="s">
        <v>205</v>
      </c>
      <c r="F1000" s="32"/>
      <c r="G1000" s="1"/>
      <c r="H1000" s="1"/>
      <c r="I1000" s="1">
        <v>0</v>
      </c>
      <c r="J1000" s="35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5"/>
      <c r="Q1000" s="1"/>
      <c r="R1000" s="1"/>
      <c r="S1000" s="35"/>
      <c r="T1000" s="1"/>
      <c r="U1000" s="35"/>
      <c r="V1000" s="82"/>
      <c r="W1000" s="82"/>
      <c r="X1000" s="82"/>
      <c r="Y1000" s="87"/>
    </row>
    <row r="1001" spans="1:25" s="37" customFormat="1" ht="94.5" x14ac:dyDescent="0.2">
      <c r="A1001" s="421" t="s">
        <v>489</v>
      </c>
      <c r="B1001" s="422"/>
      <c r="C1001" s="422"/>
      <c r="D1001" s="422"/>
      <c r="E1001" s="20" t="s">
        <v>79</v>
      </c>
      <c r="F1001" s="38" t="s">
        <v>181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2"/>
      <c r="W1001" s="2"/>
      <c r="X1001" s="2"/>
      <c r="Y1001" s="86"/>
    </row>
    <row r="1002" spans="1:25" s="39" customFormat="1" ht="15.75" hidden="1" x14ac:dyDescent="0.2">
      <c r="A1002" s="24" t="s">
        <v>490</v>
      </c>
      <c r="B1002" s="25">
        <v>11</v>
      </c>
      <c r="C1002" s="24" t="s">
        <v>101</v>
      </c>
      <c r="D1002" s="40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82"/>
      <c r="W1002" s="82"/>
      <c r="X1002" s="82"/>
      <c r="Y1002" s="87"/>
    </row>
    <row r="1003" spans="1:25" hidden="1" x14ac:dyDescent="0.2">
      <c r="A1003" s="28" t="s">
        <v>490</v>
      </c>
      <c r="B1003" s="29">
        <v>11</v>
      </c>
      <c r="C1003" s="28" t="s">
        <v>101</v>
      </c>
      <c r="D1003" s="53">
        <v>3232</v>
      </c>
      <c r="E1003" s="32" t="s">
        <v>53</v>
      </c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 x14ac:dyDescent="0.2">
      <c r="A1004" s="28" t="s">
        <v>490</v>
      </c>
      <c r="B1004" s="29">
        <v>11</v>
      </c>
      <c r="C1004" s="28" t="s">
        <v>101</v>
      </c>
      <c r="D1004" s="53">
        <v>3235</v>
      </c>
      <c r="E1004" s="32" t="s">
        <v>56</v>
      </c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 x14ac:dyDescent="0.2">
      <c r="A1005" s="24" t="s">
        <v>490</v>
      </c>
      <c r="B1005" s="25">
        <v>11</v>
      </c>
      <c r="C1005" s="24" t="s">
        <v>101</v>
      </c>
      <c r="D1005" s="40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21"/>
      <c r="W1005" s="21"/>
      <c r="X1005" s="21"/>
      <c r="Y1005" s="12"/>
    </row>
    <row r="1006" spans="1:25" hidden="1" x14ac:dyDescent="0.2">
      <c r="A1006" s="28" t="s">
        <v>490</v>
      </c>
      <c r="B1006" s="29">
        <v>11</v>
      </c>
      <c r="C1006" s="28" t="s">
        <v>101</v>
      </c>
      <c r="D1006" s="31">
        <v>3292</v>
      </c>
      <c r="E1006" s="32" t="s">
        <v>63</v>
      </c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 x14ac:dyDescent="0.2">
      <c r="A1007" s="422" t="s">
        <v>491</v>
      </c>
      <c r="B1007" s="422"/>
      <c r="C1007" s="422"/>
      <c r="D1007" s="422"/>
      <c r="E1007" s="20" t="s">
        <v>492</v>
      </c>
      <c r="F1007" s="38" t="s">
        <v>181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 x14ac:dyDescent="0.2">
      <c r="A1008" s="24" t="s">
        <v>493</v>
      </c>
      <c r="B1008" s="25">
        <v>11</v>
      </c>
      <c r="C1008" s="49" t="s">
        <v>101</v>
      </c>
      <c r="D1008" s="40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21"/>
      <c r="W1008" s="21"/>
      <c r="X1008" s="21"/>
      <c r="Y1008" s="12"/>
    </row>
    <row r="1009" spans="1:25" ht="30" hidden="1" x14ac:dyDescent="0.2">
      <c r="A1009" s="28" t="s">
        <v>493</v>
      </c>
      <c r="B1009" s="29">
        <v>11</v>
      </c>
      <c r="C1009" s="50" t="s">
        <v>101</v>
      </c>
      <c r="D1009" s="31">
        <v>4233</v>
      </c>
      <c r="E1009" s="32" t="s">
        <v>494</v>
      </c>
      <c r="F1009" s="36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 x14ac:dyDescent="0.2">
      <c r="A1010" s="421" t="s">
        <v>495</v>
      </c>
      <c r="B1010" s="421"/>
      <c r="C1010" s="421"/>
      <c r="D1010" s="421"/>
      <c r="E1010" s="20" t="s">
        <v>496</v>
      </c>
      <c r="F1010" s="38" t="s">
        <v>181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 x14ac:dyDescent="0.2">
      <c r="A1011" s="24" t="s">
        <v>497</v>
      </c>
      <c r="B1011" s="25">
        <v>11</v>
      </c>
      <c r="C1011" s="49" t="s">
        <v>101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22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21"/>
      <c r="W1011" s="21"/>
      <c r="X1011" s="21"/>
      <c r="Y1011" s="12"/>
    </row>
    <row r="1012" spans="1:25" hidden="1" x14ac:dyDescent="0.2">
      <c r="A1012" s="28" t="s">
        <v>497</v>
      </c>
      <c r="B1012" s="29">
        <v>11</v>
      </c>
      <c r="C1012" s="50" t="s">
        <v>101</v>
      </c>
      <c r="D1012" s="31">
        <v>3231</v>
      </c>
      <c r="E1012" s="32" t="s">
        <v>52</v>
      </c>
      <c r="L1012" s="33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 x14ac:dyDescent="0.2">
      <c r="A1013" s="28" t="s">
        <v>497</v>
      </c>
      <c r="B1013" s="29">
        <v>11</v>
      </c>
      <c r="C1013" s="50" t="s">
        <v>101</v>
      </c>
      <c r="D1013" s="31">
        <v>3232</v>
      </c>
      <c r="E1013" s="32" t="s">
        <v>53</v>
      </c>
      <c r="G1013" s="1">
        <v>5500000</v>
      </c>
      <c r="H1013" s="1">
        <v>5500000</v>
      </c>
      <c r="I1013" s="1">
        <v>5500000</v>
      </c>
      <c r="J1013" s="1">
        <v>5500000</v>
      </c>
      <c r="K1013" s="1">
        <v>5486557.0899999999</v>
      </c>
      <c r="L1013" s="33">
        <f t="shared" si="509"/>
        <v>99.755583454545445</v>
      </c>
      <c r="M1013" s="1">
        <v>6150000</v>
      </c>
      <c r="N1013" s="1">
        <v>6150000</v>
      </c>
      <c r="O1013" s="1">
        <v>5900000</v>
      </c>
      <c r="P1013" s="1">
        <f t="shared" ref="P1013:P1026" si="515">O1013</f>
        <v>5900000</v>
      </c>
      <c r="Q1013" s="1">
        <v>6014875</v>
      </c>
      <c r="R1013" s="1">
        <v>6000000</v>
      </c>
      <c r="S1013" s="1">
        <f>R1013</f>
        <v>6000000</v>
      </c>
      <c r="T1013" s="1">
        <v>6600000</v>
      </c>
      <c r="U1013" s="1">
        <f>T1013</f>
        <v>6600000</v>
      </c>
    </row>
    <row r="1014" spans="1:25" hidden="1" x14ac:dyDescent="0.2">
      <c r="A1014" s="28" t="s">
        <v>497</v>
      </c>
      <c r="B1014" s="29">
        <v>11</v>
      </c>
      <c r="C1014" s="50" t="s">
        <v>101</v>
      </c>
      <c r="D1014" s="31">
        <v>3235</v>
      </c>
      <c r="E1014" s="32" t="s">
        <v>56</v>
      </c>
      <c r="M1014" s="1"/>
      <c r="N1014" s="1"/>
      <c r="O1014" s="1">
        <v>310000</v>
      </c>
      <c r="P1014" s="1">
        <f>O1014</f>
        <v>310000</v>
      </c>
      <c r="Q1014" s="1"/>
      <c r="R1014" s="1">
        <v>310000</v>
      </c>
      <c r="S1014" s="1">
        <f>R1014</f>
        <v>310000</v>
      </c>
      <c r="T1014" s="1">
        <v>310000</v>
      </c>
      <c r="U1014" s="1">
        <f>T1014</f>
        <v>310000</v>
      </c>
    </row>
    <row r="1015" spans="1:25" s="23" customFormat="1" ht="15.75" hidden="1" x14ac:dyDescent="0.2">
      <c r="A1015" s="24" t="s">
        <v>497</v>
      </c>
      <c r="B1015" s="25">
        <v>11</v>
      </c>
      <c r="C1015" s="49" t="s">
        <v>101</v>
      </c>
      <c r="D1015" s="27">
        <v>363</v>
      </c>
      <c r="E1015" s="20"/>
      <c r="F1015" s="20"/>
      <c r="G1015" s="21">
        <f>SUM(G1016:G1017)</f>
        <v>200000</v>
      </c>
      <c r="H1015" s="21">
        <f t="shared" ref="H1015:U1015" si="516">SUM(H1016:H1017)</f>
        <v>200000</v>
      </c>
      <c r="I1015" s="21">
        <f t="shared" si="516"/>
        <v>200000</v>
      </c>
      <c r="J1015" s="21">
        <f t="shared" si="516"/>
        <v>200000</v>
      </c>
      <c r="K1015" s="21">
        <f t="shared" si="516"/>
        <v>0</v>
      </c>
      <c r="L1015" s="22">
        <f t="shared" si="509"/>
        <v>0</v>
      </c>
      <c r="M1015" s="21">
        <f t="shared" si="516"/>
        <v>200000</v>
      </c>
      <c r="N1015" s="21">
        <f t="shared" si="516"/>
        <v>200000</v>
      </c>
      <c r="O1015" s="21">
        <f t="shared" si="516"/>
        <v>20000</v>
      </c>
      <c r="P1015" s="21">
        <f t="shared" si="516"/>
        <v>20000</v>
      </c>
      <c r="Q1015" s="21">
        <f t="shared" si="516"/>
        <v>250000</v>
      </c>
      <c r="R1015" s="21">
        <f t="shared" si="516"/>
        <v>260000</v>
      </c>
      <c r="S1015" s="21">
        <f t="shared" si="516"/>
        <v>260000</v>
      </c>
      <c r="T1015" s="21">
        <f t="shared" si="516"/>
        <v>260000</v>
      </c>
      <c r="U1015" s="21">
        <f t="shared" si="516"/>
        <v>260000</v>
      </c>
      <c r="V1015" s="21"/>
      <c r="W1015" s="21"/>
      <c r="X1015" s="21"/>
      <c r="Y1015" s="12"/>
    </row>
    <row r="1016" spans="1:25" ht="30" hidden="1" x14ac:dyDescent="0.2">
      <c r="A1016" s="28" t="s">
        <v>497</v>
      </c>
      <c r="B1016" s="29">
        <v>11</v>
      </c>
      <c r="C1016" s="50" t="s">
        <v>101</v>
      </c>
      <c r="D1016" s="31">
        <v>3631</v>
      </c>
      <c r="E1016" s="32" t="s">
        <v>498</v>
      </c>
      <c r="L1016" s="33" t="str">
        <f t="shared" si="509"/>
        <v>-</v>
      </c>
      <c r="M1016" s="1">
        <v>100000</v>
      </c>
      <c r="N1016" s="1">
        <v>100000</v>
      </c>
      <c r="O1016" s="1">
        <v>10000</v>
      </c>
      <c r="P1016" s="1">
        <f t="shared" si="515"/>
        <v>10000</v>
      </c>
      <c r="Q1016" s="1">
        <v>150000</v>
      </c>
      <c r="R1016" s="1">
        <v>250000</v>
      </c>
      <c r="S1016" s="1">
        <f t="shared" ref="S1016:S1026" si="517">R1016</f>
        <v>250000</v>
      </c>
      <c r="T1016" s="1">
        <v>250000</v>
      </c>
      <c r="U1016" s="1">
        <f t="shared" ref="U1016:U1026" si="518">T1016</f>
        <v>250000</v>
      </c>
    </row>
    <row r="1017" spans="1:25" ht="30" hidden="1" x14ac:dyDescent="0.2">
      <c r="A1017" s="28" t="s">
        <v>497</v>
      </c>
      <c r="B1017" s="29">
        <v>11</v>
      </c>
      <c r="C1017" s="50" t="s">
        <v>101</v>
      </c>
      <c r="D1017" s="31">
        <v>3632</v>
      </c>
      <c r="E1017" s="32" t="s">
        <v>499</v>
      </c>
      <c r="G1017" s="1">
        <v>200000</v>
      </c>
      <c r="H1017" s="1">
        <v>200000</v>
      </c>
      <c r="I1017" s="1">
        <v>200000</v>
      </c>
      <c r="J1017" s="1">
        <v>200000</v>
      </c>
      <c r="L1017" s="33">
        <f t="shared" si="509"/>
        <v>0</v>
      </c>
      <c r="M1017" s="1">
        <v>100000</v>
      </c>
      <c r="N1017" s="1">
        <v>100000</v>
      </c>
      <c r="O1017" s="1">
        <v>10000</v>
      </c>
      <c r="P1017" s="1">
        <f t="shared" si="515"/>
        <v>10000</v>
      </c>
      <c r="Q1017" s="1">
        <v>100000</v>
      </c>
      <c r="R1017" s="1">
        <v>10000</v>
      </c>
      <c r="S1017" s="1">
        <f t="shared" si="517"/>
        <v>10000</v>
      </c>
      <c r="T1017" s="1">
        <v>10000</v>
      </c>
      <c r="U1017" s="1">
        <f t="shared" si="518"/>
        <v>10000</v>
      </c>
    </row>
    <row r="1018" spans="1:25" s="23" customFormat="1" ht="15.75" hidden="1" x14ac:dyDescent="0.2">
      <c r="A1018" s="24" t="s">
        <v>497</v>
      </c>
      <c r="B1018" s="25">
        <v>11</v>
      </c>
      <c r="C1018" s="49" t="s">
        <v>101</v>
      </c>
      <c r="D1018" s="27">
        <v>412</v>
      </c>
      <c r="E1018" s="20"/>
      <c r="F1018" s="20"/>
      <c r="G1018" s="21">
        <f>SUM(G1019:G1020)</f>
        <v>1350000</v>
      </c>
      <c r="H1018" s="21">
        <f t="shared" ref="H1018:U1018" si="519">SUM(H1019:H1020)</f>
        <v>1350000</v>
      </c>
      <c r="I1018" s="21">
        <f t="shared" si="519"/>
        <v>1350000</v>
      </c>
      <c r="J1018" s="21">
        <f t="shared" si="519"/>
        <v>1350000</v>
      </c>
      <c r="K1018" s="21">
        <f t="shared" si="519"/>
        <v>61120</v>
      </c>
      <c r="L1018" s="22">
        <f t="shared" si="509"/>
        <v>4.5274074074074067</v>
      </c>
      <c r="M1018" s="21">
        <f t="shared" si="519"/>
        <v>1250000</v>
      </c>
      <c r="N1018" s="21">
        <f t="shared" si="519"/>
        <v>1250000</v>
      </c>
      <c r="O1018" s="21">
        <f t="shared" si="519"/>
        <v>1350000</v>
      </c>
      <c r="P1018" s="21">
        <f t="shared" si="519"/>
        <v>1350000</v>
      </c>
      <c r="Q1018" s="21">
        <f t="shared" si="519"/>
        <v>1100000</v>
      </c>
      <c r="R1018" s="21">
        <f t="shared" si="519"/>
        <v>1200000</v>
      </c>
      <c r="S1018" s="21">
        <f t="shared" si="519"/>
        <v>1200000</v>
      </c>
      <c r="T1018" s="21">
        <f t="shared" si="519"/>
        <v>1200000</v>
      </c>
      <c r="U1018" s="21">
        <f t="shared" si="519"/>
        <v>1200000</v>
      </c>
      <c r="V1018" s="21"/>
      <c r="W1018" s="21"/>
      <c r="X1018" s="21"/>
      <c r="Y1018" s="12"/>
    </row>
    <row r="1019" spans="1:25" hidden="1" x14ac:dyDescent="0.2">
      <c r="A1019" s="28" t="s">
        <v>497</v>
      </c>
      <c r="B1019" s="29">
        <v>11</v>
      </c>
      <c r="C1019" s="50" t="s">
        <v>101</v>
      </c>
      <c r="D1019" s="31">
        <v>4123</v>
      </c>
      <c r="L1019" s="33" t="str">
        <f t="shared" si="509"/>
        <v>-</v>
      </c>
      <c r="M1019" s="1"/>
      <c r="N1019" s="1"/>
      <c r="O1019" s="1">
        <v>100000</v>
      </c>
      <c r="P1019" s="1">
        <f>O1019</f>
        <v>100000</v>
      </c>
      <c r="Q1019" s="1"/>
      <c r="R1019" s="1">
        <v>100000</v>
      </c>
      <c r="S1019" s="1">
        <f>R1019</f>
        <v>100000</v>
      </c>
      <c r="T1019" s="1">
        <v>100000</v>
      </c>
      <c r="U1019" s="1">
        <f>T1019</f>
        <v>100000</v>
      </c>
    </row>
    <row r="1020" spans="1:25" hidden="1" x14ac:dyDescent="0.2">
      <c r="A1020" s="28" t="s">
        <v>497</v>
      </c>
      <c r="B1020" s="29">
        <v>11</v>
      </c>
      <c r="C1020" s="50" t="s">
        <v>101</v>
      </c>
      <c r="D1020" s="31">
        <v>4126</v>
      </c>
      <c r="E1020" s="32" t="s">
        <v>84</v>
      </c>
      <c r="G1020" s="1">
        <v>1350000</v>
      </c>
      <c r="H1020" s="1">
        <v>1350000</v>
      </c>
      <c r="I1020" s="1">
        <v>1350000</v>
      </c>
      <c r="J1020" s="1">
        <v>1350000</v>
      </c>
      <c r="K1020" s="1">
        <v>61120</v>
      </c>
      <c r="L1020" s="33">
        <f t="shared" si="509"/>
        <v>4.5274074074074067</v>
      </c>
      <c r="M1020" s="1">
        <v>1250000</v>
      </c>
      <c r="N1020" s="1">
        <v>1250000</v>
      </c>
      <c r="O1020" s="1">
        <v>1250000</v>
      </c>
      <c r="P1020" s="1">
        <f t="shared" si="515"/>
        <v>1250000</v>
      </c>
      <c r="Q1020" s="1">
        <v>1100000</v>
      </c>
      <c r="R1020" s="1">
        <v>1100000</v>
      </c>
      <c r="S1020" s="1">
        <f t="shared" si="517"/>
        <v>1100000</v>
      </c>
      <c r="T1020" s="1">
        <v>1100000</v>
      </c>
      <c r="U1020" s="1">
        <f t="shared" si="518"/>
        <v>1100000</v>
      </c>
    </row>
    <row r="1021" spans="1:25" s="23" customFormat="1" ht="15.75" hidden="1" x14ac:dyDescent="0.2">
      <c r="A1021" s="24" t="s">
        <v>497</v>
      </c>
      <c r="B1021" s="25">
        <v>11</v>
      </c>
      <c r="C1021" s="49" t="s">
        <v>101</v>
      </c>
      <c r="D1021" s="27">
        <v>421</v>
      </c>
      <c r="E1021" s="20"/>
      <c r="F1021" s="20"/>
      <c r="G1021" s="21">
        <f>SUM(G1022)</f>
        <v>3450000</v>
      </c>
      <c r="H1021" s="21">
        <f t="shared" ref="H1021:U1021" si="520">SUM(H1022)</f>
        <v>3450000</v>
      </c>
      <c r="I1021" s="21">
        <f t="shared" si="520"/>
        <v>3450000</v>
      </c>
      <c r="J1021" s="21">
        <f t="shared" si="520"/>
        <v>3450000</v>
      </c>
      <c r="K1021" s="21">
        <f t="shared" si="520"/>
        <v>3384344.8</v>
      </c>
      <c r="L1021" s="22">
        <f t="shared" si="509"/>
        <v>98.096950724637679</v>
      </c>
      <c r="M1021" s="21">
        <f t="shared" si="520"/>
        <v>4400000</v>
      </c>
      <c r="N1021" s="21">
        <f t="shared" si="520"/>
        <v>4400000</v>
      </c>
      <c r="O1021" s="21">
        <f t="shared" si="520"/>
        <v>4200000</v>
      </c>
      <c r="P1021" s="21">
        <f t="shared" si="520"/>
        <v>4200000</v>
      </c>
      <c r="Q1021" s="21">
        <f t="shared" si="520"/>
        <v>4746500</v>
      </c>
      <c r="R1021" s="21">
        <f t="shared" si="520"/>
        <v>5000000</v>
      </c>
      <c r="S1021" s="21">
        <f t="shared" si="520"/>
        <v>5000000</v>
      </c>
      <c r="T1021" s="21">
        <f t="shared" si="520"/>
        <v>5000000</v>
      </c>
      <c r="U1021" s="21">
        <f t="shared" si="520"/>
        <v>5000000</v>
      </c>
      <c r="V1021" s="21"/>
      <c r="W1021" s="21"/>
      <c r="X1021" s="21"/>
      <c r="Y1021" s="12"/>
    </row>
    <row r="1022" spans="1:25" hidden="1" x14ac:dyDescent="0.2">
      <c r="A1022" s="28" t="s">
        <v>497</v>
      </c>
      <c r="B1022" s="29">
        <v>11</v>
      </c>
      <c r="C1022" s="50" t="s">
        <v>101</v>
      </c>
      <c r="D1022" s="31">
        <v>4214</v>
      </c>
      <c r="E1022" s="32" t="s">
        <v>500</v>
      </c>
      <c r="G1022" s="1">
        <v>3450000</v>
      </c>
      <c r="H1022" s="1">
        <v>3450000</v>
      </c>
      <c r="I1022" s="1">
        <v>3450000</v>
      </c>
      <c r="J1022" s="1">
        <v>3450000</v>
      </c>
      <c r="K1022" s="1">
        <v>3384344.8</v>
      </c>
      <c r="L1022" s="33">
        <f t="shared" si="509"/>
        <v>98.096950724637679</v>
      </c>
      <c r="M1022" s="1">
        <v>4400000</v>
      </c>
      <c r="N1022" s="1">
        <v>4400000</v>
      </c>
      <c r="O1022" s="1">
        <v>4200000</v>
      </c>
      <c r="P1022" s="1">
        <f t="shared" si="515"/>
        <v>4200000</v>
      </c>
      <c r="Q1022" s="1">
        <v>4746500</v>
      </c>
      <c r="R1022" s="1">
        <v>5000000</v>
      </c>
      <c r="S1022" s="1">
        <f t="shared" si="517"/>
        <v>5000000</v>
      </c>
      <c r="T1022" s="1">
        <v>5000000</v>
      </c>
      <c r="U1022" s="1">
        <f t="shared" si="518"/>
        <v>5000000</v>
      </c>
    </row>
    <row r="1023" spans="1:25" s="23" customFormat="1" ht="15.75" hidden="1" x14ac:dyDescent="0.2">
      <c r="A1023" s="24" t="s">
        <v>497</v>
      </c>
      <c r="B1023" s="25">
        <v>11</v>
      </c>
      <c r="C1023" s="49" t="s">
        <v>101</v>
      </c>
      <c r="D1023" s="27">
        <v>451</v>
      </c>
      <c r="E1023" s="20"/>
      <c r="F1023" s="20"/>
      <c r="G1023" s="21">
        <f>SUM(G1024)</f>
        <v>800000</v>
      </c>
      <c r="H1023" s="21">
        <f t="shared" ref="H1023:U1023" si="521">SUM(H1024)</f>
        <v>800000</v>
      </c>
      <c r="I1023" s="21">
        <f t="shared" si="521"/>
        <v>800000</v>
      </c>
      <c r="J1023" s="21">
        <f t="shared" si="521"/>
        <v>800000</v>
      </c>
      <c r="K1023" s="21">
        <f t="shared" si="521"/>
        <v>371750</v>
      </c>
      <c r="L1023" s="22">
        <f t="shared" si="509"/>
        <v>46.46875</v>
      </c>
      <c r="M1023" s="21">
        <f t="shared" si="521"/>
        <v>800000</v>
      </c>
      <c r="N1023" s="21">
        <f t="shared" si="521"/>
        <v>800000</v>
      </c>
      <c r="O1023" s="21">
        <f t="shared" si="521"/>
        <v>1650000</v>
      </c>
      <c r="P1023" s="21">
        <f t="shared" si="521"/>
        <v>1650000</v>
      </c>
      <c r="Q1023" s="21">
        <f t="shared" si="521"/>
        <v>600000</v>
      </c>
      <c r="R1023" s="21">
        <f t="shared" si="521"/>
        <v>1300000</v>
      </c>
      <c r="S1023" s="21">
        <f t="shared" si="521"/>
        <v>1300000</v>
      </c>
      <c r="T1023" s="21">
        <f t="shared" si="521"/>
        <v>1300000</v>
      </c>
      <c r="U1023" s="21">
        <f t="shared" si="521"/>
        <v>1300000</v>
      </c>
      <c r="V1023" s="21"/>
      <c r="W1023" s="21"/>
      <c r="X1023" s="21"/>
      <c r="Y1023" s="12"/>
    </row>
    <row r="1024" spans="1:25" s="23" customFormat="1" ht="15.75" hidden="1" x14ac:dyDescent="0.2">
      <c r="A1024" s="28" t="s">
        <v>497</v>
      </c>
      <c r="B1024" s="29">
        <v>11</v>
      </c>
      <c r="C1024" s="50" t="s">
        <v>101</v>
      </c>
      <c r="D1024" s="31">
        <v>4511</v>
      </c>
      <c r="E1024" s="32" t="s">
        <v>91</v>
      </c>
      <c r="F1024" s="32"/>
      <c r="G1024" s="1">
        <v>800000</v>
      </c>
      <c r="H1024" s="1">
        <v>800000</v>
      </c>
      <c r="I1024" s="1">
        <v>800000</v>
      </c>
      <c r="J1024" s="1">
        <v>800000</v>
      </c>
      <c r="K1024" s="1">
        <v>371750</v>
      </c>
      <c r="L1024" s="33">
        <f t="shared" si="509"/>
        <v>46.46875</v>
      </c>
      <c r="M1024" s="1">
        <v>800000</v>
      </c>
      <c r="N1024" s="1">
        <v>800000</v>
      </c>
      <c r="O1024" s="1">
        <v>1650000</v>
      </c>
      <c r="P1024" s="1">
        <f t="shared" si="515"/>
        <v>1650000</v>
      </c>
      <c r="Q1024" s="1">
        <v>600000</v>
      </c>
      <c r="R1024" s="1">
        <v>1300000</v>
      </c>
      <c r="S1024" s="1">
        <f t="shared" si="517"/>
        <v>1300000</v>
      </c>
      <c r="T1024" s="1">
        <v>1300000</v>
      </c>
      <c r="U1024" s="1">
        <f t="shared" si="518"/>
        <v>1300000</v>
      </c>
      <c r="V1024" s="21"/>
      <c r="W1024" s="21"/>
      <c r="X1024" s="21"/>
      <c r="Y1024" s="12"/>
    </row>
    <row r="1025" spans="1:25" s="23" customFormat="1" ht="15.75" hidden="1" x14ac:dyDescent="0.2">
      <c r="A1025" s="24" t="s">
        <v>497</v>
      </c>
      <c r="B1025" s="25">
        <v>11</v>
      </c>
      <c r="C1025" s="49" t="s">
        <v>101</v>
      </c>
      <c r="D1025" s="27">
        <v>454</v>
      </c>
      <c r="E1025" s="20"/>
      <c r="F1025" s="20"/>
      <c r="G1025" s="21">
        <f>SUM(G1026)</f>
        <v>1200000</v>
      </c>
      <c r="H1025" s="21">
        <f t="shared" ref="H1025:U1025" si="522">SUM(H1026)</f>
        <v>1200000</v>
      </c>
      <c r="I1025" s="21">
        <f t="shared" si="522"/>
        <v>1200000</v>
      </c>
      <c r="J1025" s="21">
        <f t="shared" si="522"/>
        <v>1200000</v>
      </c>
      <c r="K1025" s="21">
        <f t="shared" si="522"/>
        <v>45000</v>
      </c>
      <c r="L1025" s="22">
        <f t="shared" si="509"/>
        <v>3.75</v>
      </c>
      <c r="M1025" s="21">
        <f t="shared" si="522"/>
        <v>1200000</v>
      </c>
      <c r="N1025" s="21">
        <f t="shared" si="522"/>
        <v>1200000</v>
      </c>
      <c r="O1025" s="21">
        <f t="shared" si="522"/>
        <v>100000</v>
      </c>
      <c r="P1025" s="21">
        <f t="shared" si="522"/>
        <v>100000</v>
      </c>
      <c r="Q1025" s="21">
        <f t="shared" si="522"/>
        <v>1200000</v>
      </c>
      <c r="R1025" s="21">
        <f t="shared" si="522"/>
        <v>200000</v>
      </c>
      <c r="S1025" s="21">
        <f t="shared" si="522"/>
        <v>200000</v>
      </c>
      <c r="T1025" s="21">
        <f t="shared" si="522"/>
        <v>200000</v>
      </c>
      <c r="U1025" s="21">
        <f t="shared" si="522"/>
        <v>200000</v>
      </c>
      <c r="V1025" s="21"/>
      <c r="W1025" s="21"/>
      <c r="X1025" s="21"/>
      <c r="Y1025" s="12"/>
    </row>
    <row r="1026" spans="1:25" ht="30" hidden="1" x14ac:dyDescent="0.2">
      <c r="A1026" s="28" t="s">
        <v>497</v>
      </c>
      <c r="B1026" s="29">
        <v>11</v>
      </c>
      <c r="C1026" s="50" t="s">
        <v>101</v>
      </c>
      <c r="D1026" s="53" t="s">
        <v>501</v>
      </c>
      <c r="E1026" s="32" t="s">
        <v>502</v>
      </c>
      <c r="G1026" s="1">
        <v>1200000</v>
      </c>
      <c r="H1026" s="1">
        <v>1200000</v>
      </c>
      <c r="I1026" s="1">
        <v>1200000</v>
      </c>
      <c r="J1026" s="1">
        <v>1200000</v>
      </c>
      <c r="K1026" s="1">
        <v>45000</v>
      </c>
      <c r="L1026" s="33">
        <f t="shared" si="509"/>
        <v>3.75</v>
      </c>
      <c r="M1026" s="1">
        <v>1200000</v>
      </c>
      <c r="N1026" s="1">
        <v>1200000</v>
      </c>
      <c r="O1026" s="1">
        <v>100000</v>
      </c>
      <c r="P1026" s="1">
        <f t="shared" si="515"/>
        <v>100000</v>
      </c>
      <c r="Q1026" s="1">
        <v>1200000</v>
      </c>
      <c r="R1026" s="1">
        <v>200000</v>
      </c>
      <c r="S1026" s="1">
        <f t="shared" si="517"/>
        <v>200000</v>
      </c>
      <c r="T1026" s="1">
        <v>200000</v>
      </c>
      <c r="U1026" s="1">
        <f t="shared" si="518"/>
        <v>200000</v>
      </c>
    </row>
    <row r="1027" spans="1:25" s="23" customFormat="1" ht="15.75" hidden="1" x14ac:dyDescent="0.2">
      <c r="A1027" s="24" t="s">
        <v>497</v>
      </c>
      <c r="B1027" s="25">
        <v>52</v>
      </c>
      <c r="C1027" s="49" t="s">
        <v>101</v>
      </c>
      <c r="D1027" s="40">
        <v>323</v>
      </c>
      <c r="E1027" s="20"/>
      <c r="F1027" s="20"/>
      <c r="G1027" s="21">
        <f>SUM(G1028)</f>
        <v>50000</v>
      </c>
      <c r="H1027" s="21">
        <f t="shared" ref="H1027:U1027" si="523">SUM(H1028)</f>
        <v>0</v>
      </c>
      <c r="I1027" s="21">
        <f t="shared" si="523"/>
        <v>50000</v>
      </c>
      <c r="J1027" s="21">
        <f t="shared" si="523"/>
        <v>0</v>
      </c>
      <c r="K1027" s="21">
        <f t="shared" si="523"/>
        <v>0</v>
      </c>
      <c r="L1027" s="22">
        <f t="shared" si="509"/>
        <v>0</v>
      </c>
      <c r="M1027" s="21">
        <f t="shared" si="523"/>
        <v>50000</v>
      </c>
      <c r="N1027" s="21">
        <f t="shared" si="523"/>
        <v>0</v>
      </c>
      <c r="O1027" s="21">
        <f t="shared" si="523"/>
        <v>0</v>
      </c>
      <c r="P1027" s="21">
        <f t="shared" si="523"/>
        <v>0</v>
      </c>
      <c r="Q1027" s="21">
        <f t="shared" si="523"/>
        <v>50000</v>
      </c>
      <c r="R1027" s="21">
        <f t="shared" si="523"/>
        <v>0</v>
      </c>
      <c r="S1027" s="21">
        <f t="shared" si="523"/>
        <v>0</v>
      </c>
      <c r="T1027" s="21">
        <f t="shared" si="523"/>
        <v>0</v>
      </c>
      <c r="U1027" s="21">
        <f t="shared" si="523"/>
        <v>0</v>
      </c>
      <c r="V1027" s="21"/>
      <c r="W1027" s="21"/>
      <c r="X1027" s="21"/>
      <c r="Y1027" s="12"/>
    </row>
    <row r="1028" spans="1:25" hidden="1" x14ac:dyDescent="0.2">
      <c r="A1028" s="28" t="s">
        <v>497</v>
      </c>
      <c r="B1028" s="29">
        <v>52</v>
      </c>
      <c r="C1028" s="50" t="s">
        <v>101</v>
      </c>
      <c r="D1028" s="53">
        <v>3232</v>
      </c>
      <c r="E1028" s="32" t="s">
        <v>53</v>
      </c>
      <c r="G1028" s="1">
        <v>50000</v>
      </c>
      <c r="H1028" s="55"/>
      <c r="I1028" s="1">
        <v>50000</v>
      </c>
      <c r="J1028" s="55"/>
      <c r="K1028" s="1">
        <v>0</v>
      </c>
      <c r="L1028" s="33">
        <f t="shared" si="509"/>
        <v>0</v>
      </c>
      <c r="M1028" s="1">
        <v>50000</v>
      </c>
      <c r="N1028" s="55"/>
      <c r="O1028" s="1"/>
      <c r="P1028" s="55"/>
      <c r="Q1028" s="1">
        <v>50000</v>
      </c>
      <c r="R1028" s="1"/>
      <c r="S1028" s="55"/>
      <c r="T1028" s="1"/>
      <c r="U1028" s="55"/>
    </row>
    <row r="1029" spans="1:25" s="23" customFormat="1" ht="15.75" hidden="1" x14ac:dyDescent="0.2">
      <c r="A1029" s="24" t="s">
        <v>497</v>
      </c>
      <c r="B1029" s="25">
        <v>52</v>
      </c>
      <c r="C1029" s="49" t="s">
        <v>101</v>
      </c>
      <c r="D1029" s="40">
        <v>412</v>
      </c>
      <c r="E1029" s="20"/>
      <c r="F1029" s="20"/>
      <c r="G1029" s="21">
        <f>SUM(G1030)</f>
        <v>50000</v>
      </c>
      <c r="H1029" s="21">
        <f t="shared" ref="H1029:U1029" si="524">SUM(H1030)</f>
        <v>0</v>
      </c>
      <c r="I1029" s="21">
        <f t="shared" si="524"/>
        <v>50000</v>
      </c>
      <c r="J1029" s="21">
        <f t="shared" si="524"/>
        <v>0</v>
      </c>
      <c r="K1029" s="21">
        <f t="shared" si="524"/>
        <v>254937.5</v>
      </c>
      <c r="L1029" s="22">
        <f t="shared" si="509"/>
        <v>509.875</v>
      </c>
      <c r="M1029" s="21">
        <f t="shared" si="524"/>
        <v>50000</v>
      </c>
      <c r="N1029" s="21">
        <f t="shared" si="524"/>
        <v>0</v>
      </c>
      <c r="O1029" s="21">
        <f t="shared" si="524"/>
        <v>100000</v>
      </c>
      <c r="P1029" s="21">
        <f t="shared" si="524"/>
        <v>0</v>
      </c>
      <c r="Q1029" s="21">
        <f t="shared" si="524"/>
        <v>50000</v>
      </c>
      <c r="R1029" s="21">
        <f t="shared" si="524"/>
        <v>100000</v>
      </c>
      <c r="S1029" s="21">
        <f t="shared" si="524"/>
        <v>0</v>
      </c>
      <c r="T1029" s="21">
        <f t="shared" si="524"/>
        <v>100000</v>
      </c>
      <c r="U1029" s="21">
        <f t="shared" si="524"/>
        <v>0</v>
      </c>
      <c r="V1029" s="21"/>
      <c r="W1029" s="21"/>
      <c r="X1029" s="21"/>
      <c r="Y1029" s="12"/>
    </row>
    <row r="1030" spans="1:25" hidden="1" x14ac:dyDescent="0.2">
      <c r="A1030" s="28" t="s">
        <v>497</v>
      </c>
      <c r="B1030" s="29">
        <v>52</v>
      </c>
      <c r="C1030" s="50" t="s">
        <v>101</v>
      </c>
      <c r="D1030" s="53" t="s">
        <v>503</v>
      </c>
      <c r="E1030" s="32" t="s">
        <v>84</v>
      </c>
      <c r="G1030" s="1">
        <v>50000</v>
      </c>
      <c r="H1030" s="55"/>
      <c r="I1030" s="1">
        <v>50000</v>
      </c>
      <c r="J1030" s="55"/>
      <c r="K1030" s="1">
        <v>254937.5</v>
      </c>
      <c r="L1030" s="33">
        <f t="shared" si="509"/>
        <v>509.875</v>
      </c>
      <c r="M1030" s="1">
        <v>50000</v>
      </c>
      <c r="N1030" s="55"/>
      <c r="O1030" s="1">
        <v>100000</v>
      </c>
      <c r="P1030" s="55"/>
      <c r="Q1030" s="1">
        <v>50000</v>
      </c>
      <c r="R1030" s="1">
        <v>100000</v>
      </c>
      <c r="S1030" s="55"/>
      <c r="T1030" s="1">
        <v>100000</v>
      </c>
      <c r="U1030" s="55"/>
    </row>
    <row r="1031" spans="1:25" ht="94.5" x14ac:dyDescent="0.2">
      <c r="A1031" s="421" t="s">
        <v>504</v>
      </c>
      <c r="B1031" s="421"/>
      <c r="C1031" s="421"/>
      <c r="D1031" s="421"/>
      <c r="E1031" s="20" t="s">
        <v>505</v>
      </c>
      <c r="F1031" s="38" t="s">
        <v>181</v>
      </c>
      <c r="G1031" s="52">
        <f>SUM(G1032)</f>
        <v>600000</v>
      </c>
      <c r="H1031" s="52">
        <f t="shared" ref="H1031:U1032" si="525">SUM(H1032)</f>
        <v>600000</v>
      </c>
      <c r="I1031" s="52">
        <f t="shared" si="525"/>
        <v>600000</v>
      </c>
      <c r="J1031" s="52">
        <f t="shared" si="525"/>
        <v>600000</v>
      </c>
      <c r="K1031" s="52">
        <f t="shared" si="525"/>
        <v>600000</v>
      </c>
      <c r="L1031" s="22">
        <f t="shared" si="509"/>
        <v>100</v>
      </c>
      <c r="M1031" s="52">
        <f t="shared" si="525"/>
        <v>600000</v>
      </c>
      <c r="N1031" s="52">
        <f t="shared" si="525"/>
        <v>600000</v>
      </c>
      <c r="O1031" s="52">
        <f t="shared" si="525"/>
        <v>600000</v>
      </c>
      <c r="P1031" s="52">
        <f t="shared" si="525"/>
        <v>600000</v>
      </c>
      <c r="Q1031" s="52">
        <f t="shared" si="525"/>
        <v>600000</v>
      </c>
      <c r="R1031" s="52">
        <f t="shared" si="525"/>
        <v>600000</v>
      </c>
      <c r="S1031" s="52">
        <f t="shared" si="525"/>
        <v>600000</v>
      </c>
      <c r="T1031" s="52">
        <f t="shared" si="525"/>
        <v>600000</v>
      </c>
      <c r="U1031" s="52">
        <f t="shared" si="525"/>
        <v>600000</v>
      </c>
    </row>
    <row r="1032" spans="1:25" s="23" customFormat="1" ht="15.75" hidden="1" x14ac:dyDescent="0.2">
      <c r="A1032" s="24" t="s">
        <v>506</v>
      </c>
      <c r="B1032" s="25">
        <v>11</v>
      </c>
      <c r="C1032" s="49" t="s">
        <v>101</v>
      </c>
      <c r="D1032" s="40">
        <v>412</v>
      </c>
      <c r="E1032" s="20"/>
      <c r="F1032" s="20"/>
      <c r="G1032" s="52">
        <f>SUM(G1033)</f>
        <v>600000</v>
      </c>
      <c r="H1032" s="52">
        <f t="shared" si="525"/>
        <v>600000</v>
      </c>
      <c r="I1032" s="52">
        <f t="shared" si="525"/>
        <v>600000</v>
      </c>
      <c r="J1032" s="52">
        <f t="shared" si="525"/>
        <v>600000</v>
      </c>
      <c r="K1032" s="52">
        <f t="shared" si="525"/>
        <v>600000</v>
      </c>
      <c r="L1032" s="22">
        <f t="shared" si="509"/>
        <v>100</v>
      </c>
      <c r="M1032" s="52">
        <f t="shared" si="525"/>
        <v>600000</v>
      </c>
      <c r="N1032" s="52">
        <f t="shared" si="525"/>
        <v>600000</v>
      </c>
      <c r="O1032" s="52">
        <f t="shared" si="525"/>
        <v>600000</v>
      </c>
      <c r="P1032" s="52">
        <f t="shared" si="525"/>
        <v>600000</v>
      </c>
      <c r="Q1032" s="52">
        <f t="shared" si="525"/>
        <v>600000</v>
      </c>
      <c r="R1032" s="52">
        <f t="shared" si="525"/>
        <v>600000</v>
      </c>
      <c r="S1032" s="52">
        <f t="shared" si="525"/>
        <v>600000</v>
      </c>
      <c r="T1032" s="52">
        <f t="shared" si="525"/>
        <v>600000</v>
      </c>
      <c r="U1032" s="52">
        <f t="shared" si="525"/>
        <v>600000</v>
      </c>
      <c r="V1032" s="21"/>
      <c r="W1032" s="21"/>
      <c r="X1032" s="21"/>
      <c r="Y1032" s="12"/>
    </row>
    <row r="1033" spans="1:25" hidden="1" x14ac:dyDescent="0.2">
      <c r="A1033" s="28" t="s">
        <v>506</v>
      </c>
      <c r="B1033" s="29">
        <v>11</v>
      </c>
      <c r="C1033" s="50" t="s">
        <v>101</v>
      </c>
      <c r="D1033" s="53" t="s">
        <v>503</v>
      </c>
      <c r="E1033" s="32" t="s">
        <v>84</v>
      </c>
      <c r="G1033" s="51">
        <v>600000</v>
      </c>
      <c r="H1033" s="51">
        <v>600000</v>
      </c>
      <c r="I1033" s="51">
        <v>600000</v>
      </c>
      <c r="J1033" s="51">
        <v>600000</v>
      </c>
      <c r="K1033" s="51">
        <v>600000</v>
      </c>
      <c r="L1033" s="33">
        <f t="shared" si="509"/>
        <v>100</v>
      </c>
      <c r="M1033" s="51">
        <v>600000</v>
      </c>
      <c r="N1033" s="51">
        <v>600000</v>
      </c>
      <c r="O1033" s="51">
        <v>600000</v>
      </c>
      <c r="P1033" s="51">
        <f>O1033</f>
        <v>600000</v>
      </c>
      <c r="Q1033" s="51">
        <v>600000</v>
      </c>
      <c r="R1033" s="51">
        <v>600000</v>
      </c>
      <c r="S1033" s="51">
        <f>R1033</f>
        <v>600000</v>
      </c>
      <c r="T1033" s="51">
        <v>600000</v>
      </c>
      <c r="U1033" s="51">
        <f>T1033</f>
        <v>600000</v>
      </c>
    </row>
    <row r="1034" spans="1:25" ht="94.5" x14ac:dyDescent="0.2">
      <c r="A1034" s="421" t="s">
        <v>507</v>
      </c>
      <c r="B1034" s="421"/>
      <c r="C1034" s="421"/>
      <c r="D1034" s="421"/>
      <c r="E1034" s="20" t="s">
        <v>508</v>
      </c>
      <c r="F1034" s="38" t="s">
        <v>181</v>
      </c>
      <c r="G1034" s="52">
        <f t="shared" ref="G1034:N1034" si="526">G1035+G1037+G1041+G1043+G1045+G1047+G1049+G1051</f>
        <v>500375</v>
      </c>
      <c r="H1034" s="52">
        <f t="shared" si="526"/>
        <v>500375</v>
      </c>
      <c r="I1034" s="52">
        <f t="shared" si="526"/>
        <v>500375</v>
      </c>
      <c r="J1034" s="52">
        <f t="shared" si="526"/>
        <v>500375</v>
      </c>
      <c r="K1034" s="52">
        <f t="shared" si="526"/>
        <v>321981.02</v>
      </c>
      <c r="L1034" s="22">
        <f t="shared" si="509"/>
        <v>64.347943042717972</v>
      </c>
      <c r="M1034" s="52">
        <f t="shared" si="526"/>
        <v>658875</v>
      </c>
      <c r="N1034" s="52">
        <f t="shared" si="526"/>
        <v>658875</v>
      </c>
      <c r="O1034" s="52">
        <f>O1035+O1037+O1041+O1043+O1045+O1047+O1049+O1051</f>
        <v>751000</v>
      </c>
      <c r="P1034" s="52">
        <f t="shared" ref="P1034:U1034" si="527">P1035+P1037+P1041+P1043+P1045+P1047+P1049+P1051</f>
        <v>751000</v>
      </c>
      <c r="Q1034" s="52">
        <f t="shared" si="527"/>
        <v>0</v>
      </c>
      <c r="R1034" s="52">
        <f t="shared" si="527"/>
        <v>0</v>
      </c>
      <c r="S1034" s="52">
        <f t="shared" si="527"/>
        <v>0</v>
      </c>
      <c r="T1034" s="52">
        <f t="shared" si="527"/>
        <v>0</v>
      </c>
      <c r="U1034" s="52">
        <f t="shared" si="527"/>
        <v>0</v>
      </c>
    </row>
    <row r="1035" spans="1:25" s="23" customFormat="1" ht="15.75" hidden="1" x14ac:dyDescent="0.2">
      <c r="A1035" s="24" t="s">
        <v>509</v>
      </c>
      <c r="B1035" s="25">
        <v>11</v>
      </c>
      <c r="C1035" s="24" t="s">
        <v>101</v>
      </c>
      <c r="D1035" s="27">
        <v>321</v>
      </c>
      <c r="E1035" s="20"/>
      <c r="F1035" s="20"/>
      <c r="G1035" s="52">
        <f>SUM(G1036)</f>
        <v>121000</v>
      </c>
      <c r="H1035" s="52">
        <f t="shared" ref="H1035:U1035" si="528">SUM(H1036)</f>
        <v>121000</v>
      </c>
      <c r="I1035" s="52">
        <f t="shared" si="528"/>
        <v>121000</v>
      </c>
      <c r="J1035" s="52">
        <f t="shared" si="528"/>
        <v>121000</v>
      </c>
      <c r="K1035" s="52">
        <f t="shared" si="528"/>
        <v>75262.5</v>
      </c>
      <c r="L1035" s="22">
        <f t="shared" si="509"/>
        <v>62.200413223140494</v>
      </c>
      <c r="M1035" s="52">
        <f t="shared" si="528"/>
        <v>121000</v>
      </c>
      <c r="N1035" s="52">
        <f t="shared" si="528"/>
        <v>121000</v>
      </c>
      <c r="O1035" s="52">
        <f t="shared" si="528"/>
        <v>0</v>
      </c>
      <c r="P1035" s="52">
        <f t="shared" si="528"/>
        <v>0</v>
      </c>
      <c r="Q1035" s="52">
        <f t="shared" si="528"/>
        <v>0</v>
      </c>
      <c r="R1035" s="52">
        <f t="shared" si="528"/>
        <v>0</v>
      </c>
      <c r="S1035" s="52">
        <f t="shared" si="528"/>
        <v>0</v>
      </c>
      <c r="T1035" s="52">
        <f t="shared" si="528"/>
        <v>0</v>
      </c>
      <c r="U1035" s="52">
        <f t="shared" si="528"/>
        <v>0</v>
      </c>
      <c r="V1035" s="21"/>
      <c r="W1035" s="21"/>
      <c r="X1035" s="21"/>
      <c r="Y1035" s="12"/>
    </row>
    <row r="1036" spans="1:25" hidden="1" x14ac:dyDescent="0.2">
      <c r="A1036" s="28" t="s">
        <v>509</v>
      </c>
      <c r="B1036" s="29">
        <v>11</v>
      </c>
      <c r="C1036" s="28" t="s">
        <v>101</v>
      </c>
      <c r="D1036" s="53" t="s">
        <v>510</v>
      </c>
      <c r="E1036" s="32" t="s">
        <v>42</v>
      </c>
      <c r="G1036" s="51">
        <v>121000</v>
      </c>
      <c r="H1036" s="51">
        <v>121000</v>
      </c>
      <c r="I1036" s="51">
        <v>121000</v>
      </c>
      <c r="J1036" s="51">
        <v>121000</v>
      </c>
      <c r="K1036" s="51">
        <v>75262.5</v>
      </c>
      <c r="L1036" s="33">
        <f t="shared" si="509"/>
        <v>62.200413223140494</v>
      </c>
      <c r="M1036" s="51">
        <v>121000</v>
      </c>
      <c r="N1036" s="51">
        <v>121000</v>
      </c>
      <c r="O1036" s="51"/>
      <c r="P1036" s="51">
        <f t="shared" ref="P1036:P1050" si="529">O1036</f>
        <v>0</v>
      </c>
      <c r="Q1036" s="51">
        <v>0</v>
      </c>
      <c r="R1036" s="51"/>
      <c r="S1036" s="51">
        <f t="shared" ref="S1036:S1050" si="530">R1036</f>
        <v>0</v>
      </c>
      <c r="T1036" s="51"/>
      <c r="U1036" s="51">
        <f t="shared" ref="U1036:U1050" si="531">T1036</f>
        <v>0</v>
      </c>
    </row>
    <row r="1037" spans="1:25" s="23" customFormat="1" ht="15.75" hidden="1" x14ac:dyDescent="0.2">
      <c r="A1037" s="24" t="s">
        <v>509</v>
      </c>
      <c r="B1037" s="25">
        <v>11</v>
      </c>
      <c r="C1037" s="24" t="s">
        <v>101</v>
      </c>
      <c r="D1037" s="40">
        <v>323</v>
      </c>
      <c r="E1037" s="20"/>
      <c r="F1037" s="20"/>
      <c r="G1037" s="52">
        <f>SUM(G1038:G1040)</f>
        <v>235375</v>
      </c>
      <c r="H1037" s="52">
        <f t="shared" ref="H1037:U1037" si="532">SUM(H1038:H1040)</f>
        <v>235375</v>
      </c>
      <c r="I1037" s="52">
        <f t="shared" si="532"/>
        <v>235375</v>
      </c>
      <c r="J1037" s="52">
        <f t="shared" si="532"/>
        <v>235375</v>
      </c>
      <c r="K1037" s="52">
        <f t="shared" si="532"/>
        <v>224218.52</v>
      </c>
      <c r="L1037" s="22">
        <f t="shared" si="509"/>
        <v>95.260125331917152</v>
      </c>
      <c r="M1037" s="52">
        <f t="shared" si="532"/>
        <v>515375</v>
      </c>
      <c r="N1037" s="52">
        <f t="shared" si="532"/>
        <v>515375</v>
      </c>
      <c r="O1037" s="52">
        <f t="shared" si="532"/>
        <v>0</v>
      </c>
      <c r="P1037" s="52">
        <f t="shared" si="532"/>
        <v>0</v>
      </c>
      <c r="Q1037" s="52">
        <f t="shared" si="532"/>
        <v>0</v>
      </c>
      <c r="R1037" s="52">
        <f t="shared" si="532"/>
        <v>0</v>
      </c>
      <c r="S1037" s="52">
        <f t="shared" si="532"/>
        <v>0</v>
      </c>
      <c r="T1037" s="52">
        <f t="shared" si="532"/>
        <v>0</v>
      </c>
      <c r="U1037" s="52">
        <f t="shared" si="532"/>
        <v>0</v>
      </c>
      <c r="V1037" s="21"/>
      <c r="W1037" s="21"/>
      <c r="X1037" s="21"/>
      <c r="Y1037" s="12"/>
    </row>
    <row r="1038" spans="1:25" hidden="1" x14ac:dyDescent="0.2">
      <c r="A1038" s="28" t="s">
        <v>509</v>
      </c>
      <c r="B1038" s="29">
        <v>11</v>
      </c>
      <c r="C1038" s="28" t="s">
        <v>101</v>
      </c>
      <c r="D1038" s="53">
        <v>3233</v>
      </c>
      <c r="E1038" s="32" t="s">
        <v>54</v>
      </c>
      <c r="G1038" s="51">
        <v>11250</v>
      </c>
      <c r="H1038" s="51">
        <v>11250</v>
      </c>
      <c r="I1038" s="51">
        <v>11250</v>
      </c>
      <c r="J1038" s="51">
        <v>11250</v>
      </c>
      <c r="K1038" s="51">
        <v>2715</v>
      </c>
      <c r="L1038" s="33">
        <f t="shared" si="509"/>
        <v>24.133333333333333</v>
      </c>
      <c r="M1038" s="51">
        <v>11250</v>
      </c>
      <c r="N1038" s="51">
        <v>11250</v>
      </c>
      <c r="O1038" s="51"/>
      <c r="P1038" s="51">
        <f t="shared" si="529"/>
        <v>0</v>
      </c>
      <c r="Q1038" s="51">
        <v>0</v>
      </c>
      <c r="R1038" s="51"/>
      <c r="S1038" s="51">
        <f t="shared" si="530"/>
        <v>0</v>
      </c>
      <c r="T1038" s="51"/>
      <c r="U1038" s="51">
        <f t="shared" si="531"/>
        <v>0</v>
      </c>
    </row>
    <row r="1039" spans="1:25" hidden="1" x14ac:dyDescent="0.2">
      <c r="A1039" s="28" t="s">
        <v>509</v>
      </c>
      <c r="B1039" s="29">
        <v>11</v>
      </c>
      <c r="C1039" s="28" t="s">
        <v>101</v>
      </c>
      <c r="D1039" s="53" t="s">
        <v>511</v>
      </c>
      <c r="E1039" s="32" t="s">
        <v>58</v>
      </c>
      <c r="G1039" s="51">
        <v>4125</v>
      </c>
      <c r="H1039" s="51">
        <v>4125</v>
      </c>
      <c r="I1039" s="51">
        <v>4125</v>
      </c>
      <c r="J1039" s="51">
        <v>4125</v>
      </c>
      <c r="K1039" s="51">
        <v>1503.52</v>
      </c>
      <c r="L1039" s="33">
        <f t="shared" si="509"/>
        <v>36.448969696969698</v>
      </c>
      <c r="M1039" s="51">
        <v>4125</v>
      </c>
      <c r="N1039" s="51">
        <v>4125</v>
      </c>
      <c r="O1039" s="51"/>
      <c r="P1039" s="51">
        <f t="shared" si="529"/>
        <v>0</v>
      </c>
      <c r="Q1039" s="51">
        <v>0</v>
      </c>
      <c r="R1039" s="51"/>
      <c r="S1039" s="51">
        <f t="shared" si="530"/>
        <v>0</v>
      </c>
      <c r="T1039" s="51"/>
      <c r="U1039" s="51">
        <f t="shared" si="531"/>
        <v>0</v>
      </c>
    </row>
    <row r="1040" spans="1:25" hidden="1" x14ac:dyDescent="0.2">
      <c r="A1040" s="28" t="s">
        <v>509</v>
      </c>
      <c r="B1040" s="29">
        <v>11</v>
      </c>
      <c r="C1040" s="28" t="s">
        <v>101</v>
      </c>
      <c r="D1040" s="53">
        <v>3238</v>
      </c>
      <c r="E1040" s="32" t="s">
        <v>59</v>
      </c>
      <c r="G1040" s="51">
        <v>220000</v>
      </c>
      <c r="H1040" s="51">
        <v>220000</v>
      </c>
      <c r="I1040" s="51">
        <v>220000</v>
      </c>
      <c r="J1040" s="51">
        <v>220000</v>
      </c>
      <c r="K1040" s="51">
        <v>220000</v>
      </c>
      <c r="L1040" s="33">
        <f t="shared" si="509"/>
        <v>100</v>
      </c>
      <c r="M1040" s="51">
        <v>500000</v>
      </c>
      <c r="N1040" s="51">
        <v>500000</v>
      </c>
      <c r="O1040" s="51"/>
      <c r="P1040" s="51">
        <f t="shared" si="529"/>
        <v>0</v>
      </c>
      <c r="Q1040" s="51">
        <v>0</v>
      </c>
      <c r="R1040" s="51"/>
      <c r="S1040" s="51">
        <f t="shared" si="530"/>
        <v>0</v>
      </c>
      <c r="T1040" s="51"/>
      <c r="U1040" s="51">
        <f t="shared" si="531"/>
        <v>0</v>
      </c>
    </row>
    <row r="1041" spans="1:25" s="23" customFormat="1" ht="15.75" hidden="1" x14ac:dyDescent="0.2">
      <c r="A1041" s="24" t="s">
        <v>509</v>
      </c>
      <c r="B1041" s="25">
        <v>11</v>
      </c>
      <c r="C1041" s="24" t="s">
        <v>101</v>
      </c>
      <c r="D1041" s="40">
        <v>329</v>
      </c>
      <c r="E1041" s="20"/>
      <c r="F1041" s="20"/>
      <c r="G1041" s="52">
        <f>SUM(G1042)</f>
        <v>22500</v>
      </c>
      <c r="H1041" s="52">
        <f t="shared" ref="H1041:U1041" si="533">SUM(H1042)</f>
        <v>22500</v>
      </c>
      <c r="I1041" s="52">
        <f t="shared" si="533"/>
        <v>22500</v>
      </c>
      <c r="J1041" s="52">
        <f t="shared" si="533"/>
        <v>22500</v>
      </c>
      <c r="K1041" s="52">
        <f t="shared" si="533"/>
        <v>22500</v>
      </c>
      <c r="L1041" s="22">
        <f t="shared" si="509"/>
        <v>100</v>
      </c>
      <c r="M1041" s="52">
        <f t="shared" si="533"/>
        <v>22500</v>
      </c>
      <c r="N1041" s="52">
        <f t="shared" si="533"/>
        <v>22500</v>
      </c>
      <c r="O1041" s="52">
        <f t="shared" si="533"/>
        <v>0</v>
      </c>
      <c r="P1041" s="52">
        <f t="shared" si="533"/>
        <v>0</v>
      </c>
      <c r="Q1041" s="52">
        <f t="shared" si="533"/>
        <v>0</v>
      </c>
      <c r="R1041" s="52">
        <f t="shared" si="533"/>
        <v>0</v>
      </c>
      <c r="S1041" s="52">
        <f t="shared" si="533"/>
        <v>0</v>
      </c>
      <c r="T1041" s="52">
        <f t="shared" si="533"/>
        <v>0</v>
      </c>
      <c r="U1041" s="52">
        <f t="shared" si="533"/>
        <v>0</v>
      </c>
      <c r="V1041" s="21"/>
      <c r="W1041" s="21"/>
      <c r="X1041" s="21"/>
      <c r="Y1041" s="12"/>
    </row>
    <row r="1042" spans="1:25" hidden="1" x14ac:dyDescent="0.2">
      <c r="A1042" s="28" t="s">
        <v>509</v>
      </c>
      <c r="B1042" s="29">
        <v>11</v>
      </c>
      <c r="C1042" s="28" t="s">
        <v>101</v>
      </c>
      <c r="D1042" s="53">
        <v>3293</v>
      </c>
      <c r="E1042" s="32" t="s">
        <v>64</v>
      </c>
      <c r="G1042" s="51">
        <v>22500</v>
      </c>
      <c r="H1042" s="51">
        <v>22500</v>
      </c>
      <c r="I1042" s="51">
        <v>22500</v>
      </c>
      <c r="J1042" s="51">
        <v>22500</v>
      </c>
      <c r="K1042" s="51">
        <v>22500</v>
      </c>
      <c r="L1042" s="33">
        <f t="shared" si="509"/>
        <v>100</v>
      </c>
      <c r="M1042" s="51">
        <v>22500</v>
      </c>
      <c r="N1042" s="51">
        <v>22500</v>
      </c>
      <c r="O1042" s="51"/>
      <c r="P1042" s="51">
        <f t="shared" si="529"/>
        <v>0</v>
      </c>
      <c r="Q1042" s="51">
        <v>0</v>
      </c>
      <c r="R1042" s="51"/>
      <c r="S1042" s="51">
        <f t="shared" si="530"/>
        <v>0</v>
      </c>
      <c r="T1042" s="51"/>
      <c r="U1042" s="51">
        <f t="shared" si="531"/>
        <v>0</v>
      </c>
    </row>
    <row r="1043" spans="1:25" s="23" customFormat="1" ht="15.75" hidden="1" x14ac:dyDescent="0.2">
      <c r="A1043" s="24" t="s">
        <v>509</v>
      </c>
      <c r="B1043" s="25">
        <v>11</v>
      </c>
      <c r="C1043" s="24" t="s">
        <v>101</v>
      </c>
      <c r="D1043" s="40">
        <v>422</v>
      </c>
      <c r="E1043" s="20"/>
      <c r="F1043" s="20"/>
      <c r="G1043" s="52">
        <f>SUM(G1044)</f>
        <v>121500</v>
      </c>
      <c r="H1043" s="52">
        <f t="shared" ref="H1043:U1043" si="534">SUM(H1044)</f>
        <v>121500</v>
      </c>
      <c r="I1043" s="52">
        <f t="shared" si="534"/>
        <v>121500</v>
      </c>
      <c r="J1043" s="52">
        <f t="shared" si="534"/>
        <v>121500</v>
      </c>
      <c r="K1043" s="52">
        <f t="shared" si="534"/>
        <v>0</v>
      </c>
      <c r="L1043" s="22">
        <f t="shared" si="509"/>
        <v>0</v>
      </c>
      <c r="M1043" s="52">
        <f t="shared" si="534"/>
        <v>0</v>
      </c>
      <c r="N1043" s="52">
        <f t="shared" si="534"/>
        <v>0</v>
      </c>
      <c r="O1043" s="52">
        <f t="shared" si="534"/>
        <v>0</v>
      </c>
      <c r="P1043" s="52">
        <f t="shared" si="534"/>
        <v>0</v>
      </c>
      <c r="Q1043" s="52">
        <f t="shared" si="534"/>
        <v>0</v>
      </c>
      <c r="R1043" s="52">
        <f t="shared" si="534"/>
        <v>0</v>
      </c>
      <c r="S1043" s="52">
        <f t="shared" si="534"/>
        <v>0</v>
      </c>
      <c r="T1043" s="52">
        <f t="shared" si="534"/>
        <v>0</v>
      </c>
      <c r="U1043" s="52">
        <f t="shared" si="534"/>
        <v>0</v>
      </c>
      <c r="V1043" s="21"/>
      <c r="W1043" s="21"/>
      <c r="X1043" s="21"/>
      <c r="Y1043" s="12"/>
    </row>
    <row r="1044" spans="1:25" hidden="1" x14ac:dyDescent="0.2">
      <c r="A1044" s="28" t="s">
        <v>509</v>
      </c>
      <c r="B1044" s="29">
        <v>11</v>
      </c>
      <c r="C1044" s="28" t="s">
        <v>101</v>
      </c>
      <c r="D1044" s="53">
        <v>4222</v>
      </c>
      <c r="E1044" s="32" t="s">
        <v>75</v>
      </c>
      <c r="G1044" s="51">
        <v>121500</v>
      </c>
      <c r="H1044" s="51">
        <v>121500</v>
      </c>
      <c r="I1044" s="51">
        <v>121500</v>
      </c>
      <c r="J1044" s="51">
        <v>121500</v>
      </c>
      <c r="K1044" s="51">
        <v>0</v>
      </c>
      <c r="L1044" s="33">
        <f t="shared" si="509"/>
        <v>0</v>
      </c>
      <c r="M1044" s="51">
        <v>0</v>
      </c>
      <c r="N1044" s="51">
        <v>0</v>
      </c>
      <c r="O1044" s="51"/>
      <c r="P1044" s="51">
        <f t="shared" si="529"/>
        <v>0</v>
      </c>
      <c r="Q1044" s="51">
        <v>0</v>
      </c>
      <c r="R1044" s="51"/>
      <c r="S1044" s="51">
        <f t="shared" si="530"/>
        <v>0</v>
      </c>
      <c r="T1044" s="51"/>
      <c r="U1044" s="51">
        <f t="shared" si="531"/>
        <v>0</v>
      </c>
    </row>
    <row r="1045" spans="1:25" s="23" customFormat="1" ht="15.75" hidden="1" x14ac:dyDescent="0.2">
      <c r="A1045" s="24" t="s">
        <v>509</v>
      </c>
      <c r="B1045" s="25">
        <v>12</v>
      </c>
      <c r="C1045" s="24" t="s">
        <v>101</v>
      </c>
      <c r="D1045" s="40">
        <v>321</v>
      </c>
      <c r="E1045" s="20"/>
      <c r="F1045" s="20"/>
      <c r="G1045" s="52">
        <f>SUM(G1046)</f>
        <v>0</v>
      </c>
      <c r="H1045" s="52">
        <f t="shared" ref="H1045:U1045" si="535">SUM(H1046)</f>
        <v>0</v>
      </c>
      <c r="I1045" s="52">
        <f t="shared" si="535"/>
        <v>0</v>
      </c>
      <c r="J1045" s="52">
        <f t="shared" si="535"/>
        <v>0</v>
      </c>
      <c r="K1045" s="52">
        <f t="shared" si="535"/>
        <v>0</v>
      </c>
      <c r="L1045" s="22" t="str">
        <f t="shared" si="509"/>
        <v>-</v>
      </c>
      <c r="M1045" s="52">
        <f t="shared" si="535"/>
        <v>0</v>
      </c>
      <c r="N1045" s="52">
        <f t="shared" si="535"/>
        <v>0</v>
      </c>
      <c r="O1045" s="52">
        <f t="shared" si="535"/>
        <v>151000</v>
      </c>
      <c r="P1045" s="52">
        <f t="shared" si="535"/>
        <v>151000</v>
      </c>
      <c r="Q1045" s="52">
        <f t="shared" si="535"/>
        <v>0</v>
      </c>
      <c r="R1045" s="52">
        <f t="shared" si="535"/>
        <v>0</v>
      </c>
      <c r="S1045" s="52">
        <f t="shared" si="535"/>
        <v>0</v>
      </c>
      <c r="T1045" s="52">
        <f t="shared" si="535"/>
        <v>0</v>
      </c>
      <c r="U1045" s="52">
        <f t="shared" si="535"/>
        <v>0</v>
      </c>
      <c r="V1045" s="21"/>
      <c r="W1045" s="21"/>
      <c r="X1045" s="21"/>
      <c r="Y1045" s="12"/>
    </row>
    <row r="1046" spans="1:25" hidden="1" x14ac:dyDescent="0.2">
      <c r="A1046" s="41" t="s">
        <v>509</v>
      </c>
      <c r="B1046" s="42">
        <v>12</v>
      </c>
      <c r="C1046" s="41" t="s">
        <v>101</v>
      </c>
      <c r="D1046" s="64">
        <v>3211</v>
      </c>
      <c r="E1046" s="32" t="s">
        <v>42</v>
      </c>
      <c r="G1046" s="51"/>
      <c r="H1046" s="51"/>
      <c r="I1046" s="51"/>
      <c r="J1046" s="51"/>
      <c r="K1046" s="51"/>
      <c r="L1046" s="33" t="str">
        <f t="shared" si="509"/>
        <v>-</v>
      </c>
      <c r="M1046" s="51"/>
      <c r="N1046" s="51"/>
      <c r="O1046" s="51">
        <v>151000</v>
      </c>
      <c r="P1046" s="51">
        <f t="shared" si="529"/>
        <v>151000</v>
      </c>
      <c r="Q1046" s="51"/>
      <c r="R1046" s="51"/>
      <c r="S1046" s="51">
        <f t="shared" si="530"/>
        <v>0</v>
      </c>
      <c r="T1046" s="51"/>
      <c r="U1046" s="51">
        <f t="shared" si="531"/>
        <v>0</v>
      </c>
    </row>
    <row r="1047" spans="1:25" s="23" customFormat="1" ht="15.75" hidden="1" x14ac:dyDescent="0.2">
      <c r="A1047" s="24" t="s">
        <v>509</v>
      </c>
      <c r="B1047" s="25">
        <v>12</v>
      </c>
      <c r="C1047" s="24" t="s">
        <v>101</v>
      </c>
      <c r="D1047" s="40">
        <v>323</v>
      </c>
      <c r="E1047" s="20"/>
      <c r="F1047" s="20"/>
      <c r="G1047" s="52">
        <f>SUM(G1048)</f>
        <v>0</v>
      </c>
      <c r="H1047" s="52">
        <f t="shared" ref="H1047:U1047" si="536">SUM(H1048)</f>
        <v>0</v>
      </c>
      <c r="I1047" s="52">
        <f t="shared" si="536"/>
        <v>0</v>
      </c>
      <c r="J1047" s="52">
        <f t="shared" si="536"/>
        <v>0</v>
      </c>
      <c r="K1047" s="52">
        <f t="shared" si="536"/>
        <v>0</v>
      </c>
      <c r="L1047" s="22" t="str">
        <f t="shared" si="509"/>
        <v>-</v>
      </c>
      <c r="M1047" s="52">
        <f t="shared" si="536"/>
        <v>0</v>
      </c>
      <c r="N1047" s="52">
        <f t="shared" si="536"/>
        <v>0</v>
      </c>
      <c r="O1047" s="52">
        <f t="shared" si="536"/>
        <v>460000</v>
      </c>
      <c r="P1047" s="52">
        <f t="shared" si="536"/>
        <v>460000</v>
      </c>
      <c r="Q1047" s="52">
        <f t="shared" si="536"/>
        <v>0</v>
      </c>
      <c r="R1047" s="52">
        <f t="shared" si="536"/>
        <v>0</v>
      </c>
      <c r="S1047" s="52">
        <f t="shared" si="536"/>
        <v>0</v>
      </c>
      <c r="T1047" s="52">
        <f t="shared" si="536"/>
        <v>0</v>
      </c>
      <c r="U1047" s="52">
        <f t="shared" si="536"/>
        <v>0</v>
      </c>
      <c r="V1047" s="21"/>
      <c r="W1047" s="21"/>
      <c r="X1047" s="21"/>
      <c r="Y1047" s="12"/>
    </row>
    <row r="1048" spans="1:25" hidden="1" x14ac:dyDescent="0.2">
      <c r="A1048" s="41" t="s">
        <v>509</v>
      </c>
      <c r="B1048" s="42">
        <v>12</v>
      </c>
      <c r="C1048" s="41" t="s">
        <v>101</v>
      </c>
      <c r="D1048" s="64">
        <v>3237</v>
      </c>
      <c r="E1048" s="32" t="s">
        <v>58</v>
      </c>
      <c r="G1048" s="51"/>
      <c r="H1048" s="51"/>
      <c r="I1048" s="51"/>
      <c r="J1048" s="51"/>
      <c r="K1048" s="51"/>
      <c r="L1048" s="33" t="str">
        <f t="shared" si="509"/>
        <v>-</v>
      </c>
      <c r="M1048" s="51"/>
      <c r="N1048" s="51"/>
      <c r="O1048" s="51">
        <v>460000</v>
      </c>
      <c r="P1048" s="51">
        <f t="shared" si="529"/>
        <v>460000</v>
      </c>
      <c r="Q1048" s="51"/>
      <c r="R1048" s="51"/>
      <c r="S1048" s="51">
        <f t="shared" si="530"/>
        <v>0</v>
      </c>
      <c r="T1048" s="51"/>
      <c r="U1048" s="51">
        <f t="shared" si="531"/>
        <v>0</v>
      </c>
    </row>
    <row r="1049" spans="1:25" s="23" customFormat="1" ht="15.75" hidden="1" x14ac:dyDescent="0.2">
      <c r="A1049" s="24" t="s">
        <v>509</v>
      </c>
      <c r="B1049" s="25">
        <v>12</v>
      </c>
      <c r="C1049" s="24" t="s">
        <v>101</v>
      </c>
      <c r="D1049" s="40">
        <v>329</v>
      </c>
      <c r="E1049" s="20"/>
      <c r="F1049" s="20"/>
      <c r="G1049" s="52">
        <f>SUM(G1050)</f>
        <v>0</v>
      </c>
      <c r="H1049" s="52">
        <f t="shared" ref="H1049:U1049" si="537">SUM(H1050)</f>
        <v>0</v>
      </c>
      <c r="I1049" s="52">
        <f t="shared" si="537"/>
        <v>0</v>
      </c>
      <c r="J1049" s="52">
        <f t="shared" si="537"/>
        <v>0</v>
      </c>
      <c r="K1049" s="52">
        <f t="shared" si="537"/>
        <v>0</v>
      </c>
      <c r="L1049" s="22" t="str">
        <f t="shared" si="509"/>
        <v>-</v>
      </c>
      <c r="M1049" s="52">
        <f t="shared" si="537"/>
        <v>0</v>
      </c>
      <c r="N1049" s="52">
        <f t="shared" si="537"/>
        <v>0</v>
      </c>
      <c r="O1049" s="52">
        <f t="shared" si="537"/>
        <v>15000</v>
      </c>
      <c r="P1049" s="52">
        <f t="shared" si="537"/>
        <v>15000</v>
      </c>
      <c r="Q1049" s="52">
        <f t="shared" si="537"/>
        <v>0</v>
      </c>
      <c r="R1049" s="52">
        <f t="shared" si="537"/>
        <v>0</v>
      </c>
      <c r="S1049" s="52">
        <f t="shared" si="537"/>
        <v>0</v>
      </c>
      <c r="T1049" s="52">
        <f t="shared" si="537"/>
        <v>0</v>
      </c>
      <c r="U1049" s="52">
        <f t="shared" si="537"/>
        <v>0</v>
      </c>
      <c r="V1049" s="21"/>
      <c r="W1049" s="21"/>
      <c r="X1049" s="21"/>
      <c r="Y1049" s="12"/>
    </row>
    <row r="1050" spans="1:25" hidden="1" x14ac:dyDescent="0.2">
      <c r="A1050" s="41" t="s">
        <v>509</v>
      </c>
      <c r="B1050" s="42">
        <v>12</v>
      </c>
      <c r="C1050" s="41" t="s">
        <v>101</v>
      </c>
      <c r="D1050" s="64">
        <v>3293</v>
      </c>
      <c r="E1050" s="32" t="s">
        <v>64</v>
      </c>
      <c r="G1050" s="51"/>
      <c r="H1050" s="51"/>
      <c r="I1050" s="51"/>
      <c r="J1050" s="51"/>
      <c r="K1050" s="51"/>
      <c r="L1050" s="33" t="str">
        <f t="shared" si="509"/>
        <v>-</v>
      </c>
      <c r="M1050" s="51"/>
      <c r="N1050" s="51"/>
      <c r="O1050" s="51">
        <v>15000</v>
      </c>
      <c r="P1050" s="51">
        <f t="shared" si="529"/>
        <v>15000</v>
      </c>
      <c r="Q1050" s="51"/>
      <c r="R1050" s="51"/>
      <c r="S1050" s="51">
        <f t="shared" si="530"/>
        <v>0</v>
      </c>
      <c r="T1050" s="51"/>
      <c r="U1050" s="51">
        <f t="shared" si="531"/>
        <v>0</v>
      </c>
    </row>
    <row r="1051" spans="1:25" ht="15.75" hidden="1" x14ac:dyDescent="0.2">
      <c r="A1051" s="90" t="s">
        <v>509</v>
      </c>
      <c r="B1051" s="91">
        <v>12</v>
      </c>
      <c r="C1051" s="90" t="s">
        <v>101</v>
      </c>
      <c r="D1051" s="74">
        <v>422</v>
      </c>
      <c r="E1051" s="20"/>
      <c r="F1051" s="20"/>
      <c r="G1051" s="52">
        <f>G1052</f>
        <v>0</v>
      </c>
      <c r="H1051" s="52">
        <f t="shared" ref="H1051:U1051" si="538">H1052</f>
        <v>0</v>
      </c>
      <c r="I1051" s="52">
        <f t="shared" si="538"/>
        <v>0</v>
      </c>
      <c r="J1051" s="52">
        <f t="shared" si="538"/>
        <v>0</v>
      </c>
      <c r="K1051" s="52">
        <f t="shared" si="538"/>
        <v>0</v>
      </c>
      <c r="L1051" s="22" t="str">
        <f t="shared" si="509"/>
        <v>-</v>
      </c>
      <c r="M1051" s="52">
        <f t="shared" si="538"/>
        <v>0</v>
      </c>
      <c r="N1051" s="52">
        <f t="shared" si="538"/>
        <v>0</v>
      </c>
      <c r="O1051" s="52">
        <f t="shared" si="538"/>
        <v>125000</v>
      </c>
      <c r="P1051" s="52">
        <f t="shared" si="538"/>
        <v>125000</v>
      </c>
      <c r="Q1051" s="52">
        <f t="shared" si="538"/>
        <v>0</v>
      </c>
      <c r="R1051" s="52">
        <f t="shared" si="538"/>
        <v>0</v>
      </c>
      <c r="S1051" s="52">
        <f t="shared" si="538"/>
        <v>0</v>
      </c>
      <c r="T1051" s="52">
        <f t="shared" si="538"/>
        <v>0</v>
      </c>
      <c r="U1051" s="52">
        <f t="shared" si="538"/>
        <v>0</v>
      </c>
    </row>
    <row r="1052" spans="1:25" ht="15.75" hidden="1" x14ac:dyDescent="0.2">
      <c r="A1052" s="41" t="s">
        <v>509</v>
      </c>
      <c r="B1052" s="42">
        <v>12</v>
      </c>
      <c r="C1052" s="41" t="s">
        <v>101</v>
      </c>
      <c r="D1052" s="64">
        <v>4222</v>
      </c>
      <c r="E1052" s="32" t="s">
        <v>75</v>
      </c>
      <c r="G1052" s="51"/>
      <c r="H1052" s="51"/>
      <c r="I1052" s="51"/>
      <c r="J1052" s="51"/>
      <c r="K1052" s="51"/>
      <c r="L1052" s="22" t="str">
        <f t="shared" si="509"/>
        <v>-</v>
      </c>
      <c r="M1052" s="51"/>
      <c r="N1052" s="51"/>
      <c r="O1052" s="51">
        <v>125000</v>
      </c>
      <c r="P1052" s="51">
        <f>O1052</f>
        <v>125000</v>
      </c>
      <c r="Q1052" s="51"/>
      <c r="R1052" s="51"/>
      <c r="S1052" s="51">
        <f>R1052</f>
        <v>0</v>
      </c>
      <c r="T1052" s="51"/>
      <c r="U1052" s="51">
        <f>T1052</f>
        <v>0</v>
      </c>
    </row>
    <row r="1053" spans="1:25" s="23" customFormat="1" ht="15.75" x14ac:dyDescent="0.2">
      <c r="A1053" s="429" t="s">
        <v>93</v>
      </c>
      <c r="B1053" s="429"/>
      <c r="C1053" s="429"/>
      <c r="D1053" s="429"/>
      <c r="E1053" s="38" t="s">
        <v>512</v>
      </c>
      <c r="F1053" s="20"/>
      <c r="G1053" s="52">
        <f>SUM(G1054)</f>
        <v>0</v>
      </c>
      <c r="H1053" s="52">
        <f t="shared" ref="H1053:U1054" si="539">SUM(H1054)</f>
        <v>0</v>
      </c>
      <c r="I1053" s="52">
        <f t="shared" si="539"/>
        <v>0</v>
      </c>
      <c r="J1053" s="52">
        <f t="shared" si="539"/>
        <v>0</v>
      </c>
      <c r="K1053" s="52">
        <f t="shared" si="539"/>
        <v>0</v>
      </c>
      <c r="L1053" s="22" t="str">
        <f t="shared" si="509"/>
        <v>-</v>
      </c>
      <c r="M1053" s="52">
        <f t="shared" si="539"/>
        <v>0</v>
      </c>
      <c r="N1053" s="52">
        <f t="shared" si="539"/>
        <v>0</v>
      </c>
      <c r="O1053" s="52">
        <f t="shared" si="539"/>
        <v>0</v>
      </c>
      <c r="P1053" s="52">
        <f t="shared" si="539"/>
        <v>0</v>
      </c>
      <c r="Q1053" s="52">
        <f t="shared" si="539"/>
        <v>0</v>
      </c>
      <c r="R1053" s="52">
        <f t="shared" si="539"/>
        <v>0</v>
      </c>
      <c r="S1053" s="52">
        <f t="shared" si="539"/>
        <v>0</v>
      </c>
      <c r="T1053" s="52">
        <f t="shared" si="539"/>
        <v>0</v>
      </c>
      <c r="U1053" s="52">
        <f t="shared" si="539"/>
        <v>0</v>
      </c>
      <c r="V1053" s="21"/>
      <c r="W1053" s="21"/>
      <c r="X1053" s="21"/>
      <c r="Y1053" s="12"/>
    </row>
    <row r="1054" spans="1:25" s="23" customFormat="1" ht="15.75" hidden="1" x14ac:dyDescent="0.2">
      <c r="A1054" s="24"/>
      <c r="B1054" s="25">
        <v>11</v>
      </c>
      <c r="C1054" s="24"/>
      <c r="D1054" s="40">
        <v>412</v>
      </c>
      <c r="E1054" s="20"/>
      <c r="F1054" s="20"/>
      <c r="G1054" s="52">
        <f>SUM(G1055)</f>
        <v>0</v>
      </c>
      <c r="H1054" s="52">
        <f t="shared" si="539"/>
        <v>0</v>
      </c>
      <c r="I1054" s="52">
        <f t="shared" si="539"/>
        <v>0</v>
      </c>
      <c r="J1054" s="52">
        <f t="shared" si="539"/>
        <v>0</v>
      </c>
      <c r="K1054" s="52">
        <f t="shared" si="539"/>
        <v>0</v>
      </c>
      <c r="L1054" s="22" t="str">
        <f t="shared" si="509"/>
        <v>-</v>
      </c>
      <c r="M1054" s="52">
        <f t="shared" si="539"/>
        <v>0</v>
      </c>
      <c r="N1054" s="52">
        <f t="shared" si="539"/>
        <v>0</v>
      </c>
      <c r="O1054" s="52">
        <f t="shared" si="539"/>
        <v>0</v>
      </c>
      <c r="P1054" s="52">
        <f t="shared" si="539"/>
        <v>0</v>
      </c>
      <c r="Q1054" s="52">
        <f t="shared" si="539"/>
        <v>0</v>
      </c>
      <c r="R1054" s="52">
        <f t="shared" si="539"/>
        <v>0</v>
      </c>
      <c r="S1054" s="52">
        <f t="shared" si="539"/>
        <v>0</v>
      </c>
      <c r="T1054" s="52">
        <f t="shared" si="539"/>
        <v>0</v>
      </c>
      <c r="U1054" s="52">
        <f t="shared" si="539"/>
        <v>0</v>
      </c>
      <c r="V1054" s="21"/>
      <c r="W1054" s="21"/>
      <c r="X1054" s="21"/>
      <c r="Y1054" s="12"/>
    </row>
    <row r="1055" spans="1:25" s="60" customFormat="1" hidden="1" x14ac:dyDescent="0.2">
      <c r="A1055" s="41"/>
      <c r="B1055" s="42">
        <v>11</v>
      </c>
      <c r="C1055" s="41"/>
      <c r="D1055" s="64">
        <v>4126</v>
      </c>
      <c r="E1055" s="36"/>
      <c r="F1055" s="32"/>
      <c r="G1055" s="51"/>
      <c r="H1055" s="51"/>
      <c r="I1055" s="51"/>
      <c r="J1055" s="51"/>
      <c r="K1055" s="51"/>
      <c r="L1055" s="33" t="str">
        <f t="shared" si="509"/>
        <v>-</v>
      </c>
      <c r="M1055" s="51"/>
      <c r="N1055" s="51"/>
      <c r="O1055" s="51"/>
      <c r="P1055" s="51">
        <f>O1055</f>
        <v>0</v>
      </c>
      <c r="Q1055" s="51"/>
      <c r="R1055" s="51"/>
      <c r="S1055" s="51">
        <f>R1055</f>
        <v>0</v>
      </c>
      <c r="T1055" s="51"/>
      <c r="U1055" s="51">
        <f>T1055</f>
        <v>0</v>
      </c>
      <c r="V1055" s="1"/>
      <c r="W1055" s="1"/>
      <c r="X1055" s="1"/>
      <c r="Y1055" s="65"/>
    </row>
    <row r="1056" spans="1:25" s="23" customFormat="1" ht="15.75" x14ac:dyDescent="0.2">
      <c r="A1056" s="429" t="s">
        <v>93</v>
      </c>
      <c r="B1056" s="429"/>
      <c r="C1056" s="429"/>
      <c r="D1056" s="429"/>
      <c r="E1056" s="38" t="s">
        <v>513</v>
      </c>
      <c r="F1056" s="20"/>
      <c r="G1056" s="52">
        <f>G1057+G1059</f>
        <v>0</v>
      </c>
      <c r="H1056" s="52"/>
      <c r="I1056" s="52"/>
      <c r="J1056" s="52"/>
      <c r="K1056" s="52"/>
      <c r="L1056" s="22" t="str">
        <f t="shared" si="509"/>
        <v>-</v>
      </c>
      <c r="M1056" s="52"/>
      <c r="N1056" s="52"/>
      <c r="O1056" s="52">
        <f>O1058+O1060</f>
        <v>0</v>
      </c>
      <c r="P1056" s="52">
        <f t="shared" ref="P1056:U1056" si="540">P1058+P1060</f>
        <v>0</v>
      </c>
      <c r="Q1056" s="52">
        <f t="shared" si="540"/>
        <v>0</v>
      </c>
      <c r="R1056" s="52">
        <f t="shared" si="540"/>
        <v>0</v>
      </c>
      <c r="S1056" s="52">
        <f t="shared" si="540"/>
        <v>0</v>
      </c>
      <c r="T1056" s="52">
        <f t="shared" si="540"/>
        <v>0</v>
      </c>
      <c r="U1056" s="52">
        <f t="shared" si="540"/>
        <v>0</v>
      </c>
      <c r="V1056" s="21"/>
      <c r="W1056" s="21"/>
      <c r="X1056" s="21"/>
      <c r="Y1056" s="12"/>
    </row>
    <row r="1057" spans="1:25" s="23" customFormat="1" ht="15.75" hidden="1" x14ac:dyDescent="0.2">
      <c r="A1057" s="24"/>
      <c r="B1057" s="25">
        <v>11</v>
      </c>
      <c r="C1057" s="24"/>
      <c r="D1057" s="40">
        <v>412</v>
      </c>
      <c r="E1057" s="20"/>
      <c r="F1057" s="20"/>
      <c r="G1057" s="52">
        <f>SUM(G1058)</f>
        <v>0</v>
      </c>
      <c r="H1057" s="52">
        <f t="shared" ref="H1057:U1057" si="541">SUM(H1058)</f>
        <v>0</v>
      </c>
      <c r="I1057" s="52">
        <f t="shared" si="541"/>
        <v>0</v>
      </c>
      <c r="J1057" s="52">
        <f t="shared" si="541"/>
        <v>0</v>
      </c>
      <c r="K1057" s="52">
        <f t="shared" si="541"/>
        <v>0</v>
      </c>
      <c r="L1057" s="22" t="str">
        <f t="shared" si="509"/>
        <v>-</v>
      </c>
      <c r="M1057" s="52">
        <f t="shared" si="541"/>
        <v>0</v>
      </c>
      <c r="N1057" s="52">
        <f t="shared" si="541"/>
        <v>0</v>
      </c>
      <c r="O1057" s="52">
        <f t="shared" si="541"/>
        <v>0</v>
      </c>
      <c r="P1057" s="52">
        <f t="shared" si="541"/>
        <v>0</v>
      </c>
      <c r="Q1057" s="52">
        <f t="shared" si="541"/>
        <v>0</v>
      </c>
      <c r="R1057" s="52">
        <f t="shared" si="541"/>
        <v>0</v>
      </c>
      <c r="S1057" s="52">
        <f t="shared" si="541"/>
        <v>0</v>
      </c>
      <c r="T1057" s="52">
        <f t="shared" si="541"/>
        <v>0</v>
      </c>
      <c r="U1057" s="52">
        <f t="shared" si="541"/>
        <v>0</v>
      </c>
      <c r="V1057" s="21"/>
      <c r="W1057" s="21"/>
      <c r="X1057" s="21"/>
      <c r="Y1057" s="12"/>
    </row>
    <row r="1058" spans="1:25" hidden="1" x14ac:dyDescent="0.2">
      <c r="A1058" s="41"/>
      <c r="B1058" s="42">
        <v>11</v>
      </c>
      <c r="C1058" s="41"/>
      <c r="D1058" s="64" t="s">
        <v>514</v>
      </c>
      <c r="E1058" s="36"/>
      <c r="G1058" s="51"/>
      <c r="H1058" s="51"/>
      <c r="I1058" s="51"/>
      <c r="J1058" s="51"/>
      <c r="K1058" s="51"/>
      <c r="L1058" s="33" t="str">
        <f t="shared" si="509"/>
        <v>-</v>
      </c>
      <c r="M1058" s="51"/>
      <c r="N1058" s="51"/>
      <c r="O1058" s="51"/>
      <c r="P1058" s="51">
        <f>O1058</f>
        <v>0</v>
      </c>
      <c r="Q1058" s="51"/>
      <c r="R1058" s="51">
        <v>0</v>
      </c>
      <c r="S1058" s="51">
        <f>R1058</f>
        <v>0</v>
      </c>
      <c r="T1058" s="51">
        <v>0</v>
      </c>
      <c r="U1058" s="51">
        <f>T1058</f>
        <v>0</v>
      </c>
    </row>
    <row r="1059" spans="1:25" s="23" customFormat="1" ht="15.75" hidden="1" x14ac:dyDescent="0.2">
      <c r="A1059" s="24"/>
      <c r="B1059" s="25">
        <v>11</v>
      </c>
      <c r="C1059" s="24"/>
      <c r="D1059" s="40">
        <v>421</v>
      </c>
      <c r="E1059" s="20"/>
      <c r="F1059" s="20"/>
      <c r="G1059" s="52">
        <f>SUM(G1060)</f>
        <v>0</v>
      </c>
      <c r="H1059" s="52">
        <f t="shared" ref="H1059:U1059" si="542">SUM(H1060)</f>
        <v>0</v>
      </c>
      <c r="I1059" s="52">
        <f t="shared" si="542"/>
        <v>0</v>
      </c>
      <c r="J1059" s="52">
        <f t="shared" si="542"/>
        <v>0</v>
      </c>
      <c r="K1059" s="52">
        <f t="shared" si="542"/>
        <v>0</v>
      </c>
      <c r="L1059" s="22" t="str">
        <f t="shared" si="509"/>
        <v>-</v>
      </c>
      <c r="M1059" s="52">
        <f t="shared" si="542"/>
        <v>0</v>
      </c>
      <c r="N1059" s="52">
        <f t="shared" si="542"/>
        <v>0</v>
      </c>
      <c r="O1059" s="52">
        <f t="shared" si="542"/>
        <v>0</v>
      </c>
      <c r="P1059" s="52">
        <f t="shared" si="542"/>
        <v>0</v>
      </c>
      <c r="Q1059" s="52">
        <f t="shared" si="542"/>
        <v>0</v>
      </c>
      <c r="R1059" s="52">
        <f t="shared" si="542"/>
        <v>0</v>
      </c>
      <c r="S1059" s="52">
        <f t="shared" si="542"/>
        <v>0</v>
      </c>
      <c r="T1059" s="52">
        <f t="shared" si="542"/>
        <v>0</v>
      </c>
      <c r="U1059" s="52">
        <f t="shared" si="542"/>
        <v>0</v>
      </c>
      <c r="V1059" s="21"/>
      <c r="W1059" s="21"/>
      <c r="X1059" s="21"/>
      <c r="Y1059" s="12"/>
    </row>
    <row r="1060" spans="1:25" hidden="1" x14ac:dyDescent="0.2">
      <c r="A1060" s="41"/>
      <c r="B1060" s="42">
        <v>11</v>
      </c>
      <c r="C1060" s="41"/>
      <c r="D1060" s="64">
        <v>4214</v>
      </c>
      <c r="E1060" s="36" t="s">
        <v>500</v>
      </c>
      <c r="G1060" s="51"/>
      <c r="H1060" s="51"/>
      <c r="I1060" s="51"/>
      <c r="J1060" s="51"/>
      <c r="K1060" s="51"/>
      <c r="L1060" s="33" t="str">
        <f t="shared" si="509"/>
        <v>-</v>
      </c>
      <c r="M1060" s="51"/>
      <c r="N1060" s="51"/>
      <c r="O1060" s="51"/>
      <c r="P1060" s="51">
        <f>O1060</f>
        <v>0</v>
      </c>
      <c r="Q1060" s="51"/>
      <c r="R1060" s="51"/>
      <c r="S1060" s="51">
        <f>R1060</f>
        <v>0</v>
      </c>
      <c r="T1060" s="51"/>
      <c r="U1060" s="51">
        <f>T1060</f>
        <v>0</v>
      </c>
    </row>
    <row r="1061" spans="1:25" s="23" customFormat="1" ht="31.5" x14ac:dyDescent="0.2">
      <c r="A1061" s="429" t="s">
        <v>93</v>
      </c>
      <c r="B1061" s="429"/>
      <c r="C1061" s="429"/>
      <c r="D1061" s="429"/>
      <c r="E1061" s="38" t="s">
        <v>515</v>
      </c>
      <c r="F1061" s="20"/>
      <c r="G1061" s="52">
        <f>G1062+G1064</f>
        <v>0</v>
      </c>
      <c r="H1061" s="52"/>
      <c r="I1061" s="52"/>
      <c r="J1061" s="52"/>
      <c r="K1061" s="52"/>
      <c r="L1061" s="22" t="str">
        <f t="shared" si="509"/>
        <v>-</v>
      </c>
      <c r="M1061" s="52"/>
      <c r="N1061" s="52"/>
      <c r="O1061" s="52">
        <f>O1063+O1065</f>
        <v>0</v>
      </c>
      <c r="P1061" s="52">
        <f t="shared" ref="P1061:U1061" si="543">P1063+P1065</f>
        <v>0</v>
      </c>
      <c r="Q1061" s="52">
        <f t="shared" si="543"/>
        <v>0</v>
      </c>
      <c r="R1061" s="52">
        <f t="shared" si="543"/>
        <v>0</v>
      </c>
      <c r="S1061" s="52">
        <f t="shared" si="543"/>
        <v>0</v>
      </c>
      <c r="T1061" s="52">
        <f t="shared" si="543"/>
        <v>0</v>
      </c>
      <c r="U1061" s="52">
        <f t="shared" si="543"/>
        <v>0</v>
      </c>
      <c r="V1061" s="21"/>
      <c r="W1061" s="21"/>
      <c r="X1061" s="21"/>
      <c r="Y1061" s="12"/>
    </row>
    <row r="1062" spans="1:25" s="23" customFormat="1" ht="15.75" hidden="1" x14ac:dyDescent="0.2">
      <c r="A1062" s="24"/>
      <c r="B1062" s="25">
        <v>11</v>
      </c>
      <c r="C1062" s="24"/>
      <c r="D1062" s="40">
        <v>412</v>
      </c>
      <c r="E1062" s="20"/>
      <c r="F1062" s="20"/>
      <c r="G1062" s="52">
        <f>SUM(G1063)</f>
        <v>0</v>
      </c>
      <c r="H1062" s="52">
        <f t="shared" ref="H1062:U1062" si="544">SUM(H1063)</f>
        <v>0</v>
      </c>
      <c r="I1062" s="52">
        <f t="shared" si="544"/>
        <v>0</v>
      </c>
      <c r="J1062" s="52">
        <f t="shared" si="544"/>
        <v>0</v>
      </c>
      <c r="K1062" s="52">
        <f t="shared" si="544"/>
        <v>0</v>
      </c>
      <c r="L1062" s="22" t="str">
        <f t="shared" si="509"/>
        <v>-</v>
      </c>
      <c r="M1062" s="52">
        <f t="shared" si="544"/>
        <v>0</v>
      </c>
      <c r="N1062" s="52">
        <f t="shared" si="544"/>
        <v>0</v>
      </c>
      <c r="O1062" s="52">
        <f t="shared" si="544"/>
        <v>0</v>
      </c>
      <c r="P1062" s="52">
        <f t="shared" si="544"/>
        <v>0</v>
      </c>
      <c r="Q1062" s="52">
        <f t="shared" si="544"/>
        <v>0</v>
      </c>
      <c r="R1062" s="52">
        <f t="shared" si="544"/>
        <v>0</v>
      </c>
      <c r="S1062" s="52">
        <f t="shared" si="544"/>
        <v>0</v>
      </c>
      <c r="T1062" s="52">
        <f t="shared" si="544"/>
        <v>0</v>
      </c>
      <c r="U1062" s="52">
        <f t="shared" si="544"/>
        <v>0</v>
      </c>
      <c r="V1062" s="21"/>
      <c r="W1062" s="21"/>
      <c r="X1062" s="21"/>
      <c r="Y1062" s="12"/>
    </row>
    <row r="1063" spans="1:25" hidden="1" x14ac:dyDescent="0.2">
      <c r="A1063" s="41"/>
      <c r="B1063" s="42">
        <v>11</v>
      </c>
      <c r="C1063" s="41"/>
      <c r="D1063" s="64" t="s">
        <v>514</v>
      </c>
      <c r="E1063" s="36"/>
      <c r="G1063" s="51"/>
      <c r="H1063" s="51"/>
      <c r="I1063" s="51"/>
      <c r="J1063" s="51"/>
      <c r="K1063" s="51"/>
      <c r="L1063" s="33" t="str">
        <f t="shared" si="509"/>
        <v>-</v>
      </c>
      <c r="M1063" s="51"/>
      <c r="N1063" s="51"/>
      <c r="O1063" s="51"/>
      <c r="P1063" s="51">
        <f>O1063</f>
        <v>0</v>
      </c>
      <c r="Q1063" s="51"/>
      <c r="R1063" s="51">
        <v>0</v>
      </c>
      <c r="S1063" s="51">
        <f>R1063</f>
        <v>0</v>
      </c>
      <c r="T1063" s="51">
        <v>0</v>
      </c>
      <c r="U1063" s="51">
        <f>T1063</f>
        <v>0</v>
      </c>
    </row>
    <row r="1064" spans="1:25" s="23" customFormat="1" ht="15.75" hidden="1" x14ac:dyDescent="0.2">
      <c r="A1064" s="24"/>
      <c r="B1064" s="25">
        <v>11</v>
      </c>
      <c r="C1064" s="24"/>
      <c r="D1064" s="40">
        <v>421</v>
      </c>
      <c r="E1064" s="20"/>
      <c r="F1064" s="20"/>
      <c r="G1064" s="52">
        <f>SUM(G1065)</f>
        <v>0</v>
      </c>
      <c r="H1064" s="52">
        <f t="shared" ref="H1064:U1064" si="545">SUM(H1065)</f>
        <v>0</v>
      </c>
      <c r="I1064" s="52">
        <f t="shared" si="545"/>
        <v>0</v>
      </c>
      <c r="J1064" s="52">
        <f t="shared" si="545"/>
        <v>0</v>
      </c>
      <c r="K1064" s="52">
        <f t="shared" si="545"/>
        <v>0</v>
      </c>
      <c r="L1064" s="22" t="str">
        <f t="shared" si="509"/>
        <v>-</v>
      </c>
      <c r="M1064" s="52">
        <f t="shared" si="545"/>
        <v>0</v>
      </c>
      <c r="N1064" s="52">
        <f t="shared" si="545"/>
        <v>0</v>
      </c>
      <c r="O1064" s="52">
        <f t="shared" si="545"/>
        <v>0</v>
      </c>
      <c r="P1064" s="52">
        <f t="shared" si="545"/>
        <v>0</v>
      </c>
      <c r="Q1064" s="52">
        <f t="shared" si="545"/>
        <v>0</v>
      </c>
      <c r="R1064" s="52">
        <f t="shared" si="545"/>
        <v>0</v>
      </c>
      <c r="S1064" s="52">
        <f t="shared" si="545"/>
        <v>0</v>
      </c>
      <c r="T1064" s="52">
        <f t="shared" si="545"/>
        <v>0</v>
      </c>
      <c r="U1064" s="52">
        <f t="shared" si="545"/>
        <v>0</v>
      </c>
      <c r="V1064" s="21"/>
      <c r="W1064" s="21"/>
      <c r="X1064" s="21"/>
      <c r="Y1064" s="12"/>
    </row>
    <row r="1065" spans="1:25" hidden="1" x14ac:dyDescent="0.2">
      <c r="A1065" s="41"/>
      <c r="B1065" s="42">
        <v>11</v>
      </c>
      <c r="C1065" s="41"/>
      <c r="D1065" s="64">
        <v>4214</v>
      </c>
      <c r="E1065" s="36"/>
      <c r="G1065" s="51"/>
      <c r="H1065" s="51"/>
      <c r="I1065" s="51"/>
      <c r="J1065" s="51"/>
      <c r="K1065" s="51"/>
      <c r="L1065" s="33" t="str">
        <f t="shared" si="509"/>
        <v>-</v>
      </c>
      <c r="M1065" s="51"/>
      <c r="N1065" s="51"/>
      <c r="O1065" s="51">
        <v>0</v>
      </c>
      <c r="P1065" s="51">
        <f>O1065</f>
        <v>0</v>
      </c>
      <c r="Q1065" s="51"/>
      <c r="R1065" s="51"/>
      <c r="S1065" s="51">
        <f>R1065</f>
        <v>0</v>
      </c>
      <c r="T1065" s="51"/>
      <c r="U1065" s="51">
        <f>T1065</f>
        <v>0</v>
      </c>
    </row>
    <row r="1066" spans="1:25" s="23" customFormat="1" ht="15.75" x14ac:dyDescent="0.2">
      <c r="A1066" s="429" t="s">
        <v>93</v>
      </c>
      <c r="B1066" s="429"/>
      <c r="C1066" s="429"/>
      <c r="D1066" s="429"/>
      <c r="E1066" s="38" t="s">
        <v>516</v>
      </c>
      <c r="F1066" s="20"/>
      <c r="G1066" s="52">
        <f>SUM(G1067)</f>
        <v>0</v>
      </c>
      <c r="H1066" s="52">
        <f t="shared" ref="H1066:U1067" si="546">SUM(H1067)</f>
        <v>0</v>
      </c>
      <c r="I1066" s="52">
        <f t="shared" si="546"/>
        <v>0</v>
      </c>
      <c r="J1066" s="52">
        <f t="shared" si="546"/>
        <v>0</v>
      </c>
      <c r="K1066" s="52">
        <f t="shared" si="546"/>
        <v>0</v>
      </c>
      <c r="L1066" s="22" t="str">
        <f t="shared" si="509"/>
        <v>-</v>
      </c>
      <c r="M1066" s="52">
        <f t="shared" si="546"/>
        <v>0</v>
      </c>
      <c r="N1066" s="52">
        <f t="shared" si="546"/>
        <v>0</v>
      </c>
      <c r="O1066" s="52">
        <f t="shared" si="546"/>
        <v>0</v>
      </c>
      <c r="P1066" s="52">
        <f t="shared" si="546"/>
        <v>0</v>
      </c>
      <c r="Q1066" s="52">
        <f t="shared" si="546"/>
        <v>0</v>
      </c>
      <c r="R1066" s="52">
        <f t="shared" si="546"/>
        <v>0</v>
      </c>
      <c r="S1066" s="52">
        <f t="shared" si="546"/>
        <v>0</v>
      </c>
      <c r="T1066" s="52">
        <f t="shared" si="546"/>
        <v>0</v>
      </c>
      <c r="U1066" s="52">
        <f t="shared" si="546"/>
        <v>0</v>
      </c>
      <c r="V1066" s="21"/>
      <c r="W1066" s="21"/>
      <c r="X1066" s="21"/>
      <c r="Y1066" s="12"/>
    </row>
    <row r="1067" spans="1:25" s="23" customFormat="1" ht="15.75" hidden="1" x14ac:dyDescent="0.2">
      <c r="A1067" s="24"/>
      <c r="B1067" s="25">
        <v>11</v>
      </c>
      <c r="C1067" s="24"/>
      <c r="D1067" s="40">
        <v>412</v>
      </c>
      <c r="E1067" s="20"/>
      <c r="F1067" s="20"/>
      <c r="G1067" s="52">
        <f>SUM(G1068)</f>
        <v>0</v>
      </c>
      <c r="H1067" s="52">
        <f t="shared" si="546"/>
        <v>0</v>
      </c>
      <c r="I1067" s="52">
        <f t="shared" si="546"/>
        <v>0</v>
      </c>
      <c r="J1067" s="52">
        <f t="shared" si="546"/>
        <v>0</v>
      </c>
      <c r="K1067" s="52">
        <f t="shared" si="546"/>
        <v>0</v>
      </c>
      <c r="L1067" s="22" t="str">
        <f t="shared" si="509"/>
        <v>-</v>
      </c>
      <c r="M1067" s="52">
        <f t="shared" si="546"/>
        <v>0</v>
      </c>
      <c r="N1067" s="52">
        <f t="shared" si="546"/>
        <v>0</v>
      </c>
      <c r="O1067" s="52">
        <f t="shared" si="546"/>
        <v>0</v>
      </c>
      <c r="P1067" s="52">
        <f t="shared" si="546"/>
        <v>0</v>
      </c>
      <c r="Q1067" s="52">
        <f t="shared" si="546"/>
        <v>0</v>
      </c>
      <c r="R1067" s="52">
        <f t="shared" si="546"/>
        <v>0</v>
      </c>
      <c r="S1067" s="52">
        <f t="shared" si="546"/>
        <v>0</v>
      </c>
      <c r="T1067" s="52">
        <f t="shared" si="546"/>
        <v>0</v>
      </c>
      <c r="U1067" s="52">
        <f t="shared" si="546"/>
        <v>0</v>
      </c>
      <c r="V1067" s="21"/>
      <c r="W1067" s="21"/>
      <c r="X1067" s="21"/>
      <c r="Y1067" s="12"/>
    </row>
    <row r="1068" spans="1:25" hidden="1" x14ac:dyDescent="0.2">
      <c r="A1068" s="41"/>
      <c r="B1068" s="42">
        <v>11</v>
      </c>
      <c r="C1068" s="41"/>
      <c r="D1068" s="64" t="s">
        <v>514</v>
      </c>
      <c r="E1068" s="36"/>
      <c r="G1068" s="51"/>
      <c r="H1068" s="51"/>
      <c r="I1068" s="51"/>
      <c r="J1068" s="51"/>
      <c r="K1068" s="51"/>
      <c r="L1068" s="33" t="str">
        <f t="shared" si="509"/>
        <v>-</v>
      </c>
      <c r="M1068" s="51"/>
      <c r="N1068" s="51"/>
      <c r="O1068" s="51"/>
      <c r="P1068" s="51">
        <f>O1068</f>
        <v>0</v>
      </c>
      <c r="Q1068" s="51"/>
      <c r="R1068" s="51"/>
      <c r="S1068" s="51">
        <f>R1068</f>
        <v>0</v>
      </c>
      <c r="T1068" s="51"/>
      <c r="U1068" s="51">
        <f>T1068</f>
        <v>0</v>
      </c>
    </row>
    <row r="1069" spans="1:25" s="23" customFormat="1" ht="31.5" x14ac:dyDescent="0.2">
      <c r="A1069" s="429" t="s">
        <v>93</v>
      </c>
      <c r="B1069" s="429"/>
      <c r="C1069" s="429"/>
      <c r="D1069" s="429"/>
      <c r="E1069" s="38" t="s">
        <v>517</v>
      </c>
      <c r="F1069" s="20"/>
      <c r="G1069" s="52">
        <f>SUM(G1070)</f>
        <v>0</v>
      </c>
      <c r="H1069" s="52">
        <f t="shared" ref="H1069:U1070" si="547">SUM(H1070)</f>
        <v>0</v>
      </c>
      <c r="I1069" s="52">
        <f t="shared" si="547"/>
        <v>0</v>
      </c>
      <c r="J1069" s="52">
        <f t="shared" si="547"/>
        <v>0</v>
      </c>
      <c r="K1069" s="52">
        <f t="shared" si="547"/>
        <v>0</v>
      </c>
      <c r="L1069" s="22" t="str">
        <f t="shared" si="509"/>
        <v>-</v>
      </c>
      <c r="M1069" s="52">
        <f t="shared" si="547"/>
        <v>0</v>
      </c>
      <c r="N1069" s="52">
        <f t="shared" si="547"/>
        <v>0</v>
      </c>
      <c r="O1069" s="52">
        <f t="shared" si="547"/>
        <v>0</v>
      </c>
      <c r="P1069" s="52">
        <f t="shared" si="547"/>
        <v>0</v>
      </c>
      <c r="Q1069" s="52">
        <f t="shared" si="547"/>
        <v>0</v>
      </c>
      <c r="R1069" s="52">
        <f t="shared" si="547"/>
        <v>0</v>
      </c>
      <c r="S1069" s="52">
        <f t="shared" si="547"/>
        <v>0</v>
      </c>
      <c r="T1069" s="52">
        <f t="shared" si="547"/>
        <v>0</v>
      </c>
      <c r="U1069" s="52">
        <f t="shared" si="547"/>
        <v>0</v>
      </c>
      <c r="V1069" s="21"/>
      <c r="W1069" s="21"/>
      <c r="X1069" s="21"/>
      <c r="Y1069" s="12"/>
    </row>
    <row r="1070" spans="1:25" s="23" customFormat="1" ht="15.75" hidden="1" x14ac:dyDescent="0.2">
      <c r="A1070" s="24"/>
      <c r="B1070" s="25">
        <v>11</v>
      </c>
      <c r="C1070" s="24"/>
      <c r="D1070" s="40">
        <v>421</v>
      </c>
      <c r="E1070" s="20"/>
      <c r="F1070" s="20"/>
      <c r="G1070" s="52">
        <f>SUM(G1071)</f>
        <v>0</v>
      </c>
      <c r="H1070" s="52">
        <f t="shared" si="547"/>
        <v>0</v>
      </c>
      <c r="I1070" s="52">
        <f t="shared" si="547"/>
        <v>0</v>
      </c>
      <c r="J1070" s="52">
        <f t="shared" si="547"/>
        <v>0</v>
      </c>
      <c r="K1070" s="52">
        <f t="shared" si="547"/>
        <v>0</v>
      </c>
      <c r="L1070" s="22" t="str">
        <f t="shared" si="509"/>
        <v>-</v>
      </c>
      <c r="M1070" s="52">
        <f t="shared" si="547"/>
        <v>0</v>
      </c>
      <c r="N1070" s="52">
        <f t="shared" si="547"/>
        <v>0</v>
      </c>
      <c r="O1070" s="52">
        <f t="shared" si="547"/>
        <v>0</v>
      </c>
      <c r="P1070" s="52">
        <f t="shared" si="547"/>
        <v>0</v>
      </c>
      <c r="Q1070" s="52">
        <f t="shared" si="547"/>
        <v>0</v>
      </c>
      <c r="R1070" s="52">
        <f t="shared" si="547"/>
        <v>0</v>
      </c>
      <c r="S1070" s="52">
        <f t="shared" si="547"/>
        <v>0</v>
      </c>
      <c r="T1070" s="52">
        <f t="shared" si="547"/>
        <v>0</v>
      </c>
      <c r="U1070" s="52">
        <f t="shared" si="547"/>
        <v>0</v>
      </c>
      <c r="V1070" s="21"/>
      <c r="W1070" s="21"/>
      <c r="X1070" s="21"/>
      <c r="Y1070" s="12"/>
    </row>
    <row r="1071" spans="1:25" hidden="1" x14ac:dyDescent="0.2">
      <c r="A1071" s="41"/>
      <c r="B1071" s="42">
        <v>11</v>
      </c>
      <c r="C1071" s="41"/>
      <c r="D1071" s="64">
        <v>4214</v>
      </c>
      <c r="E1071" s="36" t="s">
        <v>500</v>
      </c>
      <c r="G1071" s="51"/>
      <c r="H1071" s="51"/>
      <c r="I1071" s="51"/>
      <c r="J1071" s="51"/>
      <c r="K1071" s="51"/>
      <c r="L1071" s="33" t="str">
        <f t="shared" si="509"/>
        <v>-</v>
      </c>
      <c r="M1071" s="51"/>
      <c r="N1071" s="51"/>
      <c r="O1071" s="51">
        <v>0</v>
      </c>
      <c r="P1071" s="51">
        <f>O1071</f>
        <v>0</v>
      </c>
      <c r="Q1071" s="51"/>
      <c r="R1071" s="51">
        <v>0</v>
      </c>
      <c r="S1071" s="51">
        <f>R1071</f>
        <v>0</v>
      </c>
      <c r="T1071" s="51"/>
      <c r="U1071" s="51">
        <f>T1071</f>
        <v>0</v>
      </c>
    </row>
    <row r="1072" spans="1:25" s="23" customFormat="1" ht="15.75" x14ac:dyDescent="0.2">
      <c r="A1072" s="420" t="s">
        <v>518</v>
      </c>
      <c r="B1072" s="420"/>
      <c r="C1072" s="420"/>
      <c r="D1072" s="420"/>
      <c r="E1072" s="420"/>
      <c r="F1072" s="420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21"/>
      <c r="W1072" s="21"/>
      <c r="X1072" s="21"/>
      <c r="Y1072" s="12"/>
    </row>
    <row r="1073" spans="1:25" s="47" customFormat="1" ht="29.25" customHeight="1" x14ac:dyDescent="0.2">
      <c r="A1073" s="428" t="s">
        <v>519</v>
      </c>
      <c r="B1073" s="428"/>
      <c r="C1073" s="428"/>
      <c r="D1073" s="428"/>
      <c r="E1073" s="426" t="s">
        <v>520</v>
      </c>
      <c r="F1073" s="426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83"/>
      <c r="W1073" s="83"/>
      <c r="X1073" s="83"/>
      <c r="Y1073" s="88"/>
    </row>
    <row r="1074" spans="1:25" s="23" customFormat="1" ht="78.75" x14ac:dyDescent="0.2">
      <c r="A1074" s="421" t="s">
        <v>521</v>
      </c>
      <c r="B1074" s="421"/>
      <c r="C1074" s="421"/>
      <c r="D1074" s="421"/>
      <c r="E1074" s="20" t="s">
        <v>522</v>
      </c>
      <c r="F1074" s="38" t="s">
        <v>523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21"/>
      <c r="W1074" s="21"/>
      <c r="X1074" s="21"/>
      <c r="Y1074" s="12"/>
    </row>
    <row r="1075" spans="1:25" s="23" customFormat="1" ht="15.75" hidden="1" x14ac:dyDescent="0.2">
      <c r="A1075" s="24" t="s">
        <v>524</v>
      </c>
      <c r="B1075" s="25">
        <v>11</v>
      </c>
      <c r="C1075" s="49" t="s">
        <v>270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21">
        <v>2700000</v>
      </c>
      <c r="W1075" s="21"/>
      <c r="X1075" s="21"/>
      <c r="Y1075" s="12" t="s">
        <v>525</v>
      </c>
    </row>
    <row r="1076" spans="1:25" s="23" customFormat="1" ht="15.75" hidden="1" x14ac:dyDescent="0.2">
      <c r="A1076" s="28" t="s">
        <v>524</v>
      </c>
      <c r="B1076" s="29">
        <v>11</v>
      </c>
      <c r="C1076" s="50" t="s">
        <v>270</v>
      </c>
      <c r="D1076" s="53" t="s">
        <v>526</v>
      </c>
      <c r="E1076" s="32" t="s">
        <v>33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21">
        <f>O1075+O1078+O1080</f>
        <v>2700000</v>
      </c>
      <c r="W1076" s="21"/>
      <c r="X1076" s="21"/>
      <c r="Y1076" s="12" t="s">
        <v>527</v>
      </c>
    </row>
    <row r="1077" spans="1:25" s="23" customFormat="1" ht="15.75" hidden="1" x14ac:dyDescent="0.2">
      <c r="A1077" s="28" t="s">
        <v>524</v>
      </c>
      <c r="B1077" s="29">
        <v>11</v>
      </c>
      <c r="C1077" s="50" t="s">
        <v>270</v>
      </c>
      <c r="D1077" s="53" t="s">
        <v>528</v>
      </c>
      <c r="E1077" s="32" t="s">
        <v>35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1">
        <f>V1075-V1076</f>
        <v>0</v>
      </c>
      <c r="W1077" s="1"/>
      <c r="X1077" s="1"/>
      <c r="Y1077" s="65" t="s">
        <v>26</v>
      </c>
    </row>
    <row r="1078" spans="1:25" s="23" customFormat="1" ht="15.75" hidden="1" x14ac:dyDescent="0.2">
      <c r="A1078" s="24" t="s">
        <v>524</v>
      </c>
      <c r="B1078" s="25">
        <v>11</v>
      </c>
      <c r="C1078" s="49" t="s">
        <v>270</v>
      </c>
      <c r="D1078" s="40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21"/>
      <c r="W1078" s="21"/>
      <c r="X1078" s="21"/>
      <c r="Y1078" s="12"/>
    </row>
    <row r="1079" spans="1:25" s="23" customFormat="1" ht="15.75" hidden="1" x14ac:dyDescent="0.2">
      <c r="A1079" s="28" t="s">
        <v>524</v>
      </c>
      <c r="B1079" s="29">
        <v>11</v>
      </c>
      <c r="C1079" s="50" t="s">
        <v>270</v>
      </c>
      <c r="D1079" s="53" t="s">
        <v>529</v>
      </c>
      <c r="E1079" s="32" t="s">
        <v>471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21"/>
      <c r="W1079" s="21"/>
      <c r="X1079" s="21"/>
      <c r="Y1079" s="12"/>
    </row>
    <row r="1080" spans="1:25" s="23" customFormat="1" ht="15.75" hidden="1" x14ac:dyDescent="0.2">
      <c r="A1080" s="24" t="s">
        <v>524</v>
      </c>
      <c r="B1080" s="25">
        <v>11</v>
      </c>
      <c r="C1080" s="49" t="s">
        <v>270</v>
      </c>
      <c r="D1080" s="40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21"/>
      <c r="W1080" s="21"/>
      <c r="X1080" s="21"/>
      <c r="Y1080" s="12"/>
    </row>
    <row r="1081" spans="1:25" s="23" customFormat="1" ht="15.75" hidden="1" x14ac:dyDescent="0.2">
      <c r="A1081" s="28" t="s">
        <v>524</v>
      </c>
      <c r="B1081" s="29">
        <v>11</v>
      </c>
      <c r="C1081" s="50" t="s">
        <v>270</v>
      </c>
      <c r="D1081" s="53" t="s">
        <v>530</v>
      </c>
      <c r="E1081" s="32" t="s">
        <v>40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21"/>
      <c r="W1081" s="21"/>
      <c r="X1081" s="21"/>
      <c r="Y1081" s="12"/>
    </row>
    <row r="1082" spans="1:25" s="23" customFormat="1" ht="30" hidden="1" x14ac:dyDescent="0.2">
      <c r="A1082" s="28" t="s">
        <v>524</v>
      </c>
      <c r="B1082" s="29">
        <v>11</v>
      </c>
      <c r="C1082" s="50" t="s">
        <v>270</v>
      </c>
      <c r="D1082" s="53">
        <v>3133</v>
      </c>
      <c r="E1082" s="32" t="s">
        <v>41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21"/>
      <c r="W1082" s="21"/>
      <c r="X1082" s="21"/>
      <c r="Y1082" s="12"/>
    </row>
    <row r="1083" spans="1:25" s="23" customFormat="1" ht="15.75" hidden="1" x14ac:dyDescent="0.2">
      <c r="A1083" s="24" t="s">
        <v>524</v>
      </c>
      <c r="B1083" s="25">
        <v>11</v>
      </c>
      <c r="C1083" s="49" t="s">
        <v>270</v>
      </c>
      <c r="D1083" s="40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21"/>
      <c r="W1083" s="21"/>
      <c r="X1083" s="21"/>
      <c r="Y1083" s="12"/>
    </row>
    <row r="1084" spans="1:25" s="23" customFormat="1" ht="15.75" hidden="1" x14ac:dyDescent="0.2">
      <c r="A1084" s="28" t="s">
        <v>524</v>
      </c>
      <c r="B1084" s="29">
        <v>11</v>
      </c>
      <c r="C1084" s="50" t="s">
        <v>270</v>
      </c>
      <c r="D1084" s="53" t="s">
        <v>510</v>
      </c>
      <c r="E1084" s="32" t="s">
        <v>42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21"/>
      <c r="W1084" s="21"/>
      <c r="X1084" s="21"/>
      <c r="Y1084" s="12"/>
    </row>
    <row r="1085" spans="1:25" s="23" customFormat="1" ht="30" hidden="1" x14ac:dyDescent="0.2">
      <c r="A1085" s="28" t="s">
        <v>524</v>
      </c>
      <c r="B1085" s="29">
        <v>11</v>
      </c>
      <c r="C1085" s="50" t="s">
        <v>270</v>
      </c>
      <c r="D1085" s="53" t="s">
        <v>531</v>
      </c>
      <c r="E1085" s="32" t="s">
        <v>43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21"/>
      <c r="W1085" s="21"/>
      <c r="X1085" s="21"/>
      <c r="Y1085" s="12"/>
    </row>
    <row r="1086" spans="1:25" s="23" customFormat="1" ht="15.75" hidden="1" x14ac:dyDescent="0.2">
      <c r="A1086" s="28" t="s">
        <v>524</v>
      </c>
      <c r="B1086" s="29">
        <v>11</v>
      </c>
      <c r="C1086" s="50" t="s">
        <v>270</v>
      </c>
      <c r="D1086" s="53" t="s">
        <v>532</v>
      </c>
      <c r="E1086" s="32" t="s">
        <v>44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21"/>
      <c r="W1086" s="21"/>
      <c r="X1086" s="21"/>
      <c r="Y1086" s="12"/>
    </row>
    <row r="1087" spans="1:25" s="23" customFormat="1" ht="15.75" hidden="1" x14ac:dyDescent="0.2">
      <c r="A1087" s="28" t="s">
        <v>524</v>
      </c>
      <c r="B1087" s="29">
        <v>11</v>
      </c>
      <c r="C1087" s="50" t="s">
        <v>270</v>
      </c>
      <c r="D1087" s="53" t="s">
        <v>533</v>
      </c>
      <c r="E1087" s="32" t="s">
        <v>45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21"/>
      <c r="W1087" s="21"/>
      <c r="X1087" s="21"/>
      <c r="Y1087" s="12"/>
    </row>
    <row r="1088" spans="1:25" s="23" customFormat="1" ht="15.75" hidden="1" x14ac:dyDescent="0.2">
      <c r="A1088" s="24" t="s">
        <v>524</v>
      </c>
      <c r="B1088" s="25">
        <v>11</v>
      </c>
      <c r="C1088" s="49" t="s">
        <v>270</v>
      </c>
      <c r="D1088" s="40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21"/>
      <c r="W1088" s="21"/>
      <c r="X1088" s="21"/>
      <c r="Y1088" s="12"/>
    </row>
    <row r="1089" spans="1:25" s="23" customFormat="1" ht="15.75" hidden="1" x14ac:dyDescent="0.2">
      <c r="A1089" s="28" t="s">
        <v>524</v>
      </c>
      <c r="B1089" s="29">
        <v>11</v>
      </c>
      <c r="C1089" s="50" t="s">
        <v>270</v>
      </c>
      <c r="D1089" s="53" t="s">
        <v>534</v>
      </c>
      <c r="E1089" s="32" t="s">
        <v>297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21"/>
      <c r="W1089" s="21"/>
      <c r="X1089" s="21"/>
      <c r="Y1089" s="12"/>
    </row>
    <row r="1090" spans="1:25" s="23" customFormat="1" ht="15.75" hidden="1" x14ac:dyDescent="0.2">
      <c r="A1090" s="28" t="s">
        <v>524</v>
      </c>
      <c r="B1090" s="29">
        <v>11</v>
      </c>
      <c r="C1090" s="50" t="s">
        <v>270</v>
      </c>
      <c r="D1090" s="53" t="s">
        <v>535</v>
      </c>
      <c r="E1090" s="32" t="s">
        <v>48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21"/>
      <c r="W1090" s="21"/>
      <c r="X1090" s="21"/>
      <c r="Y1090" s="12"/>
    </row>
    <row r="1091" spans="1:25" s="23" customFormat="1" ht="15.75" hidden="1" x14ac:dyDescent="0.2">
      <c r="A1091" s="28" t="s">
        <v>524</v>
      </c>
      <c r="B1091" s="29">
        <v>11</v>
      </c>
      <c r="C1091" s="50" t="s">
        <v>270</v>
      </c>
      <c r="D1091" s="53" t="s">
        <v>536</v>
      </c>
      <c r="E1091" s="32" t="s">
        <v>473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21"/>
      <c r="W1091" s="21"/>
      <c r="X1091" s="21"/>
      <c r="Y1091" s="12"/>
    </row>
    <row r="1092" spans="1:25" s="23" customFormat="1" ht="15.75" hidden="1" x14ac:dyDescent="0.2">
      <c r="A1092" s="24" t="s">
        <v>524</v>
      </c>
      <c r="B1092" s="25">
        <v>11</v>
      </c>
      <c r="C1092" s="49" t="s">
        <v>270</v>
      </c>
      <c r="D1092" s="40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21"/>
      <c r="W1092" s="21"/>
      <c r="X1092" s="21"/>
      <c r="Y1092" s="12"/>
    </row>
    <row r="1093" spans="1:25" s="23" customFormat="1" ht="15.75" hidden="1" x14ac:dyDescent="0.2">
      <c r="A1093" s="28" t="s">
        <v>524</v>
      </c>
      <c r="B1093" s="29">
        <v>11</v>
      </c>
      <c r="C1093" s="50" t="s">
        <v>270</v>
      </c>
      <c r="D1093" s="53" t="s">
        <v>537</v>
      </c>
      <c r="E1093" s="32" t="s">
        <v>52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21"/>
      <c r="W1093" s="21"/>
      <c r="X1093" s="21"/>
      <c r="Y1093" s="12"/>
    </row>
    <row r="1094" spans="1:25" s="23" customFormat="1" ht="15.75" hidden="1" x14ac:dyDescent="0.2">
      <c r="A1094" s="28" t="s">
        <v>524</v>
      </c>
      <c r="B1094" s="29">
        <v>11</v>
      </c>
      <c r="C1094" s="50" t="s">
        <v>270</v>
      </c>
      <c r="D1094" s="53" t="s">
        <v>538</v>
      </c>
      <c r="E1094" s="32" t="s">
        <v>53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21"/>
      <c r="W1094" s="21"/>
      <c r="X1094" s="21"/>
      <c r="Y1094" s="12"/>
    </row>
    <row r="1095" spans="1:25" s="23" customFormat="1" ht="15.75" hidden="1" x14ac:dyDescent="0.2">
      <c r="A1095" s="28" t="s">
        <v>524</v>
      </c>
      <c r="B1095" s="29">
        <v>11</v>
      </c>
      <c r="C1095" s="50" t="s">
        <v>270</v>
      </c>
      <c r="D1095" s="53" t="s">
        <v>539</v>
      </c>
      <c r="E1095" s="32" t="s">
        <v>54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21"/>
      <c r="W1095" s="21"/>
      <c r="X1095" s="21"/>
      <c r="Y1095" s="12"/>
    </row>
    <row r="1096" spans="1:25" s="23" customFormat="1" ht="15.75" hidden="1" x14ac:dyDescent="0.2">
      <c r="A1096" s="28" t="s">
        <v>524</v>
      </c>
      <c r="B1096" s="29">
        <v>11</v>
      </c>
      <c r="C1096" s="50" t="s">
        <v>270</v>
      </c>
      <c r="D1096" s="53" t="s">
        <v>540</v>
      </c>
      <c r="E1096" s="32" t="s">
        <v>55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21"/>
      <c r="W1096" s="21"/>
      <c r="X1096" s="21"/>
      <c r="Y1096" s="12"/>
    </row>
    <row r="1097" spans="1:25" s="23" customFormat="1" ht="15.75" hidden="1" x14ac:dyDescent="0.2">
      <c r="A1097" s="28" t="s">
        <v>524</v>
      </c>
      <c r="B1097" s="29">
        <v>11</v>
      </c>
      <c r="C1097" s="50" t="s">
        <v>270</v>
      </c>
      <c r="D1097" s="53" t="s">
        <v>541</v>
      </c>
      <c r="E1097" s="32" t="s">
        <v>56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21"/>
      <c r="W1097" s="21"/>
      <c r="X1097" s="21"/>
      <c r="Y1097" s="12"/>
    </row>
    <row r="1098" spans="1:25" s="23" customFormat="1" ht="15.75" hidden="1" x14ac:dyDescent="0.2">
      <c r="A1098" s="28" t="s">
        <v>524</v>
      </c>
      <c r="B1098" s="29">
        <v>11</v>
      </c>
      <c r="C1098" s="50" t="s">
        <v>270</v>
      </c>
      <c r="D1098" s="53" t="s">
        <v>542</v>
      </c>
      <c r="E1098" s="32" t="s">
        <v>57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21"/>
      <c r="W1098" s="21"/>
      <c r="X1098" s="21"/>
      <c r="Y1098" s="12"/>
    </row>
    <row r="1099" spans="1:25" s="23" customFormat="1" ht="15.75" hidden="1" x14ac:dyDescent="0.2">
      <c r="A1099" s="28" t="s">
        <v>524</v>
      </c>
      <c r="B1099" s="29">
        <v>11</v>
      </c>
      <c r="C1099" s="50" t="s">
        <v>270</v>
      </c>
      <c r="D1099" s="53" t="s">
        <v>511</v>
      </c>
      <c r="E1099" s="32" t="s">
        <v>58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21"/>
      <c r="W1099" s="21"/>
      <c r="X1099" s="21"/>
      <c r="Y1099" s="12"/>
    </row>
    <row r="1100" spans="1:25" s="23" customFormat="1" ht="15.75" hidden="1" x14ac:dyDescent="0.2">
      <c r="A1100" s="28" t="s">
        <v>524</v>
      </c>
      <c r="B1100" s="29">
        <v>11</v>
      </c>
      <c r="C1100" s="50" t="s">
        <v>270</v>
      </c>
      <c r="D1100" s="53" t="s">
        <v>543</v>
      </c>
      <c r="E1100" s="32" t="s">
        <v>59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21"/>
      <c r="W1100" s="21"/>
      <c r="X1100" s="21"/>
      <c r="Y1100" s="12"/>
    </row>
    <row r="1101" spans="1:25" s="23" customFormat="1" ht="15.75" hidden="1" x14ac:dyDescent="0.2">
      <c r="A1101" s="28" t="s">
        <v>524</v>
      </c>
      <c r="B1101" s="29">
        <v>11</v>
      </c>
      <c r="C1101" s="50" t="s">
        <v>270</v>
      </c>
      <c r="D1101" s="53" t="s">
        <v>544</v>
      </c>
      <c r="E1101" s="32" t="s">
        <v>60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21"/>
      <c r="W1101" s="21"/>
      <c r="X1101" s="21"/>
      <c r="Y1101" s="12"/>
    </row>
    <row r="1102" spans="1:25" s="23" customFormat="1" ht="15.75" hidden="1" x14ac:dyDescent="0.2">
      <c r="A1102" s="24" t="s">
        <v>524</v>
      </c>
      <c r="B1102" s="25">
        <v>11</v>
      </c>
      <c r="C1102" s="49" t="s">
        <v>270</v>
      </c>
      <c r="D1102" s="40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21"/>
      <c r="W1102" s="21"/>
      <c r="X1102" s="21"/>
      <c r="Y1102" s="12"/>
    </row>
    <row r="1103" spans="1:25" s="23" customFormat="1" ht="30" hidden="1" x14ac:dyDescent="0.2">
      <c r="A1103" s="28" t="s">
        <v>524</v>
      </c>
      <c r="B1103" s="29">
        <v>11</v>
      </c>
      <c r="C1103" s="50" t="s">
        <v>270</v>
      </c>
      <c r="D1103" s="53" t="s">
        <v>545</v>
      </c>
      <c r="E1103" s="32" t="s">
        <v>205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21"/>
      <c r="W1103" s="21"/>
      <c r="X1103" s="21"/>
      <c r="Y1103" s="12"/>
    </row>
    <row r="1104" spans="1:25" s="23" customFormat="1" ht="15.75" hidden="1" x14ac:dyDescent="0.2">
      <c r="A1104" s="24" t="s">
        <v>524</v>
      </c>
      <c r="B1104" s="25">
        <v>11</v>
      </c>
      <c r="C1104" s="49" t="s">
        <v>270</v>
      </c>
      <c r="D1104" s="40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21"/>
      <c r="W1104" s="21"/>
      <c r="X1104" s="21"/>
      <c r="Y1104" s="12"/>
    </row>
    <row r="1105" spans="1:25" s="23" customFormat="1" ht="30" hidden="1" x14ac:dyDescent="0.2">
      <c r="A1105" s="28" t="s">
        <v>524</v>
      </c>
      <c r="B1105" s="29">
        <v>11</v>
      </c>
      <c r="C1105" s="50" t="s">
        <v>270</v>
      </c>
      <c r="D1105" s="53" t="s">
        <v>546</v>
      </c>
      <c r="E1105" s="32" t="s">
        <v>62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21"/>
      <c r="W1105" s="21"/>
      <c r="X1105" s="21"/>
      <c r="Y1105" s="12"/>
    </row>
    <row r="1106" spans="1:25" s="23" customFormat="1" ht="15.75" hidden="1" x14ac:dyDescent="0.2">
      <c r="A1106" s="28" t="s">
        <v>524</v>
      </c>
      <c r="B1106" s="29">
        <v>11</v>
      </c>
      <c r="C1106" s="50" t="s">
        <v>270</v>
      </c>
      <c r="D1106" s="53" t="s">
        <v>547</v>
      </c>
      <c r="E1106" s="32" t="s">
        <v>63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21"/>
      <c r="W1106" s="21"/>
      <c r="X1106" s="21"/>
      <c r="Y1106" s="12"/>
    </row>
    <row r="1107" spans="1:25" s="23" customFormat="1" ht="15.75" hidden="1" x14ac:dyDescent="0.2">
      <c r="A1107" s="28" t="s">
        <v>524</v>
      </c>
      <c r="B1107" s="29">
        <v>11</v>
      </c>
      <c r="C1107" s="50" t="s">
        <v>270</v>
      </c>
      <c r="D1107" s="53" t="s">
        <v>548</v>
      </c>
      <c r="E1107" s="32" t="s">
        <v>64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21"/>
      <c r="W1107" s="21"/>
      <c r="X1107" s="21"/>
      <c r="Y1107" s="12"/>
    </row>
    <row r="1108" spans="1:25" s="23" customFormat="1" ht="15.75" hidden="1" x14ac:dyDescent="0.2">
      <c r="A1108" s="28" t="s">
        <v>524</v>
      </c>
      <c r="B1108" s="29">
        <v>11</v>
      </c>
      <c r="C1108" s="50" t="s">
        <v>270</v>
      </c>
      <c r="D1108" s="53" t="s">
        <v>549</v>
      </c>
      <c r="E1108" s="32" t="s">
        <v>66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21"/>
      <c r="W1108" s="21"/>
      <c r="X1108" s="21"/>
      <c r="Y1108" s="12"/>
    </row>
    <row r="1109" spans="1:25" s="23" customFormat="1" ht="15.75" hidden="1" x14ac:dyDescent="0.2">
      <c r="A1109" s="28" t="s">
        <v>524</v>
      </c>
      <c r="B1109" s="29">
        <v>11</v>
      </c>
      <c r="C1109" s="50" t="s">
        <v>270</v>
      </c>
      <c r="D1109" s="53" t="s">
        <v>550</v>
      </c>
      <c r="E1109" s="32" t="s">
        <v>67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21"/>
      <c r="W1109" s="21"/>
      <c r="X1109" s="21"/>
      <c r="Y1109" s="12"/>
    </row>
    <row r="1110" spans="1:25" s="23" customFormat="1" ht="15.75" hidden="1" x14ac:dyDescent="0.2">
      <c r="A1110" s="24" t="s">
        <v>524</v>
      </c>
      <c r="B1110" s="25">
        <v>11</v>
      </c>
      <c r="C1110" s="49" t="s">
        <v>270</v>
      </c>
      <c r="D1110" s="40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21"/>
      <c r="W1110" s="21"/>
      <c r="X1110" s="21"/>
      <c r="Y1110" s="12"/>
    </row>
    <row r="1111" spans="1:25" s="23" customFormat="1" ht="15.75" hidden="1" x14ac:dyDescent="0.2">
      <c r="A1111" s="28" t="s">
        <v>524</v>
      </c>
      <c r="B1111" s="29">
        <v>11</v>
      </c>
      <c r="C1111" s="50" t="s">
        <v>270</v>
      </c>
      <c r="D1111" s="53" t="s">
        <v>551</v>
      </c>
      <c r="E1111" s="32" t="s">
        <v>68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21"/>
      <c r="W1111" s="21"/>
      <c r="X1111" s="21"/>
      <c r="Y1111" s="12"/>
    </row>
    <row r="1112" spans="1:25" s="23" customFormat="1" ht="15.75" hidden="1" x14ac:dyDescent="0.2">
      <c r="A1112" s="28" t="s">
        <v>524</v>
      </c>
      <c r="B1112" s="29">
        <v>11</v>
      </c>
      <c r="C1112" s="50" t="s">
        <v>270</v>
      </c>
      <c r="D1112" s="53">
        <v>3433</v>
      </c>
      <c r="E1112" s="32" t="s">
        <v>69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21"/>
      <c r="W1112" s="21"/>
      <c r="X1112" s="21"/>
      <c r="Y1112" s="12"/>
    </row>
    <row r="1113" spans="1:25" s="23" customFormat="1" ht="15.75" hidden="1" x14ac:dyDescent="0.2">
      <c r="A1113" s="24" t="s">
        <v>524</v>
      </c>
      <c r="B1113" s="25">
        <v>11</v>
      </c>
      <c r="C1113" s="49" t="s">
        <v>270</v>
      </c>
      <c r="D1113" s="40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21"/>
      <c r="W1113" s="21"/>
      <c r="X1113" s="21"/>
      <c r="Y1113" s="12"/>
    </row>
    <row r="1114" spans="1:25" s="23" customFormat="1" ht="15.75" hidden="1" x14ac:dyDescent="0.2">
      <c r="A1114" s="28" t="s">
        <v>524</v>
      </c>
      <c r="B1114" s="29">
        <v>11</v>
      </c>
      <c r="C1114" s="50" t="s">
        <v>270</v>
      </c>
      <c r="D1114" s="53" t="s">
        <v>552</v>
      </c>
      <c r="E1114" s="32" t="s">
        <v>74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21"/>
      <c r="W1114" s="21"/>
      <c r="X1114" s="21"/>
      <c r="Y1114" s="12"/>
    </row>
    <row r="1115" spans="1:25" s="23" customFormat="1" ht="15.75" hidden="1" x14ac:dyDescent="0.2">
      <c r="A1115" s="24" t="s">
        <v>524</v>
      </c>
      <c r="B1115" s="25">
        <v>11</v>
      </c>
      <c r="C1115" s="49" t="s">
        <v>270</v>
      </c>
      <c r="D1115" s="40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21"/>
      <c r="W1115" s="21"/>
      <c r="X1115" s="21"/>
      <c r="Y1115" s="12"/>
    </row>
    <row r="1116" spans="1:25" s="23" customFormat="1" ht="30" hidden="1" x14ac:dyDescent="0.2">
      <c r="A1116" s="28" t="s">
        <v>524</v>
      </c>
      <c r="B1116" s="29">
        <v>11</v>
      </c>
      <c r="C1116" s="50" t="s">
        <v>270</v>
      </c>
      <c r="D1116" s="53" t="s">
        <v>553</v>
      </c>
      <c r="E1116" s="32" t="s">
        <v>554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21"/>
      <c r="W1116" s="21"/>
      <c r="X1116" s="21"/>
      <c r="Y1116" s="12"/>
    </row>
    <row r="1117" spans="1:25" s="23" customFormat="1" ht="78.75" x14ac:dyDescent="0.2">
      <c r="A1117" s="422" t="s">
        <v>555</v>
      </c>
      <c r="B1117" s="422"/>
      <c r="C1117" s="422"/>
      <c r="D1117" s="422"/>
      <c r="E1117" s="20" t="s">
        <v>81</v>
      </c>
      <c r="F1117" s="38" t="s">
        <v>523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21"/>
      <c r="W1117" s="21"/>
      <c r="X1117" s="21"/>
      <c r="Y1117" s="12"/>
    </row>
    <row r="1118" spans="1:25" s="23" customFormat="1" ht="15.75" hidden="1" x14ac:dyDescent="0.2">
      <c r="A1118" s="24" t="s">
        <v>556</v>
      </c>
      <c r="B1118" s="25">
        <v>11</v>
      </c>
      <c r="C1118" s="49" t="s">
        <v>270</v>
      </c>
      <c r="D1118" s="40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7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21"/>
      <c r="W1118" s="21"/>
      <c r="X1118" s="21"/>
      <c r="Y1118" s="12"/>
    </row>
    <row r="1119" spans="1:25" s="23" customFormat="1" ht="15.75" hidden="1" x14ac:dyDescent="0.2">
      <c r="A1119" s="28" t="s">
        <v>556</v>
      </c>
      <c r="B1119" s="29">
        <v>11</v>
      </c>
      <c r="C1119" s="50" t="s">
        <v>270</v>
      </c>
      <c r="D1119" s="53" t="s">
        <v>538</v>
      </c>
      <c r="E1119" s="32" t="s">
        <v>53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77">
        <v>20000</v>
      </c>
      <c r="O1119" s="1">
        <v>20000</v>
      </c>
      <c r="P1119" s="7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21"/>
      <c r="W1119" s="21"/>
      <c r="X1119" s="21"/>
      <c r="Y1119" s="12"/>
    </row>
    <row r="1120" spans="1:25" s="23" customFormat="1" ht="15.75" hidden="1" customHeight="1" x14ac:dyDescent="0.2">
      <c r="A1120" s="28" t="s">
        <v>556</v>
      </c>
      <c r="B1120" s="29">
        <v>11</v>
      </c>
      <c r="C1120" s="50" t="s">
        <v>270</v>
      </c>
      <c r="D1120" s="53" t="s">
        <v>541</v>
      </c>
      <c r="E1120" s="32" t="s">
        <v>56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77">
        <v>25000</v>
      </c>
      <c r="O1120" s="1">
        <v>25000</v>
      </c>
      <c r="P1120" s="7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21"/>
      <c r="W1120" s="21"/>
      <c r="X1120" s="21"/>
      <c r="Y1120" s="12"/>
    </row>
    <row r="1121" spans="1:25" s="23" customFormat="1" ht="15.75" hidden="1" x14ac:dyDescent="0.2">
      <c r="A1121" s="28" t="s">
        <v>556</v>
      </c>
      <c r="B1121" s="29">
        <v>11</v>
      </c>
      <c r="C1121" s="50" t="s">
        <v>270</v>
      </c>
      <c r="D1121" s="53" t="s">
        <v>543</v>
      </c>
      <c r="E1121" s="32" t="s">
        <v>59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77">
        <v>25000</v>
      </c>
      <c r="O1121" s="1">
        <v>25000</v>
      </c>
      <c r="P1121" s="7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21"/>
      <c r="W1121" s="21"/>
      <c r="X1121" s="21"/>
      <c r="Y1121" s="12"/>
    </row>
    <row r="1122" spans="1:25" s="23" customFormat="1" ht="15.75" hidden="1" x14ac:dyDescent="0.2">
      <c r="A1122" s="24" t="s">
        <v>556</v>
      </c>
      <c r="B1122" s="25">
        <v>11</v>
      </c>
      <c r="C1122" s="49" t="s">
        <v>270</v>
      </c>
      <c r="D1122" s="40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8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21"/>
      <c r="W1122" s="21"/>
      <c r="X1122" s="21"/>
      <c r="Y1122" s="12"/>
    </row>
    <row r="1123" spans="1:25" s="23" customFormat="1" ht="15.75" hidden="1" x14ac:dyDescent="0.2">
      <c r="A1123" s="28" t="s">
        <v>556</v>
      </c>
      <c r="B1123" s="29">
        <v>11</v>
      </c>
      <c r="C1123" s="50" t="s">
        <v>270</v>
      </c>
      <c r="D1123" s="53" t="s">
        <v>557</v>
      </c>
      <c r="E1123" s="32" t="s">
        <v>558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21"/>
      <c r="W1123" s="21"/>
      <c r="X1123" s="21"/>
      <c r="Y1123" s="12"/>
    </row>
    <row r="1124" spans="1:25" s="23" customFormat="1" ht="15.75" hidden="1" x14ac:dyDescent="0.2">
      <c r="A1124" s="24" t="s">
        <v>556</v>
      </c>
      <c r="B1124" s="25">
        <v>11</v>
      </c>
      <c r="C1124" s="49" t="s">
        <v>270</v>
      </c>
      <c r="D1124" s="40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21"/>
      <c r="W1124" s="21"/>
      <c r="X1124" s="21"/>
      <c r="Y1124" s="12"/>
    </row>
    <row r="1125" spans="1:25" s="23" customFormat="1" ht="15.75" hidden="1" x14ac:dyDescent="0.2">
      <c r="A1125" s="28" t="s">
        <v>556</v>
      </c>
      <c r="B1125" s="29">
        <v>11</v>
      </c>
      <c r="C1125" s="50" t="s">
        <v>270</v>
      </c>
      <c r="D1125" s="53">
        <v>4221</v>
      </c>
      <c r="E1125" s="32" t="s">
        <v>74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21"/>
      <c r="W1125" s="21"/>
      <c r="X1125" s="21"/>
      <c r="Y1125" s="12"/>
    </row>
    <row r="1126" spans="1:25" s="23" customFormat="1" ht="15.75" hidden="1" x14ac:dyDescent="0.2">
      <c r="A1126" s="28" t="s">
        <v>556</v>
      </c>
      <c r="B1126" s="29">
        <v>11</v>
      </c>
      <c r="C1126" s="50" t="s">
        <v>270</v>
      </c>
      <c r="D1126" s="53" t="s">
        <v>559</v>
      </c>
      <c r="E1126" s="32" t="s">
        <v>75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21"/>
      <c r="W1126" s="21"/>
      <c r="X1126" s="21"/>
      <c r="Y1126" s="12"/>
    </row>
    <row r="1127" spans="1:25" s="23" customFormat="1" ht="15.75" hidden="1" x14ac:dyDescent="0.2">
      <c r="A1127" s="24" t="s">
        <v>556</v>
      </c>
      <c r="B1127" s="25">
        <v>11</v>
      </c>
      <c r="C1127" s="49" t="s">
        <v>270</v>
      </c>
      <c r="D1127" s="40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21"/>
      <c r="W1127" s="21"/>
      <c r="X1127" s="21"/>
      <c r="Y1127" s="12"/>
    </row>
    <row r="1128" spans="1:25" s="23" customFormat="1" ht="15.75" hidden="1" x14ac:dyDescent="0.2">
      <c r="A1128" s="28" t="s">
        <v>556</v>
      </c>
      <c r="B1128" s="29">
        <v>11</v>
      </c>
      <c r="C1128" s="50" t="s">
        <v>270</v>
      </c>
      <c r="D1128" s="53" t="s">
        <v>560</v>
      </c>
      <c r="E1128" s="32" t="s">
        <v>86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21"/>
      <c r="W1128" s="21"/>
      <c r="X1128" s="21"/>
      <c r="Y1128" s="12"/>
    </row>
    <row r="1129" spans="1:25" s="23" customFormat="1" ht="78.75" x14ac:dyDescent="0.2">
      <c r="A1129" s="422" t="s">
        <v>561</v>
      </c>
      <c r="B1129" s="422"/>
      <c r="C1129" s="422"/>
      <c r="D1129" s="422"/>
      <c r="E1129" s="20" t="s">
        <v>79</v>
      </c>
      <c r="F1129" s="38" t="s">
        <v>523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21"/>
      <c r="W1129" s="21"/>
      <c r="X1129" s="21"/>
      <c r="Y1129" s="12"/>
    </row>
    <row r="1130" spans="1:25" s="23" customFormat="1" ht="15.75" hidden="1" x14ac:dyDescent="0.2">
      <c r="A1130" s="24" t="s">
        <v>562</v>
      </c>
      <c r="B1130" s="25">
        <v>11</v>
      </c>
      <c r="C1130" s="49" t="s">
        <v>270</v>
      </c>
      <c r="D1130" s="40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21"/>
      <c r="W1130" s="21"/>
      <c r="X1130" s="21"/>
      <c r="Y1130" s="12"/>
    </row>
    <row r="1131" spans="1:25" s="23" customFormat="1" ht="15.75" hidden="1" x14ac:dyDescent="0.2">
      <c r="A1131" s="28" t="s">
        <v>562</v>
      </c>
      <c r="B1131" s="29">
        <v>11</v>
      </c>
      <c r="C1131" s="50" t="s">
        <v>270</v>
      </c>
      <c r="D1131" s="53" t="s">
        <v>537</v>
      </c>
      <c r="E1131" s="32" t="s">
        <v>52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21"/>
      <c r="W1131" s="21"/>
      <c r="X1131" s="21"/>
      <c r="Y1131" s="12"/>
    </row>
    <row r="1132" spans="1:25" s="23" customFormat="1" ht="15.75" hidden="1" x14ac:dyDescent="0.2">
      <c r="A1132" s="28" t="s">
        <v>562</v>
      </c>
      <c r="B1132" s="29">
        <v>11</v>
      </c>
      <c r="C1132" s="50" t="s">
        <v>270</v>
      </c>
      <c r="D1132" s="53" t="s">
        <v>538</v>
      </c>
      <c r="E1132" s="32" t="s">
        <v>53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21"/>
      <c r="W1132" s="21"/>
      <c r="X1132" s="21"/>
      <c r="Y1132" s="12"/>
    </row>
    <row r="1133" spans="1:25" s="23" customFormat="1" ht="15.75" hidden="1" x14ac:dyDescent="0.2">
      <c r="A1133" s="28" t="s">
        <v>562</v>
      </c>
      <c r="B1133" s="29">
        <v>11</v>
      </c>
      <c r="C1133" s="50" t="s">
        <v>270</v>
      </c>
      <c r="D1133" s="53" t="s">
        <v>541</v>
      </c>
      <c r="E1133" s="32" t="s">
        <v>56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21"/>
      <c r="W1133" s="21"/>
      <c r="X1133" s="21"/>
      <c r="Y1133" s="12"/>
    </row>
    <row r="1134" spans="1:25" s="23" customFormat="1" ht="15.75" hidden="1" x14ac:dyDescent="0.2">
      <c r="A1134" s="24" t="s">
        <v>562</v>
      </c>
      <c r="B1134" s="25">
        <v>11</v>
      </c>
      <c r="C1134" s="49" t="s">
        <v>270</v>
      </c>
      <c r="D1134" s="40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21"/>
      <c r="W1134" s="21"/>
      <c r="X1134" s="21"/>
      <c r="Y1134" s="12"/>
    </row>
    <row r="1135" spans="1:25" s="23" customFormat="1" ht="15.75" hidden="1" x14ac:dyDescent="0.2">
      <c r="A1135" s="28" t="s">
        <v>562</v>
      </c>
      <c r="B1135" s="29">
        <v>11</v>
      </c>
      <c r="C1135" s="50" t="s">
        <v>270</v>
      </c>
      <c r="D1135" s="53" t="s">
        <v>547</v>
      </c>
      <c r="E1135" s="32" t="s">
        <v>63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21"/>
      <c r="W1135" s="21"/>
      <c r="X1135" s="21"/>
      <c r="Y1135" s="12"/>
    </row>
    <row r="1136" spans="1:25" s="23" customFormat="1" ht="15.75" hidden="1" x14ac:dyDescent="0.2">
      <c r="A1136" s="24" t="s">
        <v>562</v>
      </c>
      <c r="B1136" s="25">
        <v>11</v>
      </c>
      <c r="C1136" s="49" t="s">
        <v>270</v>
      </c>
      <c r="D1136" s="40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21"/>
      <c r="W1136" s="21"/>
      <c r="X1136" s="21"/>
      <c r="Y1136" s="12"/>
    </row>
    <row r="1137" spans="1:25" s="23" customFormat="1" ht="15.75" hidden="1" x14ac:dyDescent="0.2">
      <c r="A1137" s="28" t="s">
        <v>562</v>
      </c>
      <c r="B1137" s="29">
        <v>11</v>
      </c>
      <c r="C1137" s="50" t="s">
        <v>270</v>
      </c>
      <c r="D1137" s="53" t="s">
        <v>563</v>
      </c>
      <c r="E1137" s="32" t="s">
        <v>241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21"/>
      <c r="W1137" s="21"/>
      <c r="X1137" s="21"/>
      <c r="Y1137" s="12"/>
    </row>
    <row r="1138" spans="1:25" s="23" customFormat="1" ht="50.1" customHeight="1" x14ac:dyDescent="0.2">
      <c r="A1138" s="427" t="s">
        <v>564</v>
      </c>
      <c r="B1138" s="428"/>
      <c r="C1138" s="428"/>
      <c r="D1138" s="428"/>
      <c r="E1138" s="426" t="s">
        <v>565</v>
      </c>
      <c r="F1138" s="426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21"/>
      <c r="W1138" s="21"/>
      <c r="X1138" s="21"/>
      <c r="Y1138" s="12"/>
    </row>
    <row r="1139" spans="1:25" s="23" customFormat="1" ht="78.75" x14ac:dyDescent="0.2">
      <c r="A1139" s="421" t="s">
        <v>566</v>
      </c>
      <c r="B1139" s="421"/>
      <c r="C1139" s="421"/>
      <c r="D1139" s="421"/>
      <c r="E1139" s="20" t="s">
        <v>567</v>
      </c>
      <c r="F1139" s="20" t="s">
        <v>568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21"/>
      <c r="W1139" s="21"/>
      <c r="X1139" s="21"/>
      <c r="Y1139" s="12"/>
    </row>
    <row r="1140" spans="1:25" s="23" customFormat="1" ht="15.75" hidden="1" x14ac:dyDescent="0.2">
      <c r="A1140" s="24" t="s">
        <v>566</v>
      </c>
      <c r="B1140" s="25">
        <v>11</v>
      </c>
      <c r="C1140" s="49" t="s">
        <v>296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21"/>
      <c r="W1140" s="21"/>
      <c r="X1140" s="21"/>
      <c r="Y1140" s="12"/>
    </row>
    <row r="1141" spans="1:25" s="23" customFormat="1" ht="15.75" hidden="1" x14ac:dyDescent="0.2">
      <c r="A1141" s="28" t="s">
        <v>566</v>
      </c>
      <c r="B1141" s="29">
        <v>11</v>
      </c>
      <c r="C1141" s="50" t="s">
        <v>296</v>
      </c>
      <c r="D1141" s="53" t="s">
        <v>526</v>
      </c>
      <c r="E1141" s="32" t="s">
        <v>33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21"/>
      <c r="W1141" s="21"/>
      <c r="X1141" s="21"/>
      <c r="Y1141" s="12"/>
    </row>
    <row r="1142" spans="1:25" s="23" customFormat="1" ht="15.75" hidden="1" x14ac:dyDescent="0.2">
      <c r="A1142" s="24" t="s">
        <v>566</v>
      </c>
      <c r="B1142" s="25">
        <v>11</v>
      </c>
      <c r="C1142" s="49" t="s">
        <v>296</v>
      </c>
      <c r="D1142" s="40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21"/>
      <c r="W1142" s="21"/>
      <c r="X1142" s="21"/>
      <c r="Y1142" s="12"/>
    </row>
    <row r="1143" spans="1:25" s="23" customFormat="1" ht="15.75" hidden="1" x14ac:dyDescent="0.2">
      <c r="A1143" s="28" t="s">
        <v>566</v>
      </c>
      <c r="B1143" s="29">
        <v>11</v>
      </c>
      <c r="C1143" s="50" t="s">
        <v>296</v>
      </c>
      <c r="D1143" s="53" t="s">
        <v>529</v>
      </c>
      <c r="E1143" s="32" t="s">
        <v>471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21"/>
      <c r="W1143" s="21"/>
      <c r="X1143" s="21"/>
      <c r="Y1143" s="12"/>
    </row>
    <row r="1144" spans="1:25" s="23" customFormat="1" ht="15.75" hidden="1" x14ac:dyDescent="0.2">
      <c r="A1144" s="24" t="s">
        <v>566</v>
      </c>
      <c r="B1144" s="25">
        <v>11</v>
      </c>
      <c r="C1144" s="49" t="s">
        <v>296</v>
      </c>
      <c r="D1144" s="40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21"/>
      <c r="W1144" s="21"/>
      <c r="X1144" s="21"/>
      <c r="Y1144" s="12"/>
    </row>
    <row r="1145" spans="1:25" s="23" customFormat="1" ht="15.75" hidden="1" x14ac:dyDescent="0.2">
      <c r="A1145" s="28" t="s">
        <v>566</v>
      </c>
      <c r="B1145" s="29">
        <v>11</v>
      </c>
      <c r="C1145" s="50" t="s">
        <v>296</v>
      </c>
      <c r="D1145" s="53" t="s">
        <v>530</v>
      </c>
      <c r="E1145" s="32" t="s">
        <v>40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21"/>
      <c r="W1145" s="21"/>
      <c r="X1145" s="21"/>
      <c r="Y1145" s="12"/>
    </row>
    <row r="1146" spans="1:25" s="23" customFormat="1" ht="30" hidden="1" x14ac:dyDescent="0.2">
      <c r="A1146" s="28" t="s">
        <v>566</v>
      </c>
      <c r="B1146" s="29">
        <v>11</v>
      </c>
      <c r="C1146" s="50" t="s">
        <v>296</v>
      </c>
      <c r="D1146" s="53" t="s">
        <v>569</v>
      </c>
      <c r="E1146" s="32" t="s">
        <v>41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21"/>
      <c r="W1146" s="21"/>
      <c r="X1146" s="21"/>
      <c r="Y1146" s="12"/>
    </row>
    <row r="1147" spans="1:25" s="23" customFormat="1" ht="15.75" hidden="1" x14ac:dyDescent="0.2">
      <c r="A1147" s="24" t="s">
        <v>566</v>
      </c>
      <c r="B1147" s="25">
        <v>11</v>
      </c>
      <c r="C1147" s="49" t="s">
        <v>296</v>
      </c>
      <c r="D1147" s="40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21"/>
      <c r="W1147" s="21"/>
      <c r="X1147" s="21"/>
      <c r="Y1147" s="12"/>
    </row>
    <row r="1148" spans="1:25" s="23" customFormat="1" ht="15.75" hidden="1" x14ac:dyDescent="0.2">
      <c r="A1148" s="28" t="s">
        <v>566</v>
      </c>
      <c r="B1148" s="29">
        <v>11</v>
      </c>
      <c r="C1148" s="50" t="s">
        <v>296</v>
      </c>
      <c r="D1148" s="53" t="s">
        <v>510</v>
      </c>
      <c r="E1148" s="32" t="s">
        <v>42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21"/>
      <c r="W1148" s="21"/>
      <c r="X1148" s="21"/>
      <c r="Y1148" s="12"/>
    </row>
    <row r="1149" spans="1:25" s="23" customFormat="1" ht="30" hidden="1" x14ac:dyDescent="0.2">
      <c r="A1149" s="28" t="s">
        <v>566</v>
      </c>
      <c r="B1149" s="29">
        <v>11</v>
      </c>
      <c r="C1149" s="50" t="s">
        <v>296</v>
      </c>
      <c r="D1149" s="53" t="s">
        <v>531</v>
      </c>
      <c r="E1149" s="32" t="s">
        <v>43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21"/>
      <c r="W1149" s="21"/>
      <c r="X1149" s="21"/>
      <c r="Y1149" s="12"/>
    </row>
    <row r="1150" spans="1:25" s="23" customFormat="1" ht="15.75" hidden="1" x14ac:dyDescent="0.2">
      <c r="A1150" s="28" t="s">
        <v>566</v>
      </c>
      <c r="B1150" s="29">
        <v>11</v>
      </c>
      <c r="C1150" s="50" t="s">
        <v>296</v>
      </c>
      <c r="D1150" s="53" t="s">
        <v>532</v>
      </c>
      <c r="E1150" s="32" t="s">
        <v>44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21"/>
      <c r="W1150" s="21"/>
      <c r="X1150" s="21"/>
      <c r="Y1150" s="12"/>
    </row>
    <row r="1151" spans="1:25" s="23" customFormat="1" ht="15.75" hidden="1" x14ac:dyDescent="0.2">
      <c r="A1151" s="24" t="s">
        <v>566</v>
      </c>
      <c r="B1151" s="25">
        <v>11</v>
      </c>
      <c r="C1151" s="49" t="s">
        <v>296</v>
      </c>
      <c r="D1151" s="40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21"/>
      <c r="W1151" s="21"/>
      <c r="X1151" s="21"/>
      <c r="Y1151" s="12"/>
    </row>
    <row r="1152" spans="1:25" s="23" customFormat="1" ht="15.75" hidden="1" x14ac:dyDescent="0.2">
      <c r="A1152" s="28" t="s">
        <v>566</v>
      </c>
      <c r="B1152" s="29">
        <v>11</v>
      </c>
      <c r="C1152" s="50" t="s">
        <v>296</v>
      </c>
      <c r="D1152" s="53" t="s">
        <v>534</v>
      </c>
      <c r="E1152" s="32" t="s">
        <v>297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21"/>
      <c r="W1152" s="21"/>
      <c r="X1152" s="21"/>
      <c r="Y1152" s="12"/>
    </row>
    <row r="1153" spans="1:25" s="23" customFormat="1" ht="15.75" hidden="1" x14ac:dyDescent="0.2">
      <c r="A1153" s="28" t="s">
        <v>566</v>
      </c>
      <c r="B1153" s="29">
        <v>11</v>
      </c>
      <c r="C1153" s="50" t="s">
        <v>296</v>
      </c>
      <c r="D1153" s="53" t="s">
        <v>535</v>
      </c>
      <c r="E1153" s="32" t="s">
        <v>48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21"/>
      <c r="W1153" s="21"/>
      <c r="X1153" s="21"/>
      <c r="Y1153" s="12"/>
    </row>
    <row r="1154" spans="1:25" s="23" customFormat="1" ht="30" hidden="1" x14ac:dyDescent="0.2">
      <c r="A1154" s="28" t="s">
        <v>566</v>
      </c>
      <c r="B1154" s="29">
        <v>11</v>
      </c>
      <c r="C1154" s="50" t="s">
        <v>296</v>
      </c>
      <c r="D1154" s="53" t="s">
        <v>570</v>
      </c>
      <c r="E1154" s="32" t="s">
        <v>155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21"/>
      <c r="W1154" s="21"/>
      <c r="X1154" s="21"/>
      <c r="Y1154" s="12"/>
    </row>
    <row r="1155" spans="1:25" s="23" customFormat="1" ht="15.75" hidden="1" x14ac:dyDescent="0.2">
      <c r="A1155" s="28" t="s">
        <v>566</v>
      </c>
      <c r="B1155" s="29">
        <v>11</v>
      </c>
      <c r="C1155" s="50" t="s">
        <v>296</v>
      </c>
      <c r="D1155" s="53" t="s">
        <v>536</v>
      </c>
      <c r="E1155" s="32" t="s">
        <v>473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21"/>
      <c r="W1155" s="21"/>
      <c r="X1155" s="21"/>
      <c r="Y1155" s="12"/>
    </row>
    <row r="1156" spans="1:25" s="23" customFormat="1" ht="15.75" hidden="1" x14ac:dyDescent="0.2">
      <c r="A1156" s="28" t="s">
        <v>566</v>
      </c>
      <c r="B1156" s="29">
        <v>11</v>
      </c>
      <c r="C1156" s="50" t="s">
        <v>296</v>
      </c>
      <c r="D1156" s="53" t="s">
        <v>571</v>
      </c>
      <c r="E1156" s="32" t="s">
        <v>51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21"/>
      <c r="W1156" s="21"/>
      <c r="X1156" s="21"/>
      <c r="Y1156" s="12"/>
    </row>
    <row r="1157" spans="1:25" s="23" customFormat="1" ht="15.75" hidden="1" x14ac:dyDescent="0.2">
      <c r="A1157" s="24" t="s">
        <v>566</v>
      </c>
      <c r="B1157" s="25">
        <v>11</v>
      </c>
      <c r="C1157" s="49" t="s">
        <v>296</v>
      </c>
      <c r="D1157" s="40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21"/>
      <c r="W1157" s="21"/>
      <c r="X1157" s="21"/>
      <c r="Y1157" s="12"/>
    </row>
    <row r="1158" spans="1:25" s="23" customFormat="1" ht="15.75" hidden="1" x14ac:dyDescent="0.2">
      <c r="A1158" s="28" t="s">
        <v>566</v>
      </c>
      <c r="B1158" s="29">
        <v>11</v>
      </c>
      <c r="C1158" s="50" t="s">
        <v>296</v>
      </c>
      <c r="D1158" s="53" t="s">
        <v>537</v>
      </c>
      <c r="E1158" s="32" t="s">
        <v>52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21"/>
      <c r="W1158" s="21"/>
      <c r="X1158" s="21"/>
      <c r="Y1158" s="12"/>
    </row>
    <row r="1159" spans="1:25" s="23" customFormat="1" ht="15.75" hidden="1" x14ac:dyDescent="0.2">
      <c r="A1159" s="28" t="s">
        <v>566</v>
      </c>
      <c r="B1159" s="29">
        <v>11</v>
      </c>
      <c r="C1159" s="50" t="s">
        <v>296</v>
      </c>
      <c r="D1159" s="53" t="s">
        <v>538</v>
      </c>
      <c r="E1159" s="32" t="s">
        <v>53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21"/>
      <c r="W1159" s="21"/>
      <c r="X1159" s="21"/>
      <c r="Y1159" s="12"/>
    </row>
    <row r="1160" spans="1:25" s="23" customFormat="1" ht="15.75" hidden="1" x14ac:dyDescent="0.2">
      <c r="A1160" s="28" t="s">
        <v>566</v>
      </c>
      <c r="B1160" s="29">
        <v>11</v>
      </c>
      <c r="C1160" s="50" t="s">
        <v>296</v>
      </c>
      <c r="D1160" s="53" t="s">
        <v>539</v>
      </c>
      <c r="E1160" s="32" t="s">
        <v>54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21"/>
      <c r="W1160" s="21"/>
      <c r="X1160" s="21"/>
      <c r="Y1160" s="12"/>
    </row>
    <row r="1161" spans="1:25" s="23" customFormat="1" ht="15.75" hidden="1" x14ac:dyDescent="0.2">
      <c r="A1161" s="28" t="s">
        <v>566</v>
      </c>
      <c r="B1161" s="29">
        <v>11</v>
      </c>
      <c r="C1161" s="50" t="s">
        <v>296</v>
      </c>
      <c r="D1161" s="53" t="s">
        <v>540</v>
      </c>
      <c r="E1161" s="32" t="s">
        <v>55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21"/>
      <c r="W1161" s="21"/>
      <c r="X1161" s="21"/>
      <c r="Y1161" s="12"/>
    </row>
    <row r="1162" spans="1:25" s="23" customFormat="1" ht="15.75" hidden="1" x14ac:dyDescent="0.2">
      <c r="A1162" s="28" t="s">
        <v>566</v>
      </c>
      <c r="B1162" s="29">
        <v>11</v>
      </c>
      <c r="C1162" s="50" t="s">
        <v>296</v>
      </c>
      <c r="D1162" s="53" t="s">
        <v>541</v>
      </c>
      <c r="E1162" s="32" t="s">
        <v>56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21"/>
      <c r="W1162" s="21"/>
      <c r="X1162" s="21"/>
      <c r="Y1162" s="12"/>
    </row>
    <row r="1163" spans="1:25" s="23" customFormat="1" ht="15.75" hidden="1" x14ac:dyDescent="0.2">
      <c r="A1163" s="28" t="s">
        <v>566</v>
      </c>
      <c r="B1163" s="29">
        <v>11</v>
      </c>
      <c r="C1163" s="50" t="s">
        <v>296</v>
      </c>
      <c r="D1163" s="53" t="s">
        <v>511</v>
      </c>
      <c r="E1163" s="32" t="s">
        <v>58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21"/>
      <c r="W1163" s="21"/>
      <c r="X1163" s="21"/>
      <c r="Y1163" s="12"/>
    </row>
    <row r="1164" spans="1:25" s="23" customFormat="1" ht="15.75" hidden="1" x14ac:dyDescent="0.2">
      <c r="A1164" s="28" t="s">
        <v>566</v>
      </c>
      <c r="B1164" s="29">
        <v>11</v>
      </c>
      <c r="C1164" s="50" t="s">
        <v>296</v>
      </c>
      <c r="D1164" s="53" t="s">
        <v>543</v>
      </c>
      <c r="E1164" s="32" t="s">
        <v>59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21"/>
      <c r="W1164" s="21"/>
      <c r="X1164" s="21"/>
      <c r="Y1164" s="12"/>
    </row>
    <row r="1165" spans="1:25" s="23" customFormat="1" ht="15.75" hidden="1" x14ac:dyDescent="0.2">
      <c r="A1165" s="28" t="s">
        <v>566</v>
      </c>
      <c r="B1165" s="29">
        <v>11</v>
      </c>
      <c r="C1165" s="50" t="s">
        <v>296</v>
      </c>
      <c r="D1165" s="53" t="s">
        <v>544</v>
      </c>
      <c r="E1165" s="32" t="s">
        <v>60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21"/>
      <c r="W1165" s="21"/>
      <c r="X1165" s="21"/>
      <c r="Y1165" s="12"/>
    </row>
    <row r="1166" spans="1:25" s="23" customFormat="1" ht="15.75" hidden="1" x14ac:dyDescent="0.2">
      <c r="A1166" s="24" t="s">
        <v>566</v>
      </c>
      <c r="B1166" s="25">
        <v>11</v>
      </c>
      <c r="C1166" s="49" t="s">
        <v>296</v>
      </c>
      <c r="D1166" s="40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21"/>
      <c r="W1166" s="21"/>
      <c r="X1166" s="21"/>
      <c r="Y1166" s="12"/>
    </row>
    <row r="1167" spans="1:25" s="23" customFormat="1" ht="15.75" hidden="1" x14ac:dyDescent="0.2">
      <c r="A1167" s="28" t="s">
        <v>566</v>
      </c>
      <c r="B1167" s="29">
        <v>11</v>
      </c>
      <c r="C1167" s="50" t="s">
        <v>296</v>
      </c>
      <c r="D1167" s="53" t="s">
        <v>547</v>
      </c>
      <c r="E1167" s="32" t="s">
        <v>63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21"/>
      <c r="W1167" s="21"/>
      <c r="X1167" s="21"/>
      <c r="Y1167" s="12"/>
    </row>
    <row r="1168" spans="1:25" s="23" customFormat="1" ht="15.75" hidden="1" x14ac:dyDescent="0.2">
      <c r="A1168" s="28" t="s">
        <v>566</v>
      </c>
      <c r="B1168" s="29">
        <v>11</v>
      </c>
      <c r="C1168" s="50" t="s">
        <v>296</v>
      </c>
      <c r="D1168" s="53" t="s">
        <v>548</v>
      </c>
      <c r="E1168" s="32" t="s">
        <v>64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21"/>
      <c r="W1168" s="21"/>
      <c r="X1168" s="21"/>
      <c r="Y1168" s="12"/>
    </row>
    <row r="1169" spans="1:25" s="23" customFormat="1" ht="15.75" hidden="1" x14ac:dyDescent="0.2">
      <c r="A1169" s="28" t="s">
        <v>566</v>
      </c>
      <c r="B1169" s="29">
        <v>11</v>
      </c>
      <c r="C1169" s="50" t="s">
        <v>296</v>
      </c>
      <c r="D1169" s="53" t="s">
        <v>549</v>
      </c>
      <c r="E1169" s="32" t="s">
        <v>66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21"/>
      <c r="W1169" s="21"/>
      <c r="X1169" s="21"/>
      <c r="Y1169" s="12"/>
    </row>
    <row r="1170" spans="1:25" s="23" customFormat="1" ht="15.75" hidden="1" x14ac:dyDescent="0.2">
      <c r="A1170" s="24" t="s">
        <v>566</v>
      </c>
      <c r="B1170" s="25">
        <v>11</v>
      </c>
      <c r="C1170" s="49" t="s">
        <v>296</v>
      </c>
      <c r="D1170" s="40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21"/>
      <c r="W1170" s="21"/>
      <c r="X1170" s="21"/>
      <c r="Y1170" s="12"/>
    </row>
    <row r="1171" spans="1:25" s="23" customFormat="1" ht="15.75" hidden="1" x14ac:dyDescent="0.2">
      <c r="A1171" s="28" t="s">
        <v>566</v>
      </c>
      <c r="B1171" s="29">
        <v>11</v>
      </c>
      <c r="C1171" s="50" t="s">
        <v>296</v>
      </c>
      <c r="D1171" s="53" t="s">
        <v>551</v>
      </c>
      <c r="E1171" s="32" t="s">
        <v>68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21"/>
      <c r="W1171" s="21"/>
      <c r="X1171" s="21"/>
      <c r="Y1171" s="12"/>
    </row>
    <row r="1172" spans="1:25" hidden="1" x14ac:dyDescent="0.2">
      <c r="A1172" s="28" t="s">
        <v>566</v>
      </c>
      <c r="B1172" s="29">
        <v>11</v>
      </c>
      <c r="C1172" s="50" t="s">
        <v>296</v>
      </c>
      <c r="D1172" s="53">
        <v>3433</v>
      </c>
      <c r="E1172" s="32" t="s">
        <v>69</v>
      </c>
      <c r="G1172" s="1">
        <v>10000</v>
      </c>
      <c r="H1172" s="1">
        <v>10000</v>
      </c>
      <c r="I1172" s="1">
        <v>10000</v>
      </c>
      <c r="J1172" s="1">
        <v>10000</v>
      </c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 x14ac:dyDescent="0.2">
      <c r="A1173" s="24" t="s">
        <v>566</v>
      </c>
      <c r="B1173" s="25">
        <v>11</v>
      </c>
      <c r="C1173" s="49" t="s">
        <v>296</v>
      </c>
      <c r="D1173" s="40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21"/>
      <c r="W1173" s="21"/>
      <c r="X1173" s="21"/>
      <c r="Y1173" s="12"/>
    </row>
    <row r="1174" spans="1:25" hidden="1" x14ac:dyDescent="0.2">
      <c r="A1174" s="28" t="s">
        <v>566</v>
      </c>
      <c r="B1174" s="29">
        <v>11</v>
      </c>
      <c r="C1174" s="50" t="s">
        <v>296</v>
      </c>
      <c r="D1174" s="53">
        <v>3721</v>
      </c>
      <c r="E1174" s="32" t="s">
        <v>138</v>
      </c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 x14ac:dyDescent="0.2">
      <c r="A1175" s="24" t="s">
        <v>566</v>
      </c>
      <c r="B1175" s="25">
        <v>11</v>
      </c>
      <c r="C1175" s="49" t="s">
        <v>296</v>
      </c>
      <c r="D1175" s="40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21"/>
      <c r="W1175" s="21"/>
      <c r="X1175" s="21"/>
      <c r="Y1175" s="12"/>
    </row>
    <row r="1176" spans="1:25" hidden="1" x14ac:dyDescent="0.2">
      <c r="A1176" s="28" t="s">
        <v>566</v>
      </c>
      <c r="B1176" s="29">
        <v>11</v>
      </c>
      <c r="C1176" s="50" t="s">
        <v>296</v>
      </c>
      <c r="D1176" s="53">
        <v>4123</v>
      </c>
      <c r="E1176" s="32" t="s">
        <v>558</v>
      </c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 x14ac:dyDescent="0.2">
      <c r="A1177" s="24" t="s">
        <v>566</v>
      </c>
      <c r="B1177" s="25">
        <v>11</v>
      </c>
      <c r="C1177" s="49" t="s">
        <v>296</v>
      </c>
      <c r="D1177" s="40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21"/>
      <c r="W1177" s="21"/>
      <c r="X1177" s="21"/>
      <c r="Y1177" s="12"/>
    </row>
    <row r="1178" spans="1:25" hidden="1" x14ac:dyDescent="0.2">
      <c r="A1178" s="28" t="s">
        <v>566</v>
      </c>
      <c r="B1178" s="29">
        <v>11</v>
      </c>
      <c r="C1178" s="50" t="s">
        <v>296</v>
      </c>
      <c r="D1178" s="53">
        <v>4221</v>
      </c>
      <c r="E1178" s="32" t="s">
        <v>74</v>
      </c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 x14ac:dyDescent="0.2">
      <c r="A1179" s="28" t="s">
        <v>566</v>
      </c>
      <c r="B1179" s="29">
        <v>11</v>
      </c>
      <c r="C1179" s="50" t="s">
        <v>296</v>
      </c>
      <c r="D1179" s="53">
        <v>4222</v>
      </c>
      <c r="E1179" s="32" t="s">
        <v>75</v>
      </c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 x14ac:dyDescent="0.2">
      <c r="A1180" s="28" t="s">
        <v>566</v>
      </c>
      <c r="B1180" s="29">
        <v>11</v>
      </c>
      <c r="C1180" s="50" t="s">
        <v>296</v>
      </c>
      <c r="D1180" s="53">
        <v>4223</v>
      </c>
      <c r="E1180" s="32" t="s">
        <v>76</v>
      </c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 x14ac:dyDescent="0.2">
      <c r="A1181" s="28" t="s">
        <v>566</v>
      </c>
      <c r="B1181" s="29">
        <v>11</v>
      </c>
      <c r="C1181" s="50" t="s">
        <v>296</v>
      </c>
      <c r="D1181" s="53">
        <v>4227</v>
      </c>
      <c r="E1181" s="32" t="s">
        <v>77</v>
      </c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 x14ac:dyDescent="0.2">
      <c r="A1182" s="24" t="s">
        <v>566</v>
      </c>
      <c r="B1182" s="25">
        <v>11</v>
      </c>
      <c r="C1182" s="49" t="s">
        <v>296</v>
      </c>
      <c r="D1182" s="40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21"/>
      <c r="W1182" s="21"/>
      <c r="X1182" s="21"/>
      <c r="Y1182" s="12"/>
    </row>
    <row r="1183" spans="1:25" hidden="1" x14ac:dyDescent="0.2">
      <c r="A1183" s="28" t="s">
        <v>566</v>
      </c>
      <c r="B1183" s="29">
        <v>11</v>
      </c>
      <c r="C1183" s="50" t="s">
        <v>296</v>
      </c>
      <c r="D1183" s="53">
        <v>4262</v>
      </c>
      <c r="E1183" s="32" t="s">
        <v>86</v>
      </c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 x14ac:dyDescent="0.2">
      <c r="A1184" s="24" t="s">
        <v>566</v>
      </c>
      <c r="B1184" s="25">
        <v>11</v>
      </c>
      <c r="C1184" s="49" t="s">
        <v>296</v>
      </c>
      <c r="D1184" s="40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21"/>
      <c r="W1184" s="21"/>
      <c r="X1184" s="21"/>
      <c r="Y1184" s="12"/>
    </row>
    <row r="1185" spans="1:25" hidden="1" x14ac:dyDescent="0.2">
      <c r="A1185" s="28" t="s">
        <v>566</v>
      </c>
      <c r="B1185" s="29">
        <v>11</v>
      </c>
      <c r="C1185" s="50" t="s">
        <v>296</v>
      </c>
      <c r="D1185" s="53">
        <v>4511</v>
      </c>
      <c r="E1185" s="32" t="s">
        <v>91</v>
      </c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 x14ac:dyDescent="0.2">
      <c r="A1186" s="422" t="s">
        <v>572</v>
      </c>
      <c r="B1186" s="422"/>
      <c r="C1186" s="422"/>
      <c r="D1186" s="422"/>
      <c r="E1186" s="20" t="s">
        <v>79</v>
      </c>
      <c r="F1186" s="20" t="s">
        <v>568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21"/>
      <c r="W1186" s="21"/>
      <c r="X1186" s="21"/>
      <c r="Y1186" s="12"/>
    </row>
    <row r="1187" spans="1:25" s="23" customFormat="1" ht="15.75" hidden="1" x14ac:dyDescent="0.2">
      <c r="A1187" s="24" t="s">
        <v>572</v>
      </c>
      <c r="B1187" s="25">
        <v>11</v>
      </c>
      <c r="C1187" s="49" t="s">
        <v>296</v>
      </c>
      <c r="D1187" s="40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21"/>
      <c r="W1187" s="21"/>
      <c r="X1187" s="21"/>
      <c r="Y1187" s="12"/>
    </row>
    <row r="1188" spans="1:25" hidden="1" x14ac:dyDescent="0.2">
      <c r="A1188" s="28" t="s">
        <v>572</v>
      </c>
      <c r="B1188" s="29">
        <v>11</v>
      </c>
      <c r="C1188" s="50" t="s">
        <v>296</v>
      </c>
      <c r="D1188" s="53">
        <v>3232</v>
      </c>
      <c r="E1188" s="32" t="s">
        <v>53</v>
      </c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 x14ac:dyDescent="0.2">
      <c r="A1189" s="28" t="s">
        <v>572</v>
      </c>
      <c r="B1189" s="29">
        <v>11</v>
      </c>
      <c r="C1189" s="50" t="s">
        <v>296</v>
      </c>
      <c r="D1189" s="53">
        <v>3235</v>
      </c>
      <c r="E1189" s="32" t="s">
        <v>56</v>
      </c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 x14ac:dyDescent="0.2">
      <c r="A1190" s="28" t="s">
        <v>572</v>
      </c>
      <c r="B1190" s="29">
        <v>11</v>
      </c>
      <c r="C1190" s="50" t="s">
        <v>296</v>
      </c>
      <c r="D1190" s="53">
        <v>3239</v>
      </c>
      <c r="E1190" s="32" t="s">
        <v>60</v>
      </c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 x14ac:dyDescent="0.2">
      <c r="A1191" s="24" t="s">
        <v>572</v>
      </c>
      <c r="B1191" s="25">
        <v>11</v>
      </c>
      <c r="C1191" s="49" t="s">
        <v>296</v>
      </c>
      <c r="D1191" s="40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21"/>
      <c r="W1191" s="21"/>
      <c r="X1191" s="21"/>
      <c r="Y1191" s="12"/>
    </row>
    <row r="1192" spans="1:25" hidden="1" x14ac:dyDescent="0.2">
      <c r="A1192" s="28" t="s">
        <v>572</v>
      </c>
      <c r="B1192" s="29">
        <v>11</v>
      </c>
      <c r="C1192" s="50" t="s">
        <v>296</v>
      </c>
      <c r="D1192" s="53">
        <v>3292</v>
      </c>
      <c r="E1192" s="32" t="s">
        <v>63</v>
      </c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 x14ac:dyDescent="0.2">
      <c r="A1193" s="421" t="s">
        <v>573</v>
      </c>
      <c r="B1193" s="421"/>
      <c r="C1193" s="421"/>
      <c r="D1193" s="421"/>
      <c r="E1193" s="20" t="s">
        <v>574</v>
      </c>
      <c r="F1193" s="20" t="s">
        <v>568</v>
      </c>
      <c r="G1193" s="72">
        <f>G1194+G1196+G1198+G1200+G1202</f>
        <v>5185560</v>
      </c>
      <c r="H1193" s="72">
        <f t="shared" ref="H1193:U1193" si="600">H1194+H1196+H1198+H1200+H1202</f>
        <v>100000</v>
      </c>
      <c r="I1193" s="72">
        <f t="shared" si="600"/>
        <v>5185560</v>
      </c>
      <c r="J1193" s="72">
        <f t="shared" si="600"/>
        <v>100000</v>
      </c>
      <c r="K1193" s="72">
        <f t="shared" si="600"/>
        <v>860095.69000000006</v>
      </c>
      <c r="L1193" s="73">
        <f t="shared" si="578"/>
        <v>16.586360778777991</v>
      </c>
      <c r="M1193" s="72">
        <f t="shared" si="600"/>
        <v>0</v>
      </c>
      <c r="N1193" s="72">
        <f t="shared" si="600"/>
        <v>0</v>
      </c>
      <c r="O1193" s="72">
        <f t="shared" si="600"/>
        <v>0</v>
      </c>
      <c r="P1193" s="72">
        <f t="shared" si="600"/>
        <v>0</v>
      </c>
      <c r="Q1193" s="72">
        <f t="shared" si="600"/>
        <v>0</v>
      </c>
      <c r="R1193" s="72">
        <f t="shared" si="600"/>
        <v>0</v>
      </c>
      <c r="S1193" s="72">
        <f t="shared" si="600"/>
        <v>0</v>
      </c>
      <c r="T1193" s="72">
        <f t="shared" si="600"/>
        <v>0</v>
      </c>
      <c r="U1193" s="72">
        <f t="shared" si="600"/>
        <v>0</v>
      </c>
      <c r="V1193" s="21"/>
      <c r="W1193" s="21"/>
      <c r="X1193" s="21"/>
      <c r="Y1193" s="12"/>
    </row>
    <row r="1194" spans="1:25" s="23" customFormat="1" ht="15.75" hidden="1" x14ac:dyDescent="0.2">
      <c r="A1194" s="24" t="s">
        <v>573</v>
      </c>
      <c r="B1194" s="25">
        <v>12</v>
      </c>
      <c r="C1194" s="49" t="s">
        <v>296</v>
      </c>
      <c r="D1194" s="27">
        <v>323</v>
      </c>
      <c r="E1194" s="20"/>
      <c r="F1194" s="20"/>
      <c r="G1194" s="72">
        <f>SUM(G1195)</f>
        <v>40000</v>
      </c>
      <c r="H1194" s="72">
        <f t="shared" ref="H1194:U1194" si="601">SUM(H1195)</f>
        <v>40000</v>
      </c>
      <c r="I1194" s="72">
        <f t="shared" si="601"/>
        <v>40000</v>
      </c>
      <c r="J1194" s="72">
        <f t="shared" si="601"/>
        <v>40000</v>
      </c>
      <c r="K1194" s="72">
        <f t="shared" si="601"/>
        <v>0</v>
      </c>
      <c r="L1194" s="73">
        <f t="shared" si="578"/>
        <v>0</v>
      </c>
      <c r="M1194" s="72">
        <f t="shared" si="601"/>
        <v>0</v>
      </c>
      <c r="N1194" s="72">
        <f t="shared" si="601"/>
        <v>0</v>
      </c>
      <c r="O1194" s="72">
        <f t="shared" si="601"/>
        <v>0</v>
      </c>
      <c r="P1194" s="72">
        <f t="shared" si="601"/>
        <v>0</v>
      </c>
      <c r="Q1194" s="72">
        <f t="shared" si="601"/>
        <v>0</v>
      </c>
      <c r="R1194" s="72">
        <f t="shared" si="601"/>
        <v>0</v>
      </c>
      <c r="S1194" s="72">
        <f t="shared" si="601"/>
        <v>0</v>
      </c>
      <c r="T1194" s="72">
        <f t="shared" si="601"/>
        <v>0</v>
      </c>
      <c r="U1194" s="72">
        <f t="shared" si="601"/>
        <v>0</v>
      </c>
      <c r="V1194" s="21"/>
      <c r="W1194" s="21"/>
      <c r="X1194" s="21"/>
      <c r="Y1194" s="12"/>
    </row>
    <row r="1195" spans="1:25" hidden="1" x14ac:dyDescent="0.2">
      <c r="A1195" s="28" t="s">
        <v>573</v>
      </c>
      <c r="B1195" s="29">
        <v>12</v>
      </c>
      <c r="C1195" s="50" t="s">
        <v>296</v>
      </c>
      <c r="D1195" s="53">
        <v>3237</v>
      </c>
      <c r="E1195" s="32" t="s">
        <v>58</v>
      </c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</row>
    <row r="1196" spans="1:25" s="23" customFormat="1" ht="15.75" hidden="1" x14ac:dyDescent="0.2">
      <c r="A1196" s="24" t="s">
        <v>573</v>
      </c>
      <c r="B1196" s="25">
        <v>12</v>
      </c>
      <c r="C1196" s="49" t="s">
        <v>296</v>
      </c>
      <c r="D1196" s="40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2"/>
    </row>
    <row r="1197" spans="1:25" hidden="1" x14ac:dyDescent="0.2">
      <c r="A1197" s="28" t="s">
        <v>573</v>
      </c>
      <c r="B1197" s="29">
        <v>12</v>
      </c>
      <c r="C1197" s="50" t="s">
        <v>296</v>
      </c>
      <c r="D1197" s="53">
        <v>4227</v>
      </c>
      <c r="E1197" s="32" t="s">
        <v>77</v>
      </c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</row>
    <row r="1198" spans="1:25" s="23" customFormat="1" ht="15.75" hidden="1" x14ac:dyDescent="0.2">
      <c r="A1198" s="24" t="s">
        <v>573</v>
      </c>
      <c r="B1198" s="25">
        <v>51</v>
      </c>
      <c r="C1198" s="49" t="s">
        <v>296</v>
      </c>
      <c r="D1198" s="40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2"/>
    </row>
    <row r="1199" spans="1:25" hidden="1" x14ac:dyDescent="0.2">
      <c r="A1199" s="28" t="s">
        <v>573</v>
      </c>
      <c r="B1199" s="29">
        <v>51</v>
      </c>
      <c r="C1199" s="50" t="s">
        <v>296</v>
      </c>
      <c r="D1199" s="53">
        <v>3237</v>
      </c>
      <c r="E1199" s="32" t="s">
        <v>58</v>
      </c>
      <c r="G1199" s="1">
        <v>660000</v>
      </c>
      <c r="H1199" s="55"/>
      <c r="I1199" s="1">
        <v>660000</v>
      </c>
      <c r="J1199" s="55"/>
      <c r="K1199" s="1">
        <v>0</v>
      </c>
      <c r="L1199" s="33">
        <f t="shared" si="578"/>
        <v>0</v>
      </c>
      <c r="M1199" s="1">
        <v>0</v>
      </c>
      <c r="N1199" s="55"/>
      <c r="O1199" s="1"/>
      <c r="P1199" s="55"/>
      <c r="Q1199" s="1">
        <v>0</v>
      </c>
      <c r="R1199" s="1"/>
      <c r="S1199" s="55"/>
      <c r="T1199" s="1"/>
      <c r="U1199" s="55"/>
    </row>
    <row r="1200" spans="1:25" s="23" customFormat="1" ht="15.75" hidden="1" x14ac:dyDescent="0.2">
      <c r="A1200" s="24" t="s">
        <v>573</v>
      </c>
      <c r="B1200" s="25">
        <v>51</v>
      </c>
      <c r="C1200" s="49" t="s">
        <v>296</v>
      </c>
      <c r="D1200" s="40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2"/>
    </row>
    <row r="1201" spans="1:25" hidden="1" x14ac:dyDescent="0.2">
      <c r="A1201" s="28" t="s">
        <v>573</v>
      </c>
      <c r="B1201" s="29">
        <v>51</v>
      </c>
      <c r="C1201" s="50" t="s">
        <v>296</v>
      </c>
      <c r="D1201" s="53">
        <v>3821</v>
      </c>
      <c r="E1201" s="32" t="s">
        <v>102</v>
      </c>
      <c r="G1201" s="1">
        <v>4250560</v>
      </c>
      <c r="H1201" s="55"/>
      <c r="I1201" s="1">
        <v>4250560</v>
      </c>
      <c r="J1201" s="55"/>
      <c r="K1201" s="1">
        <v>820355.18</v>
      </c>
      <c r="L1201" s="33">
        <f t="shared" si="605"/>
        <v>19.299931773695704</v>
      </c>
      <c r="M1201" s="1">
        <v>0</v>
      </c>
      <c r="N1201" s="55"/>
      <c r="O1201" s="1"/>
      <c r="P1201" s="55"/>
      <c r="Q1201" s="1">
        <v>0</v>
      </c>
      <c r="R1201" s="1"/>
      <c r="S1201" s="55"/>
      <c r="T1201" s="1"/>
      <c r="U1201" s="55"/>
    </row>
    <row r="1202" spans="1:25" s="23" customFormat="1" ht="15.75" hidden="1" x14ac:dyDescent="0.2">
      <c r="A1202" s="24" t="s">
        <v>573</v>
      </c>
      <c r="B1202" s="25">
        <v>51</v>
      </c>
      <c r="C1202" s="49" t="s">
        <v>296</v>
      </c>
      <c r="D1202" s="40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2"/>
    </row>
    <row r="1203" spans="1:25" hidden="1" x14ac:dyDescent="0.2">
      <c r="A1203" s="28" t="s">
        <v>573</v>
      </c>
      <c r="B1203" s="29">
        <v>51</v>
      </c>
      <c r="C1203" s="50" t="s">
        <v>296</v>
      </c>
      <c r="D1203" s="53">
        <v>4221</v>
      </c>
      <c r="E1203" s="32" t="s">
        <v>74</v>
      </c>
      <c r="G1203" s="1">
        <v>0</v>
      </c>
      <c r="H1203" s="55"/>
      <c r="I1203" s="1">
        <v>0</v>
      </c>
      <c r="J1203" s="55"/>
      <c r="K1203" s="1">
        <v>29805.360000000001</v>
      </c>
      <c r="L1203" s="33" t="str">
        <f t="shared" si="605"/>
        <v>-</v>
      </c>
      <c r="M1203" s="1">
        <v>0</v>
      </c>
      <c r="N1203" s="55"/>
      <c r="O1203" s="1"/>
      <c r="P1203" s="55"/>
      <c r="Q1203" s="1">
        <v>0</v>
      </c>
      <c r="R1203" s="1"/>
      <c r="S1203" s="55"/>
      <c r="T1203" s="1"/>
      <c r="U1203" s="55"/>
    </row>
    <row r="1204" spans="1:25" hidden="1" x14ac:dyDescent="0.2">
      <c r="A1204" s="28" t="s">
        <v>573</v>
      </c>
      <c r="B1204" s="29">
        <v>51</v>
      </c>
      <c r="C1204" s="50" t="s">
        <v>296</v>
      </c>
      <c r="D1204" s="53">
        <v>4227</v>
      </c>
      <c r="E1204" s="32" t="s">
        <v>77</v>
      </c>
      <c r="G1204" s="1">
        <v>175000</v>
      </c>
      <c r="H1204" s="55"/>
      <c r="I1204" s="1">
        <v>175000</v>
      </c>
      <c r="J1204" s="55"/>
      <c r="K1204" s="1">
        <v>0</v>
      </c>
      <c r="L1204" s="33">
        <f t="shared" si="605"/>
        <v>0</v>
      </c>
      <c r="M1204" s="1">
        <v>0</v>
      </c>
      <c r="N1204" s="55"/>
      <c r="O1204" s="1"/>
      <c r="P1204" s="55"/>
      <c r="Q1204" s="1">
        <v>0</v>
      </c>
      <c r="R1204" s="1"/>
      <c r="S1204" s="55"/>
      <c r="T1204" s="1"/>
      <c r="U1204" s="55"/>
    </row>
    <row r="1205" spans="1:25" s="23" customFormat="1" ht="50.1" customHeight="1" x14ac:dyDescent="0.2">
      <c r="A1205" s="423" t="s">
        <v>575</v>
      </c>
      <c r="B1205" s="423"/>
      <c r="C1205" s="423"/>
      <c r="D1205" s="423"/>
      <c r="E1205" s="424" t="s">
        <v>576</v>
      </c>
      <c r="F1205" s="424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21"/>
      <c r="W1205" s="21"/>
      <c r="X1205" s="21"/>
      <c r="Y1205" s="12"/>
    </row>
    <row r="1206" spans="1:25" s="23" customFormat="1" ht="78.75" x14ac:dyDescent="0.2">
      <c r="A1206" s="419" t="s">
        <v>176</v>
      </c>
      <c r="B1206" s="419"/>
      <c r="C1206" s="419"/>
      <c r="D1206" s="419"/>
      <c r="E1206" s="38" t="s">
        <v>577</v>
      </c>
      <c r="F1206" s="38" t="s">
        <v>578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21"/>
      <c r="W1206" s="21"/>
      <c r="X1206" s="21"/>
      <c r="Y1206" s="12"/>
    </row>
    <row r="1207" spans="1:25" s="23" customFormat="1" ht="15.75" hidden="1" x14ac:dyDescent="0.2">
      <c r="A1207" s="24" t="s">
        <v>566</v>
      </c>
      <c r="B1207" s="25">
        <v>11</v>
      </c>
      <c r="C1207" s="49" t="s">
        <v>296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21">
        <v>1680000</v>
      </c>
      <c r="W1207" s="21"/>
      <c r="X1207" s="21"/>
      <c r="Y1207" s="12" t="s">
        <v>579</v>
      </c>
    </row>
    <row r="1208" spans="1:25" s="23" customFormat="1" ht="15.75" hidden="1" x14ac:dyDescent="0.2">
      <c r="A1208" s="28" t="s">
        <v>566</v>
      </c>
      <c r="B1208" s="29">
        <v>11</v>
      </c>
      <c r="C1208" s="50" t="s">
        <v>296</v>
      </c>
      <c r="D1208" s="53" t="s">
        <v>526</v>
      </c>
      <c r="E1208" s="32" t="s">
        <v>33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21">
        <f>O1207+O1209+O1211</f>
        <v>1680000</v>
      </c>
      <c r="W1208" s="21"/>
      <c r="X1208" s="21"/>
      <c r="Y1208" s="12" t="s">
        <v>580</v>
      </c>
    </row>
    <row r="1209" spans="1:25" s="23" customFormat="1" ht="15.75" hidden="1" x14ac:dyDescent="0.2">
      <c r="A1209" s="24" t="s">
        <v>566</v>
      </c>
      <c r="B1209" s="25">
        <v>11</v>
      </c>
      <c r="C1209" s="49" t="s">
        <v>296</v>
      </c>
      <c r="D1209" s="40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1">
        <f>V1207-V1208</f>
        <v>0</v>
      </c>
      <c r="W1209" s="1"/>
      <c r="X1209" s="1"/>
      <c r="Y1209" s="65" t="s">
        <v>26</v>
      </c>
    </row>
    <row r="1210" spans="1:25" s="23" customFormat="1" ht="15.75" hidden="1" x14ac:dyDescent="0.2">
      <c r="A1210" s="28" t="s">
        <v>566</v>
      </c>
      <c r="B1210" s="29">
        <v>11</v>
      </c>
      <c r="C1210" s="50" t="s">
        <v>296</v>
      </c>
      <c r="D1210" s="53" t="s">
        <v>529</v>
      </c>
      <c r="E1210" s="32" t="s">
        <v>471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21"/>
      <c r="W1210" s="21"/>
      <c r="X1210" s="21"/>
      <c r="Y1210" s="12"/>
    </row>
    <row r="1211" spans="1:25" s="23" customFormat="1" ht="15.75" hidden="1" x14ac:dyDescent="0.2">
      <c r="A1211" s="24" t="s">
        <v>566</v>
      </c>
      <c r="B1211" s="25">
        <v>11</v>
      </c>
      <c r="C1211" s="49" t="s">
        <v>296</v>
      </c>
      <c r="D1211" s="40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21"/>
      <c r="W1211" s="21"/>
      <c r="X1211" s="21"/>
      <c r="Y1211" s="12"/>
    </row>
    <row r="1212" spans="1:25" s="23" customFormat="1" ht="15.75" hidden="1" x14ac:dyDescent="0.2">
      <c r="A1212" s="28" t="s">
        <v>566</v>
      </c>
      <c r="B1212" s="29">
        <v>11</v>
      </c>
      <c r="C1212" s="50" t="s">
        <v>296</v>
      </c>
      <c r="D1212" s="53" t="s">
        <v>530</v>
      </c>
      <c r="E1212" s="32" t="s">
        <v>40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21"/>
      <c r="W1212" s="21"/>
      <c r="X1212" s="21"/>
      <c r="Y1212" s="12"/>
    </row>
    <row r="1213" spans="1:25" s="23" customFormat="1" ht="30" hidden="1" x14ac:dyDescent="0.2">
      <c r="A1213" s="28" t="s">
        <v>566</v>
      </c>
      <c r="B1213" s="29">
        <v>11</v>
      </c>
      <c r="C1213" s="50" t="s">
        <v>296</v>
      </c>
      <c r="D1213" s="53" t="s">
        <v>569</v>
      </c>
      <c r="E1213" s="32" t="s">
        <v>41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21"/>
      <c r="W1213" s="21"/>
      <c r="X1213" s="21"/>
      <c r="Y1213" s="12"/>
    </row>
    <row r="1214" spans="1:25" s="23" customFormat="1" ht="15.75" hidden="1" x14ac:dyDescent="0.2">
      <c r="A1214" s="24" t="s">
        <v>566</v>
      </c>
      <c r="B1214" s="25">
        <v>11</v>
      </c>
      <c r="C1214" s="49" t="s">
        <v>296</v>
      </c>
      <c r="D1214" s="40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21"/>
      <c r="W1214" s="21"/>
      <c r="X1214" s="21"/>
      <c r="Y1214" s="12"/>
    </row>
    <row r="1215" spans="1:25" s="23" customFormat="1" ht="15.75" hidden="1" x14ac:dyDescent="0.2">
      <c r="A1215" s="28" t="s">
        <v>566</v>
      </c>
      <c r="B1215" s="29">
        <v>11</v>
      </c>
      <c r="C1215" s="50" t="s">
        <v>296</v>
      </c>
      <c r="D1215" s="53" t="s">
        <v>510</v>
      </c>
      <c r="E1215" s="32" t="s">
        <v>42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21"/>
      <c r="W1215" s="21"/>
      <c r="X1215" s="21"/>
      <c r="Y1215" s="12"/>
    </row>
    <row r="1216" spans="1:25" s="23" customFormat="1" ht="30" hidden="1" x14ac:dyDescent="0.2">
      <c r="A1216" s="28" t="s">
        <v>566</v>
      </c>
      <c r="B1216" s="29">
        <v>11</v>
      </c>
      <c r="C1216" s="50" t="s">
        <v>296</v>
      </c>
      <c r="D1216" s="53" t="s">
        <v>531</v>
      </c>
      <c r="E1216" s="32" t="s">
        <v>43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21"/>
      <c r="W1216" s="21"/>
      <c r="X1216" s="21"/>
      <c r="Y1216" s="12"/>
    </row>
    <row r="1217" spans="1:25" s="23" customFormat="1" ht="15.75" hidden="1" x14ac:dyDescent="0.2">
      <c r="A1217" s="28" t="s">
        <v>566</v>
      </c>
      <c r="B1217" s="29">
        <v>11</v>
      </c>
      <c r="C1217" s="50" t="s">
        <v>296</v>
      </c>
      <c r="D1217" s="53" t="s">
        <v>532</v>
      </c>
      <c r="E1217" s="32" t="s">
        <v>44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21"/>
      <c r="W1217" s="21"/>
      <c r="X1217" s="21"/>
      <c r="Y1217" s="12"/>
    </row>
    <row r="1218" spans="1:25" s="23" customFormat="1" ht="15.75" hidden="1" x14ac:dyDescent="0.2">
      <c r="A1218" s="24" t="s">
        <v>566</v>
      </c>
      <c r="B1218" s="25">
        <v>11</v>
      </c>
      <c r="C1218" s="49" t="s">
        <v>296</v>
      </c>
      <c r="D1218" s="40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21"/>
      <c r="W1218" s="21"/>
      <c r="X1218" s="21"/>
      <c r="Y1218" s="12"/>
    </row>
    <row r="1219" spans="1:25" s="23" customFormat="1" ht="15.75" hidden="1" x14ac:dyDescent="0.2">
      <c r="A1219" s="28" t="s">
        <v>566</v>
      </c>
      <c r="B1219" s="29">
        <v>11</v>
      </c>
      <c r="C1219" s="50" t="s">
        <v>296</v>
      </c>
      <c r="D1219" s="53" t="s">
        <v>534</v>
      </c>
      <c r="E1219" s="32" t="s">
        <v>297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21"/>
      <c r="W1219" s="21"/>
      <c r="X1219" s="21"/>
      <c r="Y1219" s="12"/>
    </row>
    <row r="1220" spans="1:25" s="23" customFormat="1" ht="15.75" hidden="1" x14ac:dyDescent="0.2">
      <c r="A1220" s="28" t="s">
        <v>566</v>
      </c>
      <c r="B1220" s="29">
        <v>11</v>
      </c>
      <c r="C1220" s="50" t="s">
        <v>296</v>
      </c>
      <c r="D1220" s="53" t="s">
        <v>535</v>
      </c>
      <c r="E1220" s="32" t="s">
        <v>48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21"/>
      <c r="W1220" s="21"/>
      <c r="X1220" s="21"/>
      <c r="Y1220" s="12"/>
    </row>
    <row r="1221" spans="1:25" s="23" customFormat="1" ht="30" hidden="1" x14ac:dyDescent="0.2">
      <c r="A1221" s="28" t="s">
        <v>566</v>
      </c>
      <c r="B1221" s="29">
        <v>11</v>
      </c>
      <c r="C1221" s="50" t="s">
        <v>296</v>
      </c>
      <c r="D1221" s="53" t="s">
        <v>570</v>
      </c>
      <c r="E1221" s="32" t="s">
        <v>155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21"/>
      <c r="W1221" s="21"/>
      <c r="X1221" s="21"/>
      <c r="Y1221" s="12"/>
    </row>
    <row r="1222" spans="1:25" s="23" customFormat="1" ht="15.75" hidden="1" x14ac:dyDescent="0.2">
      <c r="A1222" s="28" t="s">
        <v>566</v>
      </c>
      <c r="B1222" s="29">
        <v>11</v>
      </c>
      <c r="C1222" s="50" t="s">
        <v>296</v>
      </c>
      <c r="D1222" s="53" t="s">
        <v>536</v>
      </c>
      <c r="E1222" s="32" t="s">
        <v>473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21"/>
      <c r="W1222" s="21"/>
      <c r="X1222" s="21"/>
      <c r="Y1222" s="12"/>
    </row>
    <row r="1223" spans="1:25" s="23" customFormat="1" ht="15.75" hidden="1" x14ac:dyDescent="0.2">
      <c r="A1223" s="28" t="s">
        <v>566</v>
      </c>
      <c r="B1223" s="29">
        <v>11</v>
      </c>
      <c r="C1223" s="50" t="s">
        <v>296</v>
      </c>
      <c r="D1223" s="53" t="s">
        <v>571</v>
      </c>
      <c r="E1223" s="32" t="s">
        <v>51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21"/>
      <c r="W1223" s="21"/>
      <c r="X1223" s="21"/>
      <c r="Y1223" s="12"/>
    </row>
    <row r="1224" spans="1:25" s="23" customFormat="1" ht="15.75" hidden="1" x14ac:dyDescent="0.2">
      <c r="A1224" s="24" t="s">
        <v>566</v>
      </c>
      <c r="B1224" s="25">
        <v>11</v>
      </c>
      <c r="C1224" s="49" t="s">
        <v>296</v>
      </c>
      <c r="D1224" s="40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21"/>
      <c r="W1224" s="21"/>
      <c r="X1224" s="21"/>
      <c r="Y1224" s="12"/>
    </row>
    <row r="1225" spans="1:25" s="23" customFormat="1" ht="15.75" hidden="1" x14ac:dyDescent="0.2">
      <c r="A1225" s="28" t="s">
        <v>566</v>
      </c>
      <c r="B1225" s="29">
        <v>11</v>
      </c>
      <c r="C1225" s="50" t="s">
        <v>296</v>
      </c>
      <c r="D1225" s="53" t="s">
        <v>537</v>
      </c>
      <c r="E1225" s="32" t="s">
        <v>52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76">
        <v>120000</v>
      </c>
      <c r="U1225" s="1">
        <f t="shared" ref="U1225:U1232" si="617">T1225</f>
        <v>120000</v>
      </c>
      <c r="V1225" s="21"/>
      <c r="W1225" s="21"/>
      <c r="X1225" s="21"/>
      <c r="Y1225" s="12"/>
    </row>
    <row r="1226" spans="1:25" s="23" customFormat="1" ht="15.75" hidden="1" x14ac:dyDescent="0.2">
      <c r="A1226" s="28" t="s">
        <v>566</v>
      </c>
      <c r="B1226" s="29">
        <v>11</v>
      </c>
      <c r="C1226" s="50" t="s">
        <v>296</v>
      </c>
      <c r="D1226" s="53" t="s">
        <v>538</v>
      </c>
      <c r="E1226" s="32" t="s">
        <v>53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21"/>
      <c r="W1226" s="21"/>
      <c r="X1226" s="21"/>
      <c r="Y1226" s="12"/>
    </row>
    <row r="1227" spans="1:25" s="23" customFormat="1" ht="15.75" hidden="1" x14ac:dyDescent="0.2">
      <c r="A1227" s="28" t="s">
        <v>566</v>
      </c>
      <c r="B1227" s="29">
        <v>11</v>
      </c>
      <c r="C1227" s="50" t="s">
        <v>296</v>
      </c>
      <c r="D1227" s="53" t="s">
        <v>539</v>
      </c>
      <c r="E1227" s="32" t="s">
        <v>54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21"/>
      <c r="W1227" s="21"/>
      <c r="X1227" s="21"/>
      <c r="Y1227" s="12"/>
    </row>
    <row r="1228" spans="1:25" s="23" customFormat="1" ht="15.75" hidden="1" x14ac:dyDescent="0.2">
      <c r="A1228" s="28" t="s">
        <v>566</v>
      </c>
      <c r="B1228" s="29">
        <v>11</v>
      </c>
      <c r="C1228" s="50" t="s">
        <v>296</v>
      </c>
      <c r="D1228" s="53" t="s">
        <v>540</v>
      </c>
      <c r="E1228" s="32" t="s">
        <v>55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21"/>
      <c r="W1228" s="21"/>
      <c r="X1228" s="21"/>
      <c r="Y1228" s="12"/>
    </row>
    <row r="1229" spans="1:25" s="23" customFormat="1" ht="15.75" hidden="1" x14ac:dyDescent="0.2">
      <c r="A1229" s="28" t="s">
        <v>566</v>
      </c>
      <c r="B1229" s="29">
        <v>11</v>
      </c>
      <c r="C1229" s="50" t="s">
        <v>296</v>
      </c>
      <c r="D1229" s="53" t="s">
        <v>541</v>
      </c>
      <c r="E1229" s="32" t="s">
        <v>56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21"/>
      <c r="W1229" s="21"/>
      <c r="X1229" s="21"/>
      <c r="Y1229" s="12"/>
    </row>
    <row r="1230" spans="1:25" s="23" customFormat="1" ht="15.75" hidden="1" x14ac:dyDescent="0.2">
      <c r="A1230" s="28" t="s">
        <v>566</v>
      </c>
      <c r="B1230" s="29">
        <v>11</v>
      </c>
      <c r="C1230" s="50" t="s">
        <v>296</v>
      </c>
      <c r="D1230" s="53" t="s">
        <v>511</v>
      </c>
      <c r="E1230" s="32" t="s">
        <v>58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21"/>
      <c r="W1230" s="21"/>
      <c r="X1230" s="21"/>
      <c r="Y1230" s="12"/>
    </row>
    <row r="1231" spans="1:25" s="23" customFormat="1" ht="15.75" hidden="1" x14ac:dyDescent="0.2">
      <c r="A1231" s="28" t="s">
        <v>566</v>
      </c>
      <c r="B1231" s="29">
        <v>11</v>
      </c>
      <c r="C1231" s="50" t="s">
        <v>296</v>
      </c>
      <c r="D1231" s="53" t="s">
        <v>543</v>
      </c>
      <c r="E1231" s="32" t="s">
        <v>59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21"/>
      <c r="W1231" s="21"/>
      <c r="X1231" s="21"/>
      <c r="Y1231" s="12"/>
    </row>
    <row r="1232" spans="1:25" s="23" customFormat="1" ht="15.75" hidden="1" x14ac:dyDescent="0.2">
      <c r="A1232" s="28" t="s">
        <v>566</v>
      </c>
      <c r="B1232" s="29">
        <v>11</v>
      </c>
      <c r="C1232" s="50" t="s">
        <v>296</v>
      </c>
      <c r="D1232" s="53" t="s">
        <v>544</v>
      </c>
      <c r="E1232" s="32" t="s">
        <v>60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21"/>
      <c r="W1232" s="21"/>
      <c r="X1232" s="21"/>
      <c r="Y1232" s="12"/>
    </row>
    <row r="1233" spans="1:25" s="23" customFormat="1" ht="15.75" hidden="1" x14ac:dyDescent="0.2">
      <c r="A1233" s="24" t="s">
        <v>566</v>
      </c>
      <c r="B1233" s="25">
        <v>11</v>
      </c>
      <c r="C1233" s="49" t="s">
        <v>296</v>
      </c>
      <c r="D1233" s="40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21"/>
      <c r="W1233" s="21"/>
      <c r="X1233" s="21"/>
      <c r="Y1233" s="12"/>
    </row>
    <row r="1234" spans="1:25" ht="30" hidden="1" x14ac:dyDescent="0.2">
      <c r="A1234" s="28" t="s">
        <v>566</v>
      </c>
      <c r="B1234" s="29">
        <v>11</v>
      </c>
      <c r="C1234" s="50" t="s">
        <v>296</v>
      </c>
      <c r="D1234" s="53">
        <v>3291</v>
      </c>
      <c r="E1234" s="32" t="s">
        <v>62</v>
      </c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 x14ac:dyDescent="0.2">
      <c r="A1235" s="28" t="s">
        <v>566</v>
      </c>
      <c r="B1235" s="29">
        <v>11</v>
      </c>
      <c r="C1235" s="50" t="s">
        <v>296</v>
      </c>
      <c r="D1235" s="53" t="s">
        <v>547</v>
      </c>
      <c r="E1235" s="32" t="s">
        <v>63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21"/>
      <c r="W1235" s="21"/>
      <c r="X1235" s="21"/>
      <c r="Y1235" s="12"/>
    </row>
    <row r="1236" spans="1:25" s="23" customFormat="1" ht="15.75" hidden="1" x14ac:dyDescent="0.2">
      <c r="A1236" s="28" t="s">
        <v>566</v>
      </c>
      <c r="B1236" s="29">
        <v>11</v>
      </c>
      <c r="C1236" s="50" t="s">
        <v>296</v>
      </c>
      <c r="D1236" s="53" t="s">
        <v>548</v>
      </c>
      <c r="E1236" s="32" t="s">
        <v>64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21"/>
      <c r="W1236" s="21"/>
      <c r="X1236" s="21"/>
      <c r="Y1236" s="12"/>
    </row>
    <row r="1237" spans="1:25" s="23" customFormat="1" ht="15.75" hidden="1" x14ac:dyDescent="0.2">
      <c r="A1237" s="28" t="s">
        <v>566</v>
      </c>
      <c r="B1237" s="29">
        <v>11</v>
      </c>
      <c r="C1237" s="50" t="s">
        <v>296</v>
      </c>
      <c r="D1237" s="53" t="s">
        <v>549</v>
      </c>
      <c r="E1237" s="32" t="s">
        <v>66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21"/>
      <c r="W1237" s="21"/>
      <c r="X1237" s="21"/>
      <c r="Y1237" s="12"/>
    </row>
    <row r="1238" spans="1:25" s="23" customFormat="1" ht="15.75" hidden="1" x14ac:dyDescent="0.2">
      <c r="A1238" s="24" t="s">
        <v>566</v>
      </c>
      <c r="B1238" s="25">
        <v>11</v>
      </c>
      <c r="C1238" s="49" t="s">
        <v>296</v>
      </c>
      <c r="D1238" s="40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21"/>
      <c r="W1238" s="21"/>
      <c r="X1238" s="21"/>
      <c r="Y1238" s="12"/>
    </row>
    <row r="1239" spans="1:25" s="23" customFormat="1" ht="15.75" hidden="1" x14ac:dyDescent="0.2">
      <c r="A1239" s="28" t="s">
        <v>566</v>
      </c>
      <c r="B1239" s="29">
        <v>11</v>
      </c>
      <c r="C1239" s="50" t="s">
        <v>296</v>
      </c>
      <c r="D1239" s="53" t="s">
        <v>551</v>
      </c>
      <c r="E1239" s="32" t="s">
        <v>68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21"/>
      <c r="W1239" s="21"/>
      <c r="X1239" s="21"/>
      <c r="Y1239" s="12"/>
    </row>
    <row r="1240" spans="1:25" hidden="1" x14ac:dyDescent="0.2">
      <c r="A1240" s="28" t="s">
        <v>566</v>
      </c>
      <c r="B1240" s="29">
        <v>11</v>
      </c>
      <c r="C1240" s="50" t="s">
        <v>296</v>
      </c>
      <c r="D1240" s="53">
        <v>3433</v>
      </c>
      <c r="E1240" s="32" t="s">
        <v>69</v>
      </c>
      <c r="G1240" s="1">
        <v>10000</v>
      </c>
      <c r="H1240" s="1">
        <v>10000</v>
      </c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 x14ac:dyDescent="0.2">
      <c r="A1241" s="24" t="s">
        <v>566</v>
      </c>
      <c r="B1241" s="25">
        <v>11</v>
      </c>
      <c r="C1241" s="49" t="s">
        <v>296</v>
      </c>
      <c r="D1241" s="40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21"/>
      <c r="W1241" s="21"/>
      <c r="X1241" s="21"/>
      <c r="Y1241" s="12"/>
    </row>
    <row r="1242" spans="1:25" hidden="1" x14ac:dyDescent="0.2">
      <c r="A1242" s="28" t="s">
        <v>566</v>
      </c>
      <c r="B1242" s="29">
        <v>11</v>
      </c>
      <c r="C1242" s="50" t="s">
        <v>296</v>
      </c>
      <c r="D1242" s="53">
        <v>3721</v>
      </c>
      <c r="E1242" s="32" t="s">
        <v>138</v>
      </c>
      <c r="G1242" s="1">
        <v>20000</v>
      </c>
      <c r="H1242" s="1">
        <v>20000</v>
      </c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 x14ac:dyDescent="0.2">
      <c r="A1243" s="24" t="s">
        <v>566</v>
      </c>
      <c r="B1243" s="25">
        <v>11</v>
      </c>
      <c r="C1243" s="49" t="s">
        <v>296</v>
      </c>
      <c r="D1243" s="40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21"/>
      <c r="W1243" s="21"/>
      <c r="X1243" s="21"/>
      <c r="Y1243" s="12"/>
    </row>
    <row r="1244" spans="1:25" hidden="1" x14ac:dyDescent="0.2">
      <c r="A1244" s="28" t="s">
        <v>566</v>
      </c>
      <c r="B1244" s="29">
        <v>11</v>
      </c>
      <c r="C1244" s="50" t="s">
        <v>296</v>
      </c>
      <c r="D1244" s="53">
        <v>4123</v>
      </c>
      <c r="E1244" s="32" t="s">
        <v>558</v>
      </c>
      <c r="G1244" s="1">
        <v>45000</v>
      </c>
      <c r="H1244" s="1">
        <v>45000</v>
      </c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 x14ac:dyDescent="0.2">
      <c r="A1245" s="24" t="s">
        <v>566</v>
      </c>
      <c r="B1245" s="25">
        <v>11</v>
      </c>
      <c r="C1245" s="49" t="s">
        <v>296</v>
      </c>
      <c r="D1245" s="40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21"/>
      <c r="W1245" s="21"/>
      <c r="X1245" s="21"/>
      <c r="Y1245" s="12"/>
    </row>
    <row r="1246" spans="1:25" hidden="1" x14ac:dyDescent="0.2">
      <c r="A1246" s="28" t="s">
        <v>566</v>
      </c>
      <c r="B1246" s="29">
        <v>11</v>
      </c>
      <c r="C1246" s="50" t="s">
        <v>296</v>
      </c>
      <c r="D1246" s="53">
        <v>4221</v>
      </c>
      <c r="E1246" s="32" t="s">
        <v>74</v>
      </c>
      <c r="G1246" s="1">
        <v>150000</v>
      </c>
      <c r="H1246" s="1">
        <v>150000</v>
      </c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 x14ac:dyDescent="0.2">
      <c r="A1247" s="28" t="s">
        <v>566</v>
      </c>
      <c r="B1247" s="29">
        <v>11</v>
      </c>
      <c r="C1247" s="50" t="s">
        <v>296</v>
      </c>
      <c r="D1247" s="53">
        <v>4222</v>
      </c>
      <c r="E1247" s="32" t="s">
        <v>75</v>
      </c>
      <c r="G1247" s="1">
        <v>80000</v>
      </c>
      <c r="H1247" s="1">
        <v>80000</v>
      </c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 x14ac:dyDescent="0.2">
      <c r="A1248" s="28" t="s">
        <v>566</v>
      </c>
      <c r="B1248" s="29">
        <v>11</v>
      </c>
      <c r="C1248" s="50" t="s">
        <v>296</v>
      </c>
      <c r="D1248" s="53">
        <v>4223</v>
      </c>
      <c r="E1248" s="32" t="s">
        <v>76</v>
      </c>
      <c r="G1248" s="1">
        <v>37000</v>
      </c>
      <c r="H1248" s="1">
        <v>37000</v>
      </c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 x14ac:dyDescent="0.2">
      <c r="A1249" s="28" t="s">
        <v>566</v>
      </c>
      <c r="B1249" s="29">
        <v>11</v>
      </c>
      <c r="C1249" s="50" t="s">
        <v>296</v>
      </c>
      <c r="D1249" s="53">
        <v>4227</v>
      </c>
      <c r="E1249" s="32" t="s">
        <v>77</v>
      </c>
      <c r="G1249" s="1">
        <v>150000</v>
      </c>
      <c r="H1249" s="1">
        <v>150000</v>
      </c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 x14ac:dyDescent="0.2">
      <c r="A1250" s="24" t="s">
        <v>566</v>
      </c>
      <c r="B1250" s="25">
        <v>11</v>
      </c>
      <c r="C1250" s="49" t="s">
        <v>296</v>
      </c>
      <c r="D1250" s="40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21"/>
      <c r="W1250" s="21"/>
      <c r="X1250" s="21"/>
      <c r="Y1250" s="12"/>
    </row>
    <row r="1251" spans="1:25" hidden="1" x14ac:dyDescent="0.2">
      <c r="A1251" s="28" t="s">
        <v>566</v>
      </c>
      <c r="B1251" s="29">
        <v>11</v>
      </c>
      <c r="C1251" s="50" t="s">
        <v>296</v>
      </c>
      <c r="D1251" s="53">
        <v>4262</v>
      </c>
      <c r="E1251" s="32" t="s">
        <v>86</v>
      </c>
      <c r="G1251" s="1">
        <v>100000</v>
      </c>
      <c r="H1251" s="1">
        <v>100000</v>
      </c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 x14ac:dyDescent="0.2">
      <c r="A1252" s="24" t="s">
        <v>566</v>
      </c>
      <c r="B1252" s="25">
        <v>11</v>
      </c>
      <c r="C1252" s="49" t="s">
        <v>296</v>
      </c>
      <c r="D1252" s="40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21"/>
      <c r="W1252" s="21"/>
      <c r="X1252" s="21"/>
      <c r="Y1252" s="12"/>
    </row>
    <row r="1253" spans="1:25" hidden="1" x14ac:dyDescent="0.2">
      <c r="A1253" s="28" t="s">
        <v>566</v>
      </c>
      <c r="B1253" s="29">
        <v>11</v>
      </c>
      <c r="C1253" s="50" t="s">
        <v>296</v>
      </c>
      <c r="D1253" s="53">
        <v>4511</v>
      </c>
      <c r="E1253" s="32" t="s">
        <v>91</v>
      </c>
      <c r="G1253" s="1">
        <v>740000</v>
      </c>
      <c r="H1253" s="1">
        <v>740000</v>
      </c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 x14ac:dyDescent="0.2">
      <c r="A1254" s="425" t="s">
        <v>581</v>
      </c>
      <c r="B1254" s="425"/>
      <c r="C1254" s="425"/>
      <c r="D1254" s="425"/>
      <c r="E1254" s="38" t="s">
        <v>79</v>
      </c>
      <c r="F1254" s="38" t="s">
        <v>578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21"/>
      <c r="W1254" s="21"/>
      <c r="X1254" s="21"/>
      <c r="Y1254" s="12"/>
    </row>
    <row r="1255" spans="1:25" s="23" customFormat="1" ht="15.75" hidden="1" x14ac:dyDescent="0.2">
      <c r="A1255" s="24" t="s">
        <v>572</v>
      </c>
      <c r="B1255" s="25">
        <v>11</v>
      </c>
      <c r="C1255" s="49" t="s">
        <v>296</v>
      </c>
      <c r="D1255" s="40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21"/>
      <c r="W1255" s="21"/>
      <c r="X1255" s="21"/>
      <c r="Y1255" s="12"/>
    </row>
    <row r="1256" spans="1:25" hidden="1" x14ac:dyDescent="0.2">
      <c r="A1256" s="28" t="s">
        <v>572</v>
      </c>
      <c r="B1256" s="29">
        <v>11</v>
      </c>
      <c r="C1256" s="50" t="s">
        <v>296</v>
      </c>
      <c r="D1256" s="53">
        <v>3232</v>
      </c>
      <c r="E1256" s="32" t="s">
        <v>53</v>
      </c>
      <c r="G1256" s="1">
        <v>50000</v>
      </c>
      <c r="H1256" s="1">
        <v>50000</v>
      </c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 x14ac:dyDescent="0.2">
      <c r="A1257" s="28" t="s">
        <v>572</v>
      </c>
      <c r="B1257" s="29">
        <v>11</v>
      </c>
      <c r="C1257" s="50" t="s">
        <v>296</v>
      </c>
      <c r="D1257" s="53">
        <v>3235</v>
      </c>
      <c r="E1257" s="32" t="s">
        <v>56</v>
      </c>
      <c r="G1257" s="1">
        <v>70000</v>
      </c>
      <c r="H1257" s="1">
        <v>70000</v>
      </c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 x14ac:dyDescent="0.2">
      <c r="A1258" s="28" t="s">
        <v>572</v>
      </c>
      <c r="B1258" s="29">
        <v>11</v>
      </c>
      <c r="C1258" s="50" t="s">
        <v>296</v>
      </c>
      <c r="D1258" s="53">
        <v>3239</v>
      </c>
      <c r="E1258" s="32" t="s">
        <v>60</v>
      </c>
      <c r="G1258" s="1">
        <v>40000</v>
      </c>
      <c r="H1258" s="1">
        <v>40000</v>
      </c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 x14ac:dyDescent="0.2">
      <c r="A1259" s="24" t="s">
        <v>572</v>
      </c>
      <c r="B1259" s="25">
        <v>11</v>
      </c>
      <c r="C1259" s="49" t="s">
        <v>296</v>
      </c>
      <c r="D1259" s="40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21"/>
      <c r="W1259" s="21"/>
      <c r="X1259" s="21"/>
      <c r="Y1259" s="12"/>
    </row>
    <row r="1260" spans="1:25" hidden="1" x14ac:dyDescent="0.2">
      <c r="A1260" s="28" t="s">
        <v>572</v>
      </c>
      <c r="B1260" s="29">
        <v>11</v>
      </c>
      <c r="C1260" s="50" t="s">
        <v>296</v>
      </c>
      <c r="D1260" s="53">
        <v>3292</v>
      </c>
      <c r="E1260" s="32" t="s">
        <v>63</v>
      </c>
      <c r="G1260" s="1">
        <v>40000</v>
      </c>
      <c r="H1260" s="1">
        <v>40000</v>
      </c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 x14ac:dyDescent="0.2">
      <c r="A1261" s="419" t="s">
        <v>581</v>
      </c>
      <c r="B1261" s="419"/>
      <c r="C1261" s="419"/>
      <c r="D1261" s="419"/>
      <c r="E1261" s="38" t="s">
        <v>582</v>
      </c>
      <c r="F1261" s="38" t="s">
        <v>578</v>
      </c>
      <c r="G1261" s="72">
        <f>G1262+G1264+G1266+G1268+G1270</f>
        <v>5185560</v>
      </c>
      <c r="H1261" s="72">
        <f>H1262+H1264+H1266+H1268+H1270</f>
        <v>100000</v>
      </c>
      <c r="I1261" s="72">
        <f>I1262+I1264+I1266+I1268+I1270</f>
        <v>0</v>
      </c>
      <c r="J1261" s="72">
        <f>J1262+J1264+J1266+J1268+J1270</f>
        <v>0</v>
      </c>
      <c r="K1261" s="72">
        <f>K1262+K1264+K1266+K1268+K1270</f>
        <v>0</v>
      </c>
      <c r="L1261" s="73" t="str">
        <f t="shared" si="605"/>
        <v>-</v>
      </c>
      <c r="M1261" s="72">
        <f t="shared" ref="M1261:U1261" si="629">M1262+M1264+M1266+M1268+M1270</f>
        <v>0</v>
      </c>
      <c r="N1261" s="72">
        <f t="shared" si="629"/>
        <v>0</v>
      </c>
      <c r="O1261" s="72">
        <f t="shared" si="629"/>
        <v>4355000</v>
      </c>
      <c r="P1261" s="72">
        <f t="shared" si="629"/>
        <v>90000</v>
      </c>
      <c r="Q1261" s="72">
        <f t="shared" si="629"/>
        <v>0</v>
      </c>
      <c r="R1261" s="72">
        <f t="shared" si="629"/>
        <v>0</v>
      </c>
      <c r="S1261" s="72">
        <f t="shared" si="629"/>
        <v>0</v>
      </c>
      <c r="T1261" s="72">
        <f t="shared" si="629"/>
        <v>0</v>
      </c>
      <c r="U1261" s="72">
        <f t="shared" si="629"/>
        <v>0</v>
      </c>
      <c r="V1261" s="21"/>
      <c r="W1261" s="21"/>
      <c r="X1261" s="21"/>
      <c r="Y1261" s="12"/>
    </row>
    <row r="1262" spans="1:25" s="23" customFormat="1" ht="15.75" hidden="1" x14ac:dyDescent="0.2">
      <c r="A1262" s="24" t="s">
        <v>573</v>
      </c>
      <c r="B1262" s="25">
        <v>12</v>
      </c>
      <c r="C1262" s="49" t="s">
        <v>296</v>
      </c>
      <c r="D1262" s="27">
        <v>323</v>
      </c>
      <c r="E1262" s="20"/>
      <c r="F1262" s="20"/>
      <c r="G1262" s="72">
        <f>SUM(G1263)</f>
        <v>40000</v>
      </c>
      <c r="H1262" s="72">
        <f t="shared" ref="H1262:U1262" si="630">SUM(H1263)</f>
        <v>40000</v>
      </c>
      <c r="I1262" s="72">
        <f t="shared" si="630"/>
        <v>0</v>
      </c>
      <c r="J1262" s="72">
        <f t="shared" si="630"/>
        <v>0</v>
      </c>
      <c r="K1262" s="72">
        <f t="shared" si="630"/>
        <v>0</v>
      </c>
      <c r="L1262" s="73" t="str">
        <f t="shared" si="605"/>
        <v>-</v>
      </c>
      <c r="M1262" s="72">
        <f t="shared" si="630"/>
        <v>0</v>
      </c>
      <c r="N1262" s="72">
        <f t="shared" si="630"/>
        <v>0</v>
      </c>
      <c r="O1262" s="72">
        <f t="shared" si="630"/>
        <v>40000</v>
      </c>
      <c r="P1262" s="72">
        <f t="shared" si="630"/>
        <v>40000</v>
      </c>
      <c r="Q1262" s="72">
        <f t="shared" si="630"/>
        <v>0</v>
      </c>
      <c r="R1262" s="72">
        <f t="shared" si="630"/>
        <v>0</v>
      </c>
      <c r="S1262" s="72">
        <f t="shared" si="630"/>
        <v>0</v>
      </c>
      <c r="T1262" s="72">
        <f t="shared" si="630"/>
        <v>0</v>
      </c>
      <c r="U1262" s="72">
        <f t="shared" si="630"/>
        <v>0</v>
      </c>
      <c r="V1262" s="21"/>
      <c r="W1262" s="21"/>
      <c r="X1262" s="21"/>
      <c r="Y1262" s="12"/>
    </row>
    <row r="1263" spans="1:25" hidden="1" x14ac:dyDescent="0.2">
      <c r="A1263" s="28" t="s">
        <v>573</v>
      </c>
      <c r="B1263" s="29">
        <v>12</v>
      </c>
      <c r="C1263" s="50" t="s">
        <v>296</v>
      </c>
      <c r="D1263" s="53">
        <v>3237</v>
      </c>
      <c r="E1263" s="32" t="s">
        <v>58</v>
      </c>
      <c r="G1263" s="1">
        <v>40000</v>
      </c>
      <c r="H1263" s="1">
        <v>40000</v>
      </c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</row>
    <row r="1264" spans="1:25" s="23" customFormat="1" ht="15.75" hidden="1" x14ac:dyDescent="0.2">
      <c r="A1264" s="24" t="s">
        <v>573</v>
      </c>
      <c r="B1264" s="25">
        <v>12</v>
      </c>
      <c r="C1264" s="49" t="s">
        <v>296</v>
      </c>
      <c r="D1264" s="40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2"/>
    </row>
    <row r="1265" spans="1:25" hidden="1" x14ac:dyDescent="0.2">
      <c r="A1265" s="28" t="s">
        <v>573</v>
      </c>
      <c r="B1265" s="29">
        <v>12</v>
      </c>
      <c r="C1265" s="50" t="s">
        <v>296</v>
      </c>
      <c r="D1265" s="53">
        <v>4227</v>
      </c>
      <c r="E1265" s="32" t="s">
        <v>77</v>
      </c>
      <c r="G1265" s="1">
        <v>60000</v>
      </c>
      <c r="H1265" s="1">
        <v>60000</v>
      </c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</row>
    <row r="1266" spans="1:25" s="23" customFormat="1" ht="15.75" hidden="1" x14ac:dyDescent="0.2">
      <c r="A1266" s="24" t="s">
        <v>573</v>
      </c>
      <c r="B1266" s="25">
        <v>51</v>
      </c>
      <c r="C1266" s="49" t="s">
        <v>296</v>
      </c>
      <c r="D1266" s="40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2"/>
    </row>
    <row r="1267" spans="1:25" hidden="1" x14ac:dyDescent="0.2">
      <c r="A1267" s="28" t="s">
        <v>573</v>
      </c>
      <c r="B1267" s="29">
        <v>51</v>
      </c>
      <c r="C1267" s="50" t="s">
        <v>296</v>
      </c>
      <c r="D1267" s="53">
        <v>3237</v>
      </c>
      <c r="E1267" s="32" t="s">
        <v>58</v>
      </c>
      <c r="G1267" s="1">
        <v>660000</v>
      </c>
      <c r="H1267" s="55"/>
      <c r="J1267" s="55"/>
      <c r="L1267" s="33" t="str">
        <f t="shared" si="605"/>
        <v>-</v>
      </c>
      <c r="M1267" s="1">
        <v>0</v>
      </c>
      <c r="N1267" s="55"/>
      <c r="O1267" s="1">
        <v>660000</v>
      </c>
      <c r="P1267" s="55"/>
      <c r="Q1267" s="1">
        <v>0</v>
      </c>
      <c r="R1267" s="1"/>
      <c r="S1267" s="55"/>
      <c r="T1267" s="1"/>
      <c r="U1267" s="55"/>
    </row>
    <row r="1268" spans="1:25" s="23" customFormat="1" ht="15.75" hidden="1" x14ac:dyDescent="0.2">
      <c r="A1268" s="24" t="s">
        <v>573</v>
      </c>
      <c r="B1268" s="25">
        <v>51</v>
      </c>
      <c r="C1268" s="49" t="s">
        <v>296</v>
      </c>
      <c r="D1268" s="40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2"/>
    </row>
    <row r="1269" spans="1:25" hidden="1" x14ac:dyDescent="0.2">
      <c r="A1269" s="28" t="s">
        <v>573</v>
      </c>
      <c r="B1269" s="29">
        <v>51</v>
      </c>
      <c r="C1269" s="50" t="s">
        <v>296</v>
      </c>
      <c r="D1269" s="53">
        <v>3821</v>
      </c>
      <c r="E1269" s="32" t="s">
        <v>102</v>
      </c>
      <c r="G1269" s="1">
        <v>4250560</v>
      </c>
      <c r="H1269" s="55"/>
      <c r="J1269" s="55"/>
      <c r="L1269" s="33" t="str">
        <f>IF(I1269=0, "-", K1269/I1269*100)</f>
        <v>-</v>
      </c>
      <c r="M1269" s="1">
        <v>0</v>
      </c>
      <c r="N1269" s="55"/>
      <c r="O1269" s="1">
        <v>3430000</v>
      </c>
      <c r="P1269" s="55"/>
      <c r="Q1269" s="1">
        <v>0</v>
      </c>
      <c r="R1269" s="1"/>
      <c r="S1269" s="55"/>
      <c r="T1269" s="1"/>
      <c r="U1269" s="55"/>
    </row>
    <row r="1270" spans="1:25" s="23" customFormat="1" ht="15.75" hidden="1" x14ac:dyDescent="0.2">
      <c r="A1270" s="24" t="s">
        <v>573</v>
      </c>
      <c r="B1270" s="25">
        <v>51</v>
      </c>
      <c r="C1270" s="49" t="s">
        <v>296</v>
      </c>
      <c r="D1270" s="40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2"/>
    </row>
    <row r="1271" spans="1:25" hidden="1" x14ac:dyDescent="0.2">
      <c r="A1271" s="28" t="s">
        <v>573</v>
      </c>
      <c r="B1271" s="29">
        <v>51</v>
      </c>
      <c r="C1271" s="50" t="s">
        <v>296</v>
      </c>
      <c r="D1271" s="53">
        <v>4221</v>
      </c>
      <c r="E1271" s="32" t="s">
        <v>74</v>
      </c>
      <c r="G1271" s="1">
        <v>0</v>
      </c>
      <c r="H1271" s="55"/>
      <c r="J1271" s="55"/>
      <c r="L1271" s="33" t="str">
        <f>IF(I1271=0, "-", K1271/I1271*100)</f>
        <v>-</v>
      </c>
      <c r="M1271" s="1">
        <v>0</v>
      </c>
      <c r="N1271" s="55"/>
      <c r="O1271" s="1"/>
      <c r="P1271" s="55"/>
      <c r="Q1271" s="1">
        <v>0</v>
      </c>
      <c r="R1271" s="1"/>
      <c r="S1271" s="55"/>
      <c r="T1271" s="1"/>
      <c r="U1271" s="55"/>
    </row>
    <row r="1272" spans="1:25" hidden="1" x14ac:dyDescent="0.2">
      <c r="A1272" s="28" t="s">
        <v>573</v>
      </c>
      <c r="B1272" s="29">
        <v>51</v>
      </c>
      <c r="C1272" s="50" t="s">
        <v>296</v>
      </c>
      <c r="D1272" s="53">
        <v>4227</v>
      </c>
      <c r="E1272" s="32" t="s">
        <v>77</v>
      </c>
      <c r="G1272" s="1">
        <v>175000</v>
      </c>
      <c r="H1272" s="55"/>
      <c r="J1272" s="55"/>
      <c r="L1272" s="33" t="str">
        <f>IF(I1272=0, "-", K1272/I1272*100)</f>
        <v>-</v>
      </c>
      <c r="M1272" s="1">
        <v>0</v>
      </c>
      <c r="N1272" s="55"/>
      <c r="O1272" s="1">
        <v>175000</v>
      </c>
      <c r="P1272" s="55"/>
      <c r="Q1272" s="1">
        <v>0</v>
      </c>
      <c r="R1272" s="1"/>
      <c r="S1272" s="55"/>
      <c r="T1272" s="1"/>
      <c r="U1272" s="55"/>
    </row>
    <row r="1273" spans="1:25" ht="15.75" x14ac:dyDescent="0.2">
      <c r="A1273" s="420" t="s">
        <v>583</v>
      </c>
      <c r="B1273" s="420"/>
      <c r="C1273" s="420"/>
      <c r="D1273" s="420"/>
      <c r="E1273" s="420"/>
      <c r="F1273" s="420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 x14ac:dyDescent="0.2">
      <c r="A1274" s="421" t="s">
        <v>584</v>
      </c>
      <c r="B1274" s="421"/>
      <c r="C1274" s="421"/>
      <c r="D1274" s="421"/>
      <c r="E1274" s="20" t="s">
        <v>585</v>
      </c>
      <c r="F1274" s="20" t="s">
        <v>237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21"/>
      <c r="W1274" s="21"/>
      <c r="X1274" s="21"/>
      <c r="Y1274" s="12"/>
    </row>
    <row r="1275" spans="1:25" s="23" customFormat="1" ht="15.75" hidden="1" x14ac:dyDescent="0.2">
      <c r="A1275" s="24" t="s">
        <v>584</v>
      </c>
      <c r="B1275" s="25">
        <v>11</v>
      </c>
      <c r="C1275" s="49" t="s">
        <v>101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21">
        <v>8940000</v>
      </c>
      <c r="W1275" s="21"/>
      <c r="X1275" s="21"/>
      <c r="Y1275" s="12" t="s">
        <v>586</v>
      </c>
    </row>
    <row r="1276" spans="1:25" ht="15.75" hidden="1" x14ac:dyDescent="0.2">
      <c r="A1276" s="28" t="s">
        <v>584</v>
      </c>
      <c r="B1276" s="29">
        <v>11</v>
      </c>
      <c r="C1276" s="50" t="s">
        <v>101</v>
      </c>
      <c r="D1276" s="53" t="s">
        <v>526</v>
      </c>
      <c r="E1276" s="32" t="s">
        <v>33</v>
      </c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21">
        <f>O1275+O1277+O1279</f>
        <v>8940000</v>
      </c>
      <c r="Y1276" s="12" t="s">
        <v>587</v>
      </c>
    </row>
    <row r="1277" spans="1:25" s="23" customFormat="1" ht="15.75" hidden="1" x14ac:dyDescent="0.2">
      <c r="A1277" s="24" t="s">
        <v>584</v>
      </c>
      <c r="B1277" s="25">
        <v>11</v>
      </c>
      <c r="C1277" s="49" t="s">
        <v>101</v>
      </c>
      <c r="D1277" s="40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1">
        <f>V1275-V1276</f>
        <v>0</v>
      </c>
      <c r="W1277" s="1"/>
      <c r="X1277" s="1"/>
      <c r="Y1277" s="65" t="s">
        <v>26</v>
      </c>
    </row>
    <row r="1278" spans="1:25" hidden="1" x14ac:dyDescent="0.2">
      <c r="A1278" s="28" t="s">
        <v>584</v>
      </c>
      <c r="B1278" s="29">
        <v>11</v>
      </c>
      <c r="C1278" s="50" t="s">
        <v>101</v>
      </c>
      <c r="D1278" s="53" t="s">
        <v>529</v>
      </c>
      <c r="E1278" s="32" t="s">
        <v>471</v>
      </c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 x14ac:dyDescent="0.2">
      <c r="A1279" s="24" t="s">
        <v>584</v>
      </c>
      <c r="B1279" s="25">
        <v>11</v>
      </c>
      <c r="C1279" s="49" t="s">
        <v>101</v>
      </c>
      <c r="D1279" s="40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21"/>
      <c r="W1279" s="21"/>
      <c r="X1279" s="21"/>
      <c r="Y1279" s="12"/>
    </row>
    <row r="1280" spans="1:25" hidden="1" x14ac:dyDescent="0.2">
      <c r="A1280" s="28" t="s">
        <v>584</v>
      </c>
      <c r="B1280" s="29">
        <v>11</v>
      </c>
      <c r="C1280" s="50" t="s">
        <v>101</v>
      </c>
      <c r="D1280" s="53" t="s">
        <v>530</v>
      </c>
      <c r="E1280" s="32" t="s">
        <v>40</v>
      </c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 x14ac:dyDescent="0.2">
      <c r="A1281" s="28" t="s">
        <v>584</v>
      </c>
      <c r="B1281" s="29">
        <v>11</v>
      </c>
      <c r="C1281" s="50" t="s">
        <v>101</v>
      </c>
      <c r="D1281" s="53" t="s">
        <v>569</v>
      </c>
      <c r="E1281" s="32" t="s">
        <v>41</v>
      </c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 x14ac:dyDescent="0.2">
      <c r="A1282" s="24" t="s">
        <v>584</v>
      </c>
      <c r="B1282" s="25">
        <v>11</v>
      </c>
      <c r="C1282" s="49" t="s">
        <v>101</v>
      </c>
      <c r="D1282" s="40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21"/>
      <c r="W1282" s="21"/>
      <c r="X1282" s="21"/>
      <c r="Y1282" s="12"/>
    </row>
    <row r="1283" spans="1:25" hidden="1" x14ac:dyDescent="0.2">
      <c r="A1283" s="28" t="s">
        <v>584</v>
      </c>
      <c r="B1283" s="29">
        <v>11</v>
      </c>
      <c r="C1283" s="50" t="s">
        <v>101</v>
      </c>
      <c r="D1283" s="53" t="s">
        <v>535</v>
      </c>
      <c r="E1283" s="32" t="s">
        <v>48</v>
      </c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 x14ac:dyDescent="0.2">
      <c r="A1284" s="24" t="s">
        <v>584</v>
      </c>
      <c r="B1284" s="25">
        <v>11</v>
      </c>
      <c r="C1284" s="49" t="s">
        <v>101</v>
      </c>
      <c r="D1284" s="40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21"/>
      <c r="W1284" s="21"/>
      <c r="X1284" s="21"/>
      <c r="Y1284" s="12"/>
    </row>
    <row r="1285" spans="1:25" hidden="1" x14ac:dyDescent="0.2">
      <c r="A1285" s="28" t="s">
        <v>584</v>
      </c>
      <c r="B1285" s="29">
        <v>11</v>
      </c>
      <c r="C1285" s="50" t="s">
        <v>101</v>
      </c>
      <c r="D1285" s="53" t="s">
        <v>538</v>
      </c>
      <c r="E1285" s="32" t="s">
        <v>53</v>
      </c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 x14ac:dyDescent="0.2">
      <c r="A1286" s="28" t="s">
        <v>584</v>
      </c>
      <c r="B1286" s="29">
        <v>11</v>
      </c>
      <c r="C1286" s="50" t="s">
        <v>101</v>
      </c>
      <c r="D1286" s="53">
        <v>3235</v>
      </c>
      <c r="E1286" s="32" t="s">
        <v>56</v>
      </c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 x14ac:dyDescent="0.2">
      <c r="A1287" s="24" t="s">
        <v>584</v>
      </c>
      <c r="B1287" s="25">
        <v>11</v>
      </c>
      <c r="C1287" s="49" t="s">
        <v>101</v>
      </c>
      <c r="D1287" s="40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21"/>
      <c r="W1287" s="21"/>
      <c r="X1287" s="21"/>
      <c r="Y1287" s="12"/>
    </row>
    <row r="1288" spans="1:25" hidden="1" x14ac:dyDescent="0.2">
      <c r="A1288" s="28" t="s">
        <v>584</v>
      </c>
      <c r="B1288" s="29">
        <v>11</v>
      </c>
      <c r="C1288" s="50" t="s">
        <v>101</v>
      </c>
      <c r="D1288" s="53">
        <v>3294</v>
      </c>
      <c r="E1288" s="32" t="s">
        <v>65</v>
      </c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 x14ac:dyDescent="0.2">
      <c r="A1289" s="421" t="s">
        <v>588</v>
      </c>
      <c r="B1289" s="422"/>
      <c r="C1289" s="422"/>
      <c r="D1289" s="422"/>
      <c r="E1289" s="20" t="s">
        <v>81</v>
      </c>
      <c r="F1289" s="20" t="s">
        <v>237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21"/>
      <c r="W1289" s="21"/>
      <c r="X1289" s="21"/>
      <c r="Y1289" s="12"/>
    </row>
    <row r="1290" spans="1:25" s="23" customFormat="1" ht="15.75" hidden="1" x14ac:dyDescent="0.2">
      <c r="A1290" s="24" t="s">
        <v>588</v>
      </c>
      <c r="B1290" s="25">
        <v>11</v>
      </c>
      <c r="C1290" s="49" t="s">
        <v>101</v>
      </c>
      <c r="D1290" s="40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21"/>
      <c r="W1290" s="21"/>
      <c r="X1290" s="21"/>
      <c r="Y1290" s="12"/>
    </row>
    <row r="1291" spans="1:25" hidden="1" x14ac:dyDescent="0.2">
      <c r="A1291" s="28" t="s">
        <v>588</v>
      </c>
      <c r="B1291" s="29">
        <v>11</v>
      </c>
      <c r="C1291" s="50" t="s">
        <v>101</v>
      </c>
      <c r="D1291" s="53" t="s">
        <v>552</v>
      </c>
      <c r="E1291" s="32" t="s">
        <v>74</v>
      </c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32" customFormat="1" x14ac:dyDescent="0.2">
      <c r="A1308" s="28"/>
      <c r="B1308" s="29"/>
      <c r="C1308" s="50"/>
      <c r="D1308" s="53"/>
      <c r="G1308" s="1"/>
      <c r="H1308" s="1"/>
      <c r="I1308" s="1"/>
      <c r="J1308" s="1"/>
      <c r="K1308" s="1"/>
      <c r="L1308" s="33"/>
      <c r="V1308" s="85"/>
      <c r="W1308" s="85"/>
      <c r="X1308" s="85"/>
      <c r="Y1308" s="89"/>
    </row>
    <row r="1309" spans="1:25" s="32" customFormat="1" x14ac:dyDescent="0.2">
      <c r="A1309" s="28"/>
      <c r="B1309" s="29"/>
      <c r="C1309" s="50"/>
      <c r="D1309" s="53"/>
      <c r="G1309" s="1"/>
      <c r="H1309" s="1"/>
      <c r="I1309" s="1"/>
      <c r="J1309" s="1"/>
      <c r="K1309" s="1"/>
      <c r="L1309" s="33"/>
      <c r="V1309" s="85"/>
      <c r="W1309" s="85"/>
      <c r="X1309" s="85"/>
      <c r="Y1309" s="89"/>
    </row>
    <row r="1310" spans="1:25" s="32" customFormat="1" x14ac:dyDescent="0.2">
      <c r="A1310" s="28"/>
      <c r="B1310" s="29"/>
      <c r="C1310" s="50"/>
      <c r="D1310" s="53"/>
      <c r="G1310" s="1"/>
      <c r="H1310" s="1"/>
      <c r="I1310" s="1"/>
      <c r="J1310" s="1"/>
      <c r="K1310" s="1"/>
      <c r="L1310" s="33"/>
      <c r="V1310" s="85"/>
      <c r="W1310" s="85"/>
      <c r="X1310" s="85"/>
      <c r="Y1310" s="89"/>
    </row>
    <row r="1311" spans="1:25" s="32" customFormat="1" x14ac:dyDescent="0.2">
      <c r="A1311" s="28"/>
      <c r="B1311" s="29"/>
      <c r="C1311" s="50"/>
      <c r="D1311" s="53"/>
      <c r="G1311" s="1"/>
      <c r="H1311" s="1"/>
      <c r="I1311" s="1"/>
      <c r="J1311" s="1"/>
      <c r="K1311" s="1"/>
      <c r="L1311" s="33"/>
      <c r="V1311" s="85"/>
      <c r="W1311" s="85"/>
      <c r="X1311" s="85"/>
      <c r="Y1311" s="89"/>
    </row>
    <row r="1320" spans="12:21" x14ac:dyDescent="0.2">
      <c r="L1320" s="1"/>
      <c r="M1320" s="1"/>
      <c r="N1320" s="1"/>
      <c r="O1320" s="1"/>
      <c r="P1320" s="1"/>
      <c r="Q1320" s="1">
        <f>SUBTOTAL(9,Q6:Q1279)</f>
        <v>47911067362</v>
      </c>
      <c r="R1320" s="1"/>
      <c r="S1320" s="1"/>
      <c r="T1320" s="1"/>
      <c r="U1320" s="1"/>
    </row>
    <row r="1321" spans="12:21" x14ac:dyDescent="0.2">
      <c r="M1321" s="1"/>
      <c r="N1321" s="1"/>
      <c r="O1321" s="1"/>
      <c r="P1321" s="1"/>
      <c r="Q1321" s="1"/>
      <c r="R1321" s="1"/>
      <c r="S1321" s="1"/>
      <c r="T1321" s="1"/>
      <c r="U1321" s="1"/>
    </row>
  </sheetData>
  <autoFilter ref="A1:U1319" xr:uid="{00000000-0009-0000-0000-000000000000}"/>
  <customSheetViews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983CEE41-2ADE-4532-9A3F-389709506AB3}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1A4EA362-8363-4C75-8161-D31AD30EA58A}"/>
    </customSheetView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0BF7F177-A8EF-4A20-A083-18B2A8E2B2D0}"/>
    </customSheetView>
  </customSheetViews>
  <mergeCells count="169"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</mergeCells>
  <phoneticPr fontId="14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4644"/>
  <sheetViews>
    <sheetView tabSelected="1" zoomScale="80" zoomScaleNormal="80" zoomScalePageLayoutView="81" workbookViewId="0">
      <pane xSplit="7" ySplit="3" topLeftCell="H4090" activePane="bottomRight" state="frozen"/>
      <selection pane="topRight" activeCell="H1" sqref="H1"/>
      <selection pane="bottomLeft" activeCell="A3" sqref="A3"/>
      <selection pane="bottomRight" activeCell="A4372" sqref="A4372:XFD4644"/>
    </sheetView>
  </sheetViews>
  <sheetFormatPr defaultColWidth="9.140625" defaultRowHeight="15.75" x14ac:dyDescent="0.2"/>
  <cols>
    <col min="1" max="1" width="13.42578125" style="116" customWidth="1"/>
    <col min="2" max="2" width="13.42578125" style="100" customWidth="1"/>
    <col min="3" max="3" width="9.5703125" style="94" customWidth="1"/>
    <col min="4" max="4" width="8.42578125" style="95" customWidth="1"/>
    <col min="5" max="5" width="7.28515625" style="117" customWidth="1"/>
    <col min="6" max="6" width="49.85546875" style="144" customWidth="1"/>
    <col min="7" max="7" width="33" style="132" customWidth="1"/>
    <col min="8" max="13" width="18.5703125" style="120" customWidth="1"/>
    <col min="14" max="14" width="12.85546875" style="110" bestFit="1" customWidth="1"/>
    <col min="15" max="17" width="9.7109375" style="110" bestFit="1" customWidth="1"/>
    <col min="18" max="16384" width="9.140625" style="110"/>
  </cols>
  <sheetData>
    <row r="1" spans="1:13" s="160" customFormat="1" ht="39" customHeight="1" x14ac:dyDescent="0.2">
      <c r="A1" s="408" t="s">
        <v>589</v>
      </c>
      <c r="B1" s="409" t="s">
        <v>0</v>
      </c>
      <c r="C1" s="412" t="s">
        <v>1</v>
      </c>
      <c r="D1" s="413" t="s">
        <v>2</v>
      </c>
      <c r="E1" s="412" t="s">
        <v>3</v>
      </c>
      <c r="F1" s="411" t="s">
        <v>590</v>
      </c>
      <c r="G1" s="410" t="s">
        <v>591</v>
      </c>
      <c r="H1" s="410" t="s">
        <v>592</v>
      </c>
      <c r="I1" s="414" t="s">
        <v>593</v>
      </c>
      <c r="J1" s="415" t="s">
        <v>594</v>
      </c>
      <c r="K1" s="410" t="s">
        <v>595</v>
      </c>
      <c r="L1" s="410" t="s">
        <v>596</v>
      </c>
      <c r="M1" s="410" t="s">
        <v>597</v>
      </c>
    </row>
    <row r="2" spans="1:13" s="160" customFormat="1" ht="14.25" customHeight="1" x14ac:dyDescent="0.2">
      <c r="A2" s="284"/>
      <c r="B2" s="285"/>
      <c r="C2" s="286"/>
      <c r="D2" s="287"/>
      <c r="E2" s="288"/>
      <c r="F2" s="289"/>
      <c r="G2" s="290"/>
      <c r="H2" s="290">
        <v>1</v>
      </c>
      <c r="I2" s="290">
        <v>2</v>
      </c>
      <c r="J2" s="290">
        <v>3</v>
      </c>
      <c r="K2" s="290">
        <v>4</v>
      </c>
      <c r="L2" s="290">
        <v>5</v>
      </c>
      <c r="M2" s="290" t="s">
        <v>598</v>
      </c>
    </row>
    <row r="3" spans="1:13" s="343" customFormat="1" hidden="1" x14ac:dyDescent="0.2">
      <c r="A3" s="188"/>
      <c r="B3" s="438" t="s">
        <v>599</v>
      </c>
      <c r="C3" s="438"/>
      <c r="D3" s="438"/>
      <c r="E3" s="438"/>
      <c r="F3" s="438"/>
      <c r="G3" s="307"/>
      <c r="H3" s="97">
        <f>H4+H1650+H1724+H2038+H2221+H2143</f>
        <v>1547963623</v>
      </c>
      <c r="I3" s="97">
        <f t="shared" ref="I3:L3" si="0">I4+I1650+I1724+I2038+I2221+I2143</f>
        <v>193625864</v>
      </c>
      <c r="J3" s="97">
        <f t="shared" si="0"/>
        <v>83843769</v>
      </c>
      <c r="K3" s="97">
        <f t="shared" si="0"/>
        <v>45830884</v>
      </c>
      <c r="L3" s="97">
        <f t="shared" si="0"/>
        <v>108042172</v>
      </c>
      <c r="M3" s="97">
        <f t="shared" ref="M3:M34" si="1">H3-I3+J3-K3+L3</f>
        <v>1500392816</v>
      </c>
    </row>
    <row r="4" spans="1:13" s="343" customFormat="1" hidden="1" x14ac:dyDescent="0.2">
      <c r="A4" s="189" t="s">
        <v>600</v>
      </c>
      <c r="B4" s="439" t="s">
        <v>601</v>
      </c>
      <c r="C4" s="439"/>
      <c r="D4" s="439"/>
      <c r="E4" s="439"/>
      <c r="F4" s="439"/>
      <c r="G4" s="305"/>
      <c r="H4" s="98">
        <f>H5+H158+H853+H1290</f>
        <v>1293576137</v>
      </c>
      <c r="I4" s="98">
        <f>I5+I158+I853+I1290</f>
        <v>170735741</v>
      </c>
      <c r="J4" s="98">
        <f>J5+J158+J853+J1290</f>
        <v>64243414</v>
      </c>
      <c r="K4" s="98">
        <f>K5+K158+K853+K1290</f>
        <v>34922102</v>
      </c>
      <c r="L4" s="98">
        <f>L5+L158+L853+L1290</f>
        <v>100609302</v>
      </c>
      <c r="M4" s="98">
        <f t="shared" si="1"/>
        <v>1252771010</v>
      </c>
    </row>
    <row r="5" spans="1:13" s="240" customFormat="1" ht="15.75" hidden="1" customHeight="1" x14ac:dyDescent="0.2">
      <c r="A5" s="190" t="s">
        <v>600</v>
      </c>
      <c r="B5" s="440" t="s">
        <v>602</v>
      </c>
      <c r="C5" s="440"/>
      <c r="D5" s="440"/>
      <c r="E5" s="440"/>
      <c r="F5" s="440"/>
      <c r="G5" s="306"/>
      <c r="H5" s="294">
        <f>H6+H66+H79+H98+H119+H136+H144+H154</f>
        <v>20774764</v>
      </c>
      <c r="I5" s="294">
        <f t="shared" ref="I5:L5" si="2">I6+I66+I79+I98+I119+I136+I144+I154</f>
        <v>297000</v>
      </c>
      <c r="J5" s="294">
        <f t="shared" si="2"/>
        <v>384800</v>
      </c>
      <c r="K5" s="294">
        <f t="shared" si="2"/>
        <v>1201999</v>
      </c>
      <c r="L5" s="294">
        <f t="shared" si="2"/>
        <v>2693999</v>
      </c>
      <c r="M5" s="294">
        <f t="shared" si="1"/>
        <v>22354564</v>
      </c>
    </row>
    <row r="6" spans="1:13" s="240" customFormat="1" ht="45" hidden="1" x14ac:dyDescent="0.2">
      <c r="A6" s="177" t="s">
        <v>600</v>
      </c>
      <c r="B6" s="168" t="s">
        <v>28</v>
      </c>
      <c r="C6" s="169"/>
      <c r="D6" s="169"/>
      <c r="E6" s="170"/>
      <c r="F6" s="172" t="s">
        <v>29</v>
      </c>
      <c r="G6" s="173" t="s">
        <v>603</v>
      </c>
      <c r="H6" s="297">
        <f>H7+H17+H47+H52+H56+H63</f>
        <v>14254870</v>
      </c>
      <c r="I6" s="297">
        <f t="shared" ref="I6:L6" si="3">I7+I17+I47+I52+I56+I63</f>
        <v>99000</v>
      </c>
      <c r="J6" s="297">
        <f t="shared" si="3"/>
        <v>140800</v>
      </c>
      <c r="K6" s="297">
        <f t="shared" si="3"/>
        <v>77999</v>
      </c>
      <c r="L6" s="297">
        <f t="shared" si="3"/>
        <v>2533999</v>
      </c>
      <c r="M6" s="297">
        <f t="shared" si="1"/>
        <v>16752670</v>
      </c>
    </row>
    <row r="7" spans="1:13" s="245" customFormat="1" hidden="1" x14ac:dyDescent="0.2">
      <c r="A7" s="186" t="s">
        <v>600</v>
      </c>
      <c r="B7" s="174" t="s">
        <v>28</v>
      </c>
      <c r="C7" s="164">
        <v>11</v>
      </c>
      <c r="D7" s="164"/>
      <c r="E7" s="165">
        <v>31</v>
      </c>
      <c r="F7" s="166"/>
      <c r="G7" s="167"/>
      <c r="H7" s="296">
        <f t="shared" ref="H7:I7" si="4">H8+H12+H14</f>
        <v>9958000</v>
      </c>
      <c r="I7" s="296">
        <f t="shared" si="4"/>
        <v>0</v>
      </c>
      <c r="J7" s="296">
        <f t="shared" ref="J7:L7" si="5">J8+J12+J14</f>
        <v>0</v>
      </c>
      <c r="K7" s="296">
        <f t="shared" si="5"/>
        <v>77999</v>
      </c>
      <c r="L7" s="296">
        <f t="shared" si="5"/>
        <v>2533999</v>
      </c>
      <c r="M7" s="296">
        <f t="shared" si="1"/>
        <v>12414000</v>
      </c>
    </row>
    <row r="8" spans="1:13" s="245" customFormat="1" hidden="1" x14ac:dyDescent="0.2">
      <c r="A8" s="116" t="s">
        <v>600</v>
      </c>
      <c r="B8" s="100" t="s">
        <v>28</v>
      </c>
      <c r="C8" s="101">
        <v>11</v>
      </c>
      <c r="D8" s="102"/>
      <c r="E8" s="103">
        <v>311</v>
      </c>
      <c r="F8" s="139"/>
      <c r="G8" s="104"/>
      <c r="H8" s="105">
        <f t="shared" ref="H8:I8" si="6">SUM(H9:H11)</f>
        <v>8293000</v>
      </c>
      <c r="I8" s="105">
        <f t="shared" si="6"/>
        <v>0</v>
      </c>
      <c r="J8" s="275">
        <f t="shared" ref="J8:L8" si="7">SUM(J9:J11)</f>
        <v>0</v>
      </c>
      <c r="K8" s="105">
        <f t="shared" si="7"/>
        <v>77999</v>
      </c>
      <c r="L8" s="105">
        <f t="shared" si="7"/>
        <v>2118999</v>
      </c>
      <c r="M8" s="105">
        <f t="shared" si="1"/>
        <v>10334000</v>
      </c>
    </row>
    <row r="9" spans="1:13" s="245" customFormat="1" ht="15" hidden="1" x14ac:dyDescent="0.2">
      <c r="A9" s="150" t="s">
        <v>600</v>
      </c>
      <c r="B9" s="133" t="s">
        <v>28</v>
      </c>
      <c r="C9" s="134">
        <v>11</v>
      </c>
      <c r="D9" s="135" t="s">
        <v>31</v>
      </c>
      <c r="E9" s="136">
        <v>3111</v>
      </c>
      <c r="F9" s="141" t="s">
        <v>33</v>
      </c>
      <c r="G9" s="130"/>
      <c r="H9" s="275">
        <v>8016000</v>
      </c>
      <c r="I9" s="275"/>
      <c r="J9" s="275"/>
      <c r="K9" s="275"/>
      <c r="L9" s="275">
        <v>2111999</v>
      </c>
      <c r="M9" s="275">
        <f t="shared" si="1"/>
        <v>10127999</v>
      </c>
    </row>
    <row r="10" spans="1:13" s="240" customFormat="1" hidden="1" x14ac:dyDescent="0.2">
      <c r="A10" s="150" t="s">
        <v>600</v>
      </c>
      <c r="B10" s="133" t="s">
        <v>28</v>
      </c>
      <c r="C10" s="134">
        <v>11</v>
      </c>
      <c r="D10" s="135" t="s">
        <v>31</v>
      </c>
      <c r="E10" s="136">
        <v>3113</v>
      </c>
      <c r="F10" s="141" t="s">
        <v>35</v>
      </c>
      <c r="G10" s="130"/>
      <c r="H10" s="275">
        <v>170000</v>
      </c>
      <c r="I10" s="275"/>
      <c r="J10" s="275"/>
      <c r="K10" s="275"/>
      <c r="L10" s="275">
        <v>7000</v>
      </c>
      <c r="M10" s="275">
        <f t="shared" si="1"/>
        <v>177000</v>
      </c>
    </row>
    <row r="11" spans="1:13" s="245" customFormat="1" ht="15" hidden="1" x14ac:dyDescent="0.2">
      <c r="A11" s="150" t="s">
        <v>600</v>
      </c>
      <c r="B11" s="133" t="s">
        <v>28</v>
      </c>
      <c r="C11" s="134">
        <v>11</v>
      </c>
      <c r="D11" s="135" t="s">
        <v>31</v>
      </c>
      <c r="E11" s="136">
        <v>3114</v>
      </c>
      <c r="F11" s="141" t="s">
        <v>36</v>
      </c>
      <c r="G11" s="130"/>
      <c r="H11" s="275">
        <v>107000</v>
      </c>
      <c r="I11" s="275"/>
      <c r="J11" s="275"/>
      <c r="K11" s="275">
        <v>77999</v>
      </c>
      <c r="L11" s="275"/>
      <c r="M11" s="275">
        <f t="shared" si="1"/>
        <v>29001</v>
      </c>
    </row>
    <row r="12" spans="1:13" s="240" customFormat="1" hidden="1" x14ac:dyDescent="0.2">
      <c r="A12" s="116" t="s">
        <v>600</v>
      </c>
      <c r="B12" s="100" t="s">
        <v>28</v>
      </c>
      <c r="C12" s="101">
        <v>11</v>
      </c>
      <c r="D12" s="102"/>
      <c r="E12" s="103">
        <v>312</v>
      </c>
      <c r="F12" s="139"/>
      <c r="G12" s="104"/>
      <c r="H12" s="295">
        <f t="shared" ref="H12:L12" si="8">SUM(H13)</f>
        <v>350000</v>
      </c>
      <c r="I12" s="295">
        <f t="shared" si="8"/>
        <v>0</v>
      </c>
      <c r="J12" s="295">
        <f t="shared" si="8"/>
        <v>0</v>
      </c>
      <c r="K12" s="295">
        <f t="shared" si="8"/>
        <v>0</v>
      </c>
      <c r="L12" s="295">
        <f t="shared" si="8"/>
        <v>40000</v>
      </c>
      <c r="M12" s="295">
        <f t="shared" si="1"/>
        <v>390000</v>
      </c>
    </row>
    <row r="13" spans="1:13" s="245" customFormat="1" ht="15" hidden="1" x14ac:dyDescent="0.2">
      <c r="A13" s="150" t="s">
        <v>600</v>
      </c>
      <c r="B13" s="133" t="s">
        <v>28</v>
      </c>
      <c r="C13" s="134">
        <v>11</v>
      </c>
      <c r="D13" s="135" t="s">
        <v>31</v>
      </c>
      <c r="E13" s="136">
        <v>3121</v>
      </c>
      <c r="F13" s="141" t="s">
        <v>38</v>
      </c>
      <c r="G13" s="130"/>
      <c r="H13" s="275">
        <v>350000</v>
      </c>
      <c r="I13" s="275"/>
      <c r="J13" s="275"/>
      <c r="K13" s="275"/>
      <c r="L13" s="275">
        <v>40000</v>
      </c>
      <c r="M13" s="275">
        <f t="shared" si="1"/>
        <v>390000</v>
      </c>
    </row>
    <row r="14" spans="1:13" s="204" customFormat="1" hidden="1" x14ac:dyDescent="0.2">
      <c r="A14" s="116" t="s">
        <v>600</v>
      </c>
      <c r="B14" s="100" t="s">
        <v>28</v>
      </c>
      <c r="C14" s="101">
        <v>11</v>
      </c>
      <c r="D14" s="102"/>
      <c r="E14" s="103">
        <v>313</v>
      </c>
      <c r="F14" s="139"/>
      <c r="G14" s="104"/>
      <c r="H14" s="295">
        <f>SUM(H15:H16)</f>
        <v>1315000</v>
      </c>
      <c r="I14" s="295">
        <f>SUM(I15:I16)</f>
        <v>0</v>
      </c>
      <c r="J14" s="295">
        <f>SUM(J15:J16)</f>
        <v>0</v>
      </c>
      <c r="K14" s="295">
        <f>SUM(K15:K16)</f>
        <v>0</v>
      </c>
      <c r="L14" s="295">
        <f>SUM(L15:L16)</f>
        <v>375000</v>
      </c>
      <c r="M14" s="295">
        <f t="shared" si="1"/>
        <v>1690000</v>
      </c>
    </row>
    <row r="15" spans="1:13" s="204" customFormat="1" ht="15" hidden="1" x14ac:dyDescent="0.2">
      <c r="A15" s="150" t="s">
        <v>600</v>
      </c>
      <c r="B15" s="133" t="s">
        <v>28</v>
      </c>
      <c r="C15" s="134">
        <v>11</v>
      </c>
      <c r="D15" s="135" t="s">
        <v>31</v>
      </c>
      <c r="E15" s="136">
        <v>3131</v>
      </c>
      <c r="F15" s="140" t="s">
        <v>39</v>
      </c>
      <c r="G15" s="104"/>
      <c r="H15" s="308">
        <v>0</v>
      </c>
      <c r="I15" s="308"/>
      <c r="J15" s="308"/>
      <c r="K15" s="308"/>
      <c r="L15" s="308">
        <v>20000</v>
      </c>
      <c r="M15" s="308">
        <f t="shared" si="1"/>
        <v>20000</v>
      </c>
    </row>
    <row r="16" spans="1:13" s="240" customFormat="1" hidden="1" x14ac:dyDescent="0.2">
      <c r="A16" s="150" t="s">
        <v>600</v>
      </c>
      <c r="B16" s="133" t="s">
        <v>28</v>
      </c>
      <c r="C16" s="134">
        <v>11</v>
      </c>
      <c r="D16" s="135" t="s">
        <v>31</v>
      </c>
      <c r="E16" s="136">
        <v>3132</v>
      </c>
      <c r="F16" s="141" t="s">
        <v>40</v>
      </c>
      <c r="G16" s="130"/>
      <c r="H16" s="275">
        <v>1315000</v>
      </c>
      <c r="I16" s="275"/>
      <c r="J16" s="275"/>
      <c r="K16" s="275"/>
      <c r="L16" s="275">
        <v>355000</v>
      </c>
      <c r="M16" s="275">
        <f t="shared" si="1"/>
        <v>1670000</v>
      </c>
    </row>
    <row r="17" spans="1:13" s="245" customFormat="1" hidden="1" x14ac:dyDescent="0.2">
      <c r="A17" s="186" t="s">
        <v>600</v>
      </c>
      <c r="B17" s="174" t="s">
        <v>28</v>
      </c>
      <c r="C17" s="164">
        <v>11</v>
      </c>
      <c r="D17" s="164"/>
      <c r="E17" s="165">
        <v>32</v>
      </c>
      <c r="F17" s="166"/>
      <c r="G17" s="167"/>
      <c r="H17" s="296">
        <f t="shared" ref="H17:I17" si="9">H18+H23+H29+H38+H40</f>
        <v>4070382</v>
      </c>
      <c r="I17" s="296">
        <f t="shared" si="9"/>
        <v>99000</v>
      </c>
      <c r="J17" s="296">
        <f t="shared" ref="J17:L17" si="10">J18+J23+J29+J38+J40</f>
        <v>119000</v>
      </c>
      <c r="K17" s="296">
        <f t="shared" si="10"/>
        <v>0</v>
      </c>
      <c r="L17" s="296">
        <f t="shared" si="10"/>
        <v>0</v>
      </c>
      <c r="M17" s="296">
        <f t="shared" si="1"/>
        <v>4090382</v>
      </c>
    </row>
    <row r="18" spans="1:13" s="245" customFormat="1" hidden="1" x14ac:dyDescent="0.2">
      <c r="A18" s="116" t="s">
        <v>600</v>
      </c>
      <c r="B18" s="100" t="s">
        <v>28</v>
      </c>
      <c r="C18" s="101">
        <v>11</v>
      </c>
      <c r="D18" s="102"/>
      <c r="E18" s="103">
        <v>321</v>
      </c>
      <c r="F18" s="139"/>
      <c r="G18" s="104"/>
      <c r="H18" s="295">
        <f t="shared" ref="H18:I18" si="11">SUM(H19:H22)</f>
        <v>810986</v>
      </c>
      <c r="I18" s="295">
        <f t="shared" si="11"/>
        <v>18000</v>
      </c>
      <c r="J18" s="295">
        <f t="shared" ref="J18:L18" si="12">SUM(J19:J22)</f>
        <v>35000</v>
      </c>
      <c r="K18" s="295">
        <f t="shared" si="12"/>
        <v>0</v>
      </c>
      <c r="L18" s="295">
        <f t="shared" si="12"/>
        <v>0</v>
      </c>
      <c r="M18" s="295">
        <f t="shared" si="1"/>
        <v>827986</v>
      </c>
    </row>
    <row r="19" spans="1:13" s="245" customFormat="1" ht="15" hidden="1" x14ac:dyDescent="0.2">
      <c r="A19" s="150" t="s">
        <v>600</v>
      </c>
      <c r="B19" s="133" t="s">
        <v>28</v>
      </c>
      <c r="C19" s="134">
        <v>11</v>
      </c>
      <c r="D19" s="135" t="s">
        <v>31</v>
      </c>
      <c r="E19" s="136">
        <v>3211</v>
      </c>
      <c r="F19" s="141" t="s">
        <v>42</v>
      </c>
      <c r="G19" s="130"/>
      <c r="H19" s="275">
        <v>373000</v>
      </c>
      <c r="I19" s="275"/>
      <c r="J19" s="275"/>
      <c r="K19" s="275"/>
      <c r="L19" s="275"/>
      <c r="M19" s="275">
        <f t="shared" si="1"/>
        <v>373000</v>
      </c>
    </row>
    <row r="20" spans="1:13" s="245" customFormat="1" ht="30" hidden="1" x14ac:dyDescent="0.2">
      <c r="A20" s="150" t="s">
        <v>600</v>
      </c>
      <c r="B20" s="133" t="s">
        <v>28</v>
      </c>
      <c r="C20" s="134">
        <v>11</v>
      </c>
      <c r="D20" s="135" t="s">
        <v>31</v>
      </c>
      <c r="E20" s="136">
        <v>3212</v>
      </c>
      <c r="F20" s="141" t="s">
        <v>43</v>
      </c>
      <c r="G20" s="130"/>
      <c r="H20" s="275">
        <v>358352</v>
      </c>
      <c r="I20" s="275"/>
      <c r="J20" s="275"/>
      <c r="K20" s="275"/>
      <c r="L20" s="275"/>
      <c r="M20" s="275">
        <f t="shared" si="1"/>
        <v>358352</v>
      </c>
    </row>
    <row r="21" spans="1:13" s="240" customFormat="1" hidden="1" x14ac:dyDescent="0.2">
      <c r="A21" s="150" t="s">
        <v>600</v>
      </c>
      <c r="B21" s="133" t="s">
        <v>28</v>
      </c>
      <c r="C21" s="134">
        <v>11</v>
      </c>
      <c r="D21" s="135" t="s">
        <v>31</v>
      </c>
      <c r="E21" s="136">
        <v>3213</v>
      </c>
      <c r="F21" s="141" t="s">
        <v>44</v>
      </c>
      <c r="G21" s="130"/>
      <c r="H21" s="275">
        <v>53089</v>
      </c>
      <c r="I21" s="275">
        <v>18000</v>
      </c>
      <c r="J21" s="275"/>
      <c r="K21" s="275"/>
      <c r="L21" s="275"/>
      <c r="M21" s="275">
        <f t="shared" si="1"/>
        <v>35089</v>
      </c>
    </row>
    <row r="22" spans="1:13" s="245" customFormat="1" ht="15" hidden="1" x14ac:dyDescent="0.2">
      <c r="A22" s="150" t="s">
        <v>600</v>
      </c>
      <c r="B22" s="133" t="s">
        <v>28</v>
      </c>
      <c r="C22" s="134">
        <v>11</v>
      </c>
      <c r="D22" s="135" t="s">
        <v>31</v>
      </c>
      <c r="E22" s="136">
        <v>3214</v>
      </c>
      <c r="F22" s="141" t="s">
        <v>45</v>
      </c>
      <c r="G22" s="130"/>
      <c r="H22" s="275">
        <v>26545</v>
      </c>
      <c r="I22" s="275"/>
      <c r="J22" s="275">
        <v>35000</v>
      </c>
      <c r="K22" s="275"/>
      <c r="L22" s="275"/>
      <c r="M22" s="275">
        <f t="shared" si="1"/>
        <v>61545</v>
      </c>
    </row>
    <row r="23" spans="1:13" s="245" customFormat="1" hidden="1" x14ac:dyDescent="0.2">
      <c r="A23" s="116" t="s">
        <v>600</v>
      </c>
      <c r="B23" s="100" t="s">
        <v>28</v>
      </c>
      <c r="C23" s="101">
        <v>11</v>
      </c>
      <c r="D23" s="102"/>
      <c r="E23" s="103">
        <v>322</v>
      </c>
      <c r="F23" s="139"/>
      <c r="G23" s="104"/>
      <c r="H23" s="295">
        <f t="shared" ref="H23:I23" si="13">SUM(H24:H28)</f>
        <v>1532538</v>
      </c>
      <c r="I23" s="295">
        <f t="shared" si="13"/>
        <v>20000</v>
      </c>
      <c r="J23" s="295">
        <f t="shared" ref="J23:L23" si="14">SUM(J24:J28)</f>
        <v>0</v>
      </c>
      <c r="K23" s="295">
        <f t="shared" si="14"/>
        <v>0</v>
      </c>
      <c r="L23" s="295">
        <f t="shared" si="14"/>
        <v>0</v>
      </c>
      <c r="M23" s="295">
        <f t="shared" si="1"/>
        <v>1512538</v>
      </c>
    </row>
    <row r="24" spans="1:13" s="245" customFormat="1" ht="15" hidden="1" x14ac:dyDescent="0.2">
      <c r="A24" s="150" t="s">
        <v>600</v>
      </c>
      <c r="B24" s="133" t="s">
        <v>28</v>
      </c>
      <c r="C24" s="134">
        <v>11</v>
      </c>
      <c r="D24" s="135" t="s">
        <v>31</v>
      </c>
      <c r="E24" s="136">
        <v>3221</v>
      </c>
      <c r="F24" s="141" t="s">
        <v>297</v>
      </c>
      <c r="G24" s="130"/>
      <c r="H24" s="275">
        <v>165902</v>
      </c>
      <c r="I24" s="275">
        <v>10000</v>
      </c>
      <c r="J24" s="275"/>
      <c r="K24" s="275"/>
      <c r="L24" s="275"/>
      <c r="M24" s="275">
        <f t="shared" si="1"/>
        <v>155902</v>
      </c>
    </row>
    <row r="25" spans="1:13" s="245" customFormat="1" ht="15" hidden="1" x14ac:dyDescent="0.2">
      <c r="A25" s="150" t="s">
        <v>600</v>
      </c>
      <c r="B25" s="133" t="s">
        <v>28</v>
      </c>
      <c r="C25" s="134">
        <v>11</v>
      </c>
      <c r="D25" s="135" t="s">
        <v>31</v>
      </c>
      <c r="E25" s="136">
        <v>3223</v>
      </c>
      <c r="F25" s="141" t="s">
        <v>48</v>
      </c>
      <c r="G25" s="130"/>
      <c r="H25" s="275">
        <v>1294000</v>
      </c>
      <c r="I25" s="275"/>
      <c r="J25" s="275"/>
      <c r="K25" s="275"/>
      <c r="L25" s="275"/>
      <c r="M25" s="275">
        <f t="shared" si="1"/>
        <v>1294000</v>
      </c>
    </row>
    <row r="26" spans="1:13" s="245" customFormat="1" ht="30" hidden="1" x14ac:dyDescent="0.2">
      <c r="A26" s="150" t="s">
        <v>600</v>
      </c>
      <c r="B26" s="133" t="s">
        <v>28</v>
      </c>
      <c r="C26" s="134">
        <v>11</v>
      </c>
      <c r="D26" s="135" t="s">
        <v>31</v>
      </c>
      <c r="E26" s="136">
        <v>3224</v>
      </c>
      <c r="F26" s="141" t="s">
        <v>155</v>
      </c>
      <c r="G26" s="130"/>
      <c r="H26" s="275">
        <v>53000</v>
      </c>
      <c r="I26" s="275">
        <v>7000</v>
      </c>
      <c r="J26" s="275"/>
      <c r="K26" s="275"/>
      <c r="L26" s="275"/>
      <c r="M26" s="275">
        <f t="shared" si="1"/>
        <v>46000</v>
      </c>
    </row>
    <row r="27" spans="1:13" s="240" customFormat="1" hidden="1" x14ac:dyDescent="0.2">
      <c r="A27" s="150" t="s">
        <v>600</v>
      </c>
      <c r="B27" s="133" t="s">
        <v>28</v>
      </c>
      <c r="C27" s="134">
        <v>11</v>
      </c>
      <c r="D27" s="135" t="s">
        <v>31</v>
      </c>
      <c r="E27" s="136">
        <v>3225</v>
      </c>
      <c r="F27" s="141" t="s">
        <v>473</v>
      </c>
      <c r="G27" s="130"/>
      <c r="H27" s="275">
        <v>13000</v>
      </c>
      <c r="I27" s="275">
        <v>3000</v>
      </c>
      <c r="J27" s="275"/>
      <c r="K27" s="275"/>
      <c r="L27" s="275"/>
      <c r="M27" s="275">
        <f t="shared" si="1"/>
        <v>10000</v>
      </c>
    </row>
    <row r="28" spans="1:13" s="245" customFormat="1" ht="15" hidden="1" x14ac:dyDescent="0.2">
      <c r="A28" s="150" t="s">
        <v>600</v>
      </c>
      <c r="B28" s="133" t="s">
        <v>28</v>
      </c>
      <c r="C28" s="134">
        <v>11</v>
      </c>
      <c r="D28" s="135" t="s">
        <v>31</v>
      </c>
      <c r="E28" s="136">
        <v>3227</v>
      </c>
      <c r="F28" s="141" t="s">
        <v>51</v>
      </c>
      <c r="G28" s="130"/>
      <c r="H28" s="275">
        <v>6636</v>
      </c>
      <c r="I28" s="275"/>
      <c r="J28" s="275"/>
      <c r="K28" s="275"/>
      <c r="L28" s="275"/>
      <c r="M28" s="275">
        <f t="shared" si="1"/>
        <v>6636</v>
      </c>
    </row>
    <row r="29" spans="1:13" s="245" customFormat="1" hidden="1" x14ac:dyDescent="0.2">
      <c r="A29" s="116" t="s">
        <v>600</v>
      </c>
      <c r="B29" s="100" t="s">
        <v>28</v>
      </c>
      <c r="C29" s="101">
        <v>11</v>
      </c>
      <c r="D29" s="102"/>
      <c r="E29" s="103">
        <v>323</v>
      </c>
      <c r="F29" s="139"/>
      <c r="G29" s="104"/>
      <c r="H29" s="295">
        <f t="shared" ref="H29:I29" si="15">SUM(H30:H37)</f>
        <v>1392084</v>
      </c>
      <c r="I29" s="295">
        <f t="shared" si="15"/>
        <v>19000</v>
      </c>
      <c r="J29" s="295">
        <f t="shared" ref="J29:L29" si="16">SUM(J30:J37)</f>
        <v>84000</v>
      </c>
      <c r="K29" s="295">
        <f t="shared" si="16"/>
        <v>0</v>
      </c>
      <c r="L29" s="295">
        <f t="shared" si="16"/>
        <v>0</v>
      </c>
      <c r="M29" s="295">
        <f t="shared" si="1"/>
        <v>1457084</v>
      </c>
    </row>
    <row r="30" spans="1:13" s="245" customFormat="1" ht="15" hidden="1" x14ac:dyDescent="0.2">
      <c r="A30" s="150" t="s">
        <v>600</v>
      </c>
      <c r="B30" s="133" t="s">
        <v>28</v>
      </c>
      <c r="C30" s="134">
        <v>11</v>
      </c>
      <c r="D30" s="135" t="s">
        <v>31</v>
      </c>
      <c r="E30" s="136">
        <v>3231</v>
      </c>
      <c r="F30" s="141" t="s">
        <v>52</v>
      </c>
      <c r="G30" s="130"/>
      <c r="H30" s="275">
        <v>261000</v>
      </c>
      <c r="I30" s="275"/>
      <c r="J30" s="275">
        <v>27000</v>
      </c>
      <c r="K30" s="275"/>
      <c r="L30" s="275"/>
      <c r="M30" s="275">
        <f t="shared" si="1"/>
        <v>288000</v>
      </c>
    </row>
    <row r="31" spans="1:13" s="245" customFormat="1" ht="15" hidden="1" x14ac:dyDescent="0.2">
      <c r="A31" s="150" t="s">
        <v>600</v>
      </c>
      <c r="B31" s="133" t="s">
        <v>28</v>
      </c>
      <c r="C31" s="134">
        <v>11</v>
      </c>
      <c r="D31" s="135" t="s">
        <v>31</v>
      </c>
      <c r="E31" s="136">
        <v>3232</v>
      </c>
      <c r="F31" s="141" t="s">
        <v>53</v>
      </c>
      <c r="G31" s="130"/>
      <c r="H31" s="275">
        <v>59000</v>
      </c>
      <c r="I31" s="275">
        <v>9000</v>
      </c>
      <c r="J31" s="275"/>
      <c r="K31" s="275"/>
      <c r="L31" s="275"/>
      <c r="M31" s="275">
        <f t="shared" si="1"/>
        <v>50000</v>
      </c>
    </row>
    <row r="32" spans="1:13" s="245" customFormat="1" ht="15" hidden="1" x14ac:dyDescent="0.2">
      <c r="A32" s="150" t="s">
        <v>600</v>
      </c>
      <c r="B32" s="133" t="s">
        <v>28</v>
      </c>
      <c r="C32" s="134">
        <v>11</v>
      </c>
      <c r="D32" s="135" t="s">
        <v>31</v>
      </c>
      <c r="E32" s="136">
        <v>3233</v>
      </c>
      <c r="F32" s="141" t="s">
        <v>54</v>
      </c>
      <c r="G32" s="130"/>
      <c r="H32" s="275">
        <v>125000</v>
      </c>
      <c r="I32" s="275"/>
      <c r="J32" s="275"/>
      <c r="K32" s="275"/>
      <c r="L32" s="275"/>
      <c r="M32" s="275">
        <f t="shared" si="1"/>
        <v>125000</v>
      </c>
    </row>
    <row r="33" spans="1:13" s="245" customFormat="1" ht="15" hidden="1" x14ac:dyDescent="0.2">
      <c r="A33" s="150" t="s">
        <v>600</v>
      </c>
      <c r="B33" s="133" t="s">
        <v>28</v>
      </c>
      <c r="C33" s="134">
        <v>11</v>
      </c>
      <c r="D33" s="135" t="s">
        <v>31</v>
      </c>
      <c r="E33" s="136">
        <v>3234</v>
      </c>
      <c r="F33" s="141" t="s">
        <v>55</v>
      </c>
      <c r="G33" s="130"/>
      <c r="H33" s="275">
        <v>92000</v>
      </c>
      <c r="I33" s="275"/>
      <c r="J33" s="275"/>
      <c r="K33" s="275"/>
      <c r="L33" s="275"/>
      <c r="M33" s="275">
        <f t="shared" si="1"/>
        <v>92000</v>
      </c>
    </row>
    <row r="34" spans="1:13" s="245" customFormat="1" ht="15" hidden="1" x14ac:dyDescent="0.2">
      <c r="A34" s="150" t="s">
        <v>600</v>
      </c>
      <c r="B34" s="133" t="s">
        <v>28</v>
      </c>
      <c r="C34" s="134">
        <v>11</v>
      </c>
      <c r="D34" s="135" t="s">
        <v>31</v>
      </c>
      <c r="E34" s="136">
        <v>3235</v>
      </c>
      <c r="F34" s="141" t="s">
        <v>56</v>
      </c>
      <c r="G34" s="130"/>
      <c r="H34" s="275">
        <v>135000</v>
      </c>
      <c r="I34" s="275">
        <v>10000</v>
      </c>
      <c r="J34" s="275"/>
      <c r="K34" s="275"/>
      <c r="L34" s="275"/>
      <c r="M34" s="275">
        <f t="shared" si="1"/>
        <v>125000</v>
      </c>
    </row>
    <row r="35" spans="1:13" s="245" customFormat="1" ht="15" hidden="1" x14ac:dyDescent="0.2">
      <c r="A35" s="150" t="s">
        <v>600</v>
      </c>
      <c r="B35" s="133" t="s">
        <v>28</v>
      </c>
      <c r="C35" s="134">
        <v>11</v>
      </c>
      <c r="D35" s="135" t="s">
        <v>31</v>
      </c>
      <c r="E35" s="136">
        <v>3236</v>
      </c>
      <c r="F35" s="141" t="s">
        <v>57</v>
      </c>
      <c r="G35" s="130"/>
      <c r="H35" s="275">
        <v>61000</v>
      </c>
      <c r="I35" s="275"/>
      <c r="J35" s="275"/>
      <c r="K35" s="275"/>
      <c r="L35" s="275"/>
      <c r="M35" s="275">
        <f t="shared" ref="M35:M62" si="17">H35-I35+J35-K35+L35</f>
        <v>61000</v>
      </c>
    </row>
    <row r="36" spans="1:13" s="240" customFormat="1" hidden="1" x14ac:dyDescent="0.2">
      <c r="A36" s="150" t="s">
        <v>600</v>
      </c>
      <c r="B36" s="133" t="s">
        <v>28</v>
      </c>
      <c r="C36" s="134">
        <v>11</v>
      </c>
      <c r="D36" s="135" t="s">
        <v>31</v>
      </c>
      <c r="E36" s="136">
        <v>3237</v>
      </c>
      <c r="F36" s="141" t="s">
        <v>58</v>
      </c>
      <c r="G36" s="130"/>
      <c r="H36" s="275">
        <v>199084</v>
      </c>
      <c r="I36" s="275"/>
      <c r="J36" s="275"/>
      <c r="K36" s="275"/>
      <c r="L36" s="275"/>
      <c r="M36" s="275">
        <f t="shared" si="17"/>
        <v>199084</v>
      </c>
    </row>
    <row r="37" spans="1:13" s="245" customFormat="1" ht="15" hidden="1" x14ac:dyDescent="0.2">
      <c r="A37" s="150" t="s">
        <v>600</v>
      </c>
      <c r="B37" s="133" t="s">
        <v>28</v>
      </c>
      <c r="C37" s="134">
        <v>11</v>
      </c>
      <c r="D37" s="135" t="s">
        <v>31</v>
      </c>
      <c r="E37" s="136">
        <v>3239</v>
      </c>
      <c r="F37" s="141" t="s">
        <v>60</v>
      </c>
      <c r="G37" s="130"/>
      <c r="H37" s="275">
        <v>460000</v>
      </c>
      <c r="I37" s="275"/>
      <c r="J37" s="275">
        <v>57000</v>
      </c>
      <c r="K37" s="275"/>
      <c r="L37" s="275"/>
      <c r="M37" s="275">
        <f t="shared" si="17"/>
        <v>517000</v>
      </c>
    </row>
    <row r="38" spans="1:13" s="240" customFormat="1" hidden="1" x14ac:dyDescent="0.2">
      <c r="A38" s="116" t="s">
        <v>600</v>
      </c>
      <c r="B38" s="100" t="s">
        <v>28</v>
      </c>
      <c r="C38" s="101">
        <v>11</v>
      </c>
      <c r="D38" s="102"/>
      <c r="E38" s="103">
        <v>324</v>
      </c>
      <c r="F38" s="139"/>
      <c r="G38" s="104"/>
      <c r="H38" s="295">
        <f t="shared" ref="H38:L38" si="18">SUM(H39)</f>
        <v>26545</v>
      </c>
      <c r="I38" s="295">
        <f t="shared" si="18"/>
        <v>0</v>
      </c>
      <c r="J38" s="295">
        <f t="shared" si="18"/>
        <v>0</v>
      </c>
      <c r="K38" s="295">
        <f t="shared" si="18"/>
        <v>0</v>
      </c>
      <c r="L38" s="295">
        <f t="shared" si="18"/>
        <v>0</v>
      </c>
      <c r="M38" s="295">
        <f t="shared" si="17"/>
        <v>26545</v>
      </c>
    </row>
    <row r="39" spans="1:13" s="245" customFormat="1" ht="30" hidden="1" x14ac:dyDescent="0.2">
      <c r="A39" s="150" t="s">
        <v>600</v>
      </c>
      <c r="B39" s="133" t="s">
        <v>28</v>
      </c>
      <c r="C39" s="134">
        <v>11</v>
      </c>
      <c r="D39" s="135" t="s">
        <v>31</v>
      </c>
      <c r="E39" s="136">
        <v>3241</v>
      </c>
      <c r="F39" s="141" t="s">
        <v>205</v>
      </c>
      <c r="G39" s="130"/>
      <c r="H39" s="275">
        <v>26545</v>
      </c>
      <c r="I39" s="275"/>
      <c r="J39" s="275"/>
      <c r="K39" s="275"/>
      <c r="L39" s="275"/>
      <c r="M39" s="275">
        <f t="shared" si="17"/>
        <v>26545</v>
      </c>
    </row>
    <row r="40" spans="1:13" s="245" customFormat="1" hidden="1" x14ac:dyDescent="0.2">
      <c r="A40" s="116" t="s">
        <v>600</v>
      </c>
      <c r="B40" s="100" t="s">
        <v>28</v>
      </c>
      <c r="C40" s="101">
        <v>11</v>
      </c>
      <c r="D40" s="102"/>
      <c r="E40" s="103">
        <v>329</v>
      </c>
      <c r="F40" s="139"/>
      <c r="G40" s="104"/>
      <c r="H40" s="295">
        <f t="shared" ref="H40:I40" si="19">SUM(H41:H46)</f>
        <v>308229</v>
      </c>
      <c r="I40" s="295">
        <f t="shared" si="19"/>
        <v>42000</v>
      </c>
      <c r="J40" s="295">
        <f t="shared" ref="J40:L40" si="20">SUM(J41:J46)</f>
        <v>0</v>
      </c>
      <c r="K40" s="295">
        <f t="shared" si="20"/>
        <v>0</v>
      </c>
      <c r="L40" s="295">
        <f t="shared" si="20"/>
        <v>0</v>
      </c>
      <c r="M40" s="295">
        <f t="shared" si="17"/>
        <v>266229</v>
      </c>
    </row>
    <row r="41" spans="1:13" s="245" customFormat="1" ht="30" hidden="1" x14ac:dyDescent="0.2">
      <c r="A41" s="150" t="s">
        <v>600</v>
      </c>
      <c r="B41" s="133" t="s">
        <v>28</v>
      </c>
      <c r="C41" s="134">
        <v>11</v>
      </c>
      <c r="D41" s="135" t="s">
        <v>31</v>
      </c>
      <c r="E41" s="136">
        <v>3291</v>
      </c>
      <c r="F41" s="141" t="s">
        <v>474</v>
      </c>
      <c r="G41" s="130"/>
      <c r="H41" s="275">
        <v>62162</v>
      </c>
      <c r="I41" s="275">
        <v>30000</v>
      </c>
      <c r="J41" s="275"/>
      <c r="K41" s="275"/>
      <c r="L41" s="275"/>
      <c r="M41" s="275">
        <f t="shared" si="17"/>
        <v>32162</v>
      </c>
    </row>
    <row r="42" spans="1:13" s="245" customFormat="1" ht="15" hidden="1" x14ac:dyDescent="0.2">
      <c r="A42" s="150" t="s">
        <v>600</v>
      </c>
      <c r="B42" s="133" t="s">
        <v>28</v>
      </c>
      <c r="C42" s="134">
        <v>11</v>
      </c>
      <c r="D42" s="135" t="s">
        <v>31</v>
      </c>
      <c r="E42" s="136">
        <v>3292</v>
      </c>
      <c r="F42" s="141" t="s">
        <v>63</v>
      </c>
      <c r="G42" s="130"/>
      <c r="H42" s="275">
        <v>13272</v>
      </c>
      <c r="I42" s="275">
        <v>12000</v>
      </c>
      <c r="J42" s="275"/>
      <c r="K42" s="275"/>
      <c r="L42" s="275"/>
      <c r="M42" s="275">
        <f t="shared" si="17"/>
        <v>1272</v>
      </c>
    </row>
    <row r="43" spans="1:13" s="245" customFormat="1" ht="15" hidden="1" x14ac:dyDescent="0.2">
      <c r="A43" s="150" t="s">
        <v>600</v>
      </c>
      <c r="B43" s="133" t="s">
        <v>28</v>
      </c>
      <c r="C43" s="134">
        <v>11</v>
      </c>
      <c r="D43" s="135" t="s">
        <v>31</v>
      </c>
      <c r="E43" s="136">
        <v>3293</v>
      </c>
      <c r="F43" s="141" t="s">
        <v>64</v>
      </c>
      <c r="G43" s="130"/>
      <c r="H43" s="275">
        <v>66361</v>
      </c>
      <c r="I43" s="275"/>
      <c r="J43" s="275"/>
      <c r="K43" s="275"/>
      <c r="L43" s="275"/>
      <c r="M43" s="275">
        <f t="shared" si="17"/>
        <v>66361</v>
      </c>
    </row>
    <row r="44" spans="1:13" s="245" customFormat="1" ht="15" hidden="1" x14ac:dyDescent="0.2">
      <c r="A44" s="150" t="s">
        <v>600</v>
      </c>
      <c r="B44" s="133" t="s">
        <v>28</v>
      </c>
      <c r="C44" s="134">
        <v>11</v>
      </c>
      <c r="D44" s="135" t="s">
        <v>31</v>
      </c>
      <c r="E44" s="136">
        <v>3294</v>
      </c>
      <c r="F44" s="141" t="s">
        <v>604</v>
      </c>
      <c r="G44" s="130"/>
      <c r="H44" s="275">
        <v>113345</v>
      </c>
      <c r="I44" s="275"/>
      <c r="J44" s="275"/>
      <c r="K44" s="275"/>
      <c r="L44" s="275"/>
      <c r="M44" s="275">
        <f t="shared" si="17"/>
        <v>113345</v>
      </c>
    </row>
    <row r="45" spans="1:13" s="204" customFormat="1" ht="15" hidden="1" x14ac:dyDescent="0.2">
      <c r="A45" s="150" t="s">
        <v>600</v>
      </c>
      <c r="B45" s="133" t="s">
        <v>28</v>
      </c>
      <c r="C45" s="134">
        <v>11</v>
      </c>
      <c r="D45" s="135" t="s">
        <v>31</v>
      </c>
      <c r="E45" s="136">
        <v>3295</v>
      </c>
      <c r="F45" s="141" t="s">
        <v>66</v>
      </c>
      <c r="G45" s="130"/>
      <c r="H45" s="275">
        <v>39817</v>
      </c>
      <c r="I45" s="275"/>
      <c r="J45" s="275"/>
      <c r="K45" s="275"/>
      <c r="L45" s="275"/>
      <c r="M45" s="275">
        <f t="shared" si="17"/>
        <v>39817</v>
      </c>
    </row>
    <row r="46" spans="1:13" s="240" customFormat="1" hidden="1" x14ac:dyDescent="0.2">
      <c r="A46" s="150" t="s">
        <v>600</v>
      </c>
      <c r="B46" s="133" t="s">
        <v>28</v>
      </c>
      <c r="C46" s="134">
        <v>11</v>
      </c>
      <c r="D46" s="135" t="s">
        <v>31</v>
      </c>
      <c r="E46" s="136">
        <v>3299</v>
      </c>
      <c r="F46" s="141" t="s">
        <v>67</v>
      </c>
      <c r="G46" s="130"/>
      <c r="H46" s="275">
        <v>13272</v>
      </c>
      <c r="I46" s="275"/>
      <c r="J46" s="275"/>
      <c r="K46" s="275"/>
      <c r="L46" s="275"/>
      <c r="M46" s="275">
        <f t="shared" si="17"/>
        <v>13272</v>
      </c>
    </row>
    <row r="47" spans="1:13" s="245" customFormat="1" hidden="1" x14ac:dyDescent="0.2">
      <c r="A47" s="186" t="s">
        <v>600</v>
      </c>
      <c r="B47" s="174" t="s">
        <v>28</v>
      </c>
      <c r="C47" s="164">
        <v>11</v>
      </c>
      <c r="D47" s="164"/>
      <c r="E47" s="165">
        <v>34</v>
      </c>
      <c r="F47" s="166"/>
      <c r="G47" s="167"/>
      <c r="H47" s="296">
        <f t="shared" ref="H47:L47" si="21">H48</f>
        <v>9954</v>
      </c>
      <c r="I47" s="296">
        <f t="shared" si="21"/>
        <v>0</v>
      </c>
      <c r="J47" s="296">
        <f t="shared" si="21"/>
        <v>0</v>
      </c>
      <c r="K47" s="296">
        <f t="shared" si="21"/>
        <v>0</v>
      </c>
      <c r="L47" s="296">
        <f t="shared" si="21"/>
        <v>0</v>
      </c>
      <c r="M47" s="296">
        <f t="shared" si="17"/>
        <v>9954</v>
      </c>
    </row>
    <row r="48" spans="1:13" s="245" customFormat="1" hidden="1" x14ac:dyDescent="0.2">
      <c r="A48" s="116" t="s">
        <v>600</v>
      </c>
      <c r="B48" s="100" t="s">
        <v>28</v>
      </c>
      <c r="C48" s="101">
        <v>11</v>
      </c>
      <c r="D48" s="102"/>
      <c r="E48" s="103">
        <v>343</v>
      </c>
      <c r="F48" s="139"/>
      <c r="G48" s="104"/>
      <c r="H48" s="295">
        <f t="shared" ref="H48:I48" si="22">SUM(H49:H51)</f>
        <v>9954</v>
      </c>
      <c r="I48" s="295">
        <f t="shared" si="22"/>
        <v>0</v>
      </c>
      <c r="J48" s="295">
        <f t="shared" ref="J48:L48" si="23">SUM(J49:J51)</f>
        <v>0</v>
      </c>
      <c r="K48" s="295">
        <f t="shared" si="23"/>
        <v>0</v>
      </c>
      <c r="L48" s="295">
        <f t="shared" si="23"/>
        <v>0</v>
      </c>
      <c r="M48" s="295">
        <f t="shared" si="17"/>
        <v>9954</v>
      </c>
    </row>
    <row r="49" spans="1:13" s="245" customFormat="1" ht="15" hidden="1" x14ac:dyDescent="0.2">
      <c r="A49" s="150" t="s">
        <v>600</v>
      </c>
      <c r="B49" s="133" t="s">
        <v>28</v>
      </c>
      <c r="C49" s="134">
        <v>11</v>
      </c>
      <c r="D49" s="135" t="s">
        <v>31</v>
      </c>
      <c r="E49" s="136">
        <v>3431</v>
      </c>
      <c r="F49" s="141" t="s">
        <v>68</v>
      </c>
      <c r="G49" s="130"/>
      <c r="H49" s="275">
        <v>3982</v>
      </c>
      <c r="I49" s="275"/>
      <c r="J49" s="275"/>
      <c r="K49" s="275"/>
      <c r="L49" s="275"/>
      <c r="M49" s="275">
        <f t="shared" si="17"/>
        <v>3982</v>
      </c>
    </row>
    <row r="50" spans="1:13" s="204" customFormat="1" ht="15" hidden="1" x14ac:dyDescent="0.2">
      <c r="A50" s="150" t="s">
        <v>600</v>
      </c>
      <c r="B50" s="133" t="s">
        <v>28</v>
      </c>
      <c r="C50" s="134">
        <v>11</v>
      </c>
      <c r="D50" s="135" t="s">
        <v>31</v>
      </c>
      <c r="E50" s="136">
        <v>3433</v>
      </c>
      <c r="F50" s="141" t="s">
        <v>69</v>
      </c>
      <c r="G50" s="130"/>
      <c r="H50" s="275">
        <v>3318</v>
      </c>
      <c r="I50" s="275"/>
      <c r="J50" s="275"/>
      <c r="K50" s="275"/>
      <c r="L50" s="275"/>
      <c r="M50" s="275">
        <f t="shared" si="17"/>
        <v>3318</v>
      </c>
    </row>
    <row r="51" spans="1:13" s="240" customFormat="1" hidden="1" x14ac:dyDescent="0.2">
      <c r="A51" s="150" t="s">
        <v>600</v>
      </c>
      <c r="B51" s="133" t="s">
        <v>28</v>
      </c>
      <c r="C51" s="134">
        <v>11</v>
      </c>
      <c r="D51" s="135" t="s">
        <v>31</v>
      </c>
      <c r="E51" s="136">
        <v>3434</v>
      </c>
      <c r="F51" s="141" t="s">
        <v>70</v>
      </c>
      <c r="G51" s="130"/>
      <c r="H51" s="275">
        <v>2654</v>
      </c>
      <c r="I51" s="275"/>
      <c r="J51" s="275"/>
      <c r="K51" s="275"/>
      <c r="L51" s="275"/>
      <c r="M51" s="275">
        <f t="shared" si="17"/>
        <v>2654</v>
      </c>
    </row>
    <row r="52" spans="1:13" s="245" customFormat="1" hidden="1" x14ac:dyDescent="0.2">
      <c r="A52" s="186" t="s">
        <v>600</v>
      </c>
      <c r="B52" s="174" t="s">
        <v>28</v>
      </c>
      <c r="C52" s="164">
        <v>11</v>
      </c>
      <c r="D52" s="164"/>
      <c r="E52" s="165">
        <v>37</v>
      </c>
      <c r="F52" s="166"/>
      <c r="G52" s="167"/>
      <c r="H52" s="296">
        <f t="shared" ref="H52:L52" si="24">H53</f>
        <v>44424</v>
      </c>
      <c r="I52" s="296">
        <f t="shared" si="24"/>
        <v>0</v>
      </c>
      <c r="J52" s="296">
        <f t="shared" si="24"/>
        <v>15000</v>
      </c>
      <c r="K52" s="296">
        <f t="shared" si="24"/>
        <v>0</v>
      </c>
      <c r="L52" s="296">
        <f t="shared" si="24"/>
        <v>0</v>
      </c>
      <c r="M52" s="296">
        <f t="shared" si="17"/>
        <v>59424</v>
      </c>
    </row>
    <row r="53" spans="1:13" s="204" customFormat="1" hidden="1" x14ac:dyDescent="0.2">
      <c r="A53" s="116" t="s">
        <v>600</v>
      </c>
      <c r="B53" s="100" t="s">
        <v>28</v>
      </c>
      <c r="C53" s="101">
        <v>11</v>
      </c>
      <c r="D53" s="102"/>
      <c r="E53" s="103">
        <v>372</v>
      </c>
      <c r="F53" s="139"/>
      <c r="G53" s="104"/>
      <c r="H53" s="295">
        <f t="shared" ref="H53:I53" si="25">SUM(H54:H55)</f>
        <v>44424</v>
      </c>
      <c r="I53" s="295">
        <f t="shared" si="25"/>
        <v>0</v>
      </c>
      <c r="J53" s="295">
        <f t="shared" ref="J53:L53" si="26">SUM(J54:J55)</f>
        <v>15000</v>
      </c>
      <c r="K53" s="295">
        <f t="shared" si="26"/>
        <v>0</v>
      </c>
      <c r="L53" s="295">
        <f t="shared" si="26"/>
        <v>0</v>
      </c>
      <c r="M53" s="295">
        <f t="shared" si="17"/>
        <v>59424</v>
      </c>
    </row>
    <row r="54" spans="1:13" s="240" customFormat="1" hidden="1" x14ac:dyDescent="0.2">
      <c r="A54" s="150" t="s">
        <v>600</v>
      </c>
      <c r="B54" s="133" t="s">
        <v>28</v>
      </c>
      <c r="C54" s="134">
        <v>11</v>
      </c>
      <c r="D54" s="135" t="s">
        <v>31</v>
      </c>
      <c r="E54" s="136">
        <v>3721</v>
      </c>
      <c r="F54" s="141" t="s">
        <v>138</v>
      </c>
      <c r="G54" s="130"/>
      <c r="H54" s="275">
        <v>30000</v>
      </c>
      <c r="I54" s="275"/>
      <c r="J54" s="275"/>
      <c r="K54" s="275"/>
      <c r="L54" s="275"/>
      <c r="M54" s="275">
        <f t="shared" si="17"/>
        <v>30000</v>
      </c>
    </row>
    <row r="55" spans="1:13" s="240" customFormat="1" hidden="1" x14ac:dyDescent="0.2">
      <c r="A55" s="150" t="s">
        <v>600</v>
      </c>
      <c r="B55" s="133" t="s">
        <v>28</v>
      </c>
      <c r="C55" s="134">
        <v>11</v>
      </c>
      <c r="D55" s="135" t="s">
        <v>31</v>
      </c>
      <c r="E55" s="136">
        <v>3722</v>
      </c>
      <c r="F55" s="141" t="s">
        <v>605</v>
      </c>
      <c r="G55" s="130"/>
      <c r="H55" s="275">
        <v>14424</v>
      </c>
      <c r="I55" s="275"/>
      <c r="J55" s="275">
        <v>15000</v>
      </c>
      <c r="K55" s="275"/>
      <c r="L55" s="275"/>
      <c r="M55" s="275">
        <f t="shared" si="17"/>
        <v>29424</v>
      </c>
    </row>
    <row r="56" spans="1:13" s="245" customFormat="1" hidden="1" x14ac:dyDescent="0.2">
      <c r="A56" s="186" t="s">
        <v>600</v>
      </c>
      <c r="B56" s="174" t="s">
        <v>28</v>
      </c>
      <c r="C56" s="164">
        <v>11</v>
      </c>
      <c r="D56" s="164"/>
      <c r="E56" s="165">
        <v>42</v>
      </c>
      <c r="F56" s="166"/>
      <c r="G56" s="167"/>
      <c r="H56" s="296">
        <f t="shared" ref="H56:L56" si="27">H57</f>
        <v>165474</v>
      </c>
      <c r="I56" s="296">
        <f t="shared" si="27"/>
        <v>0</v>
      </c>
      <c r="J56" s="296">
        <f t="shared" si="27"/>
        <v>0</v>
      </c>
      <c r="K56" s="296">
        <f t="shared" si="27"/>
        <v>0</v>
      </c>
      <c r="L56" s="296">
        <f t="shared" si="27"/>
        <v>0</v>
      </c>
      <c r="M56" s="296">
        <f t="shared" si="17"/>
        <v>165474</v>
      </c>
    </row>
    <row r="57" spans="1:13" s="245" customFormat="1" hidden="1" x14ac:dyDescent="0.2">
      <c r="A57" s="116" t="s">
        <v>600</v>
      </c>
      <c r="B57" s="100" t="s">
        <v>28</v>
      </c>
      <c r="C57" s="101">
        <v>11</v>
      </c>
      <c r="D57" s="102"/>
      <c r="E57" s="103">
        <v>422</v>
      </c>
      <c r="F57" s="139"/>
      <c r="G57" s="104"/>
      <c r="H57" s="295">
        <f t="shared" ref="H57:I57" si="28">SUM(H58:H62)</f>
        <v>165474</v>
      </c>
      <c r="I57" s="295">
        <f t="shared" si="28"/>
        <v>0</v>
      </c>
      <c r="J57" s="295">
        <f t="shared" ref="J57:L57" si="29">SUM(J58:J62)</f>
        <v>0</v>
      </c>
      <c r="K57" s="295">
        <f t="shared" si="29"/>
        <v>0</v>
      </c>
      <c r="L57" s="295">
        <f t="shared" si="29"/>
        <v>0</v>
      </c>
      <c r="M57" s="295">
        <f t="shared" si="17"/>
        <v>165474</v>
      </c>
    </row>
    <row r="58" spans="1:13" s="245" customFormat="1" ht="15" hidden="1" x14ac:dyDescent="0.2">
      <c r="A58" s="150" t="s">
        <v>600</v>
      </c>
      <c r="B58" s="133" t="s">
        <v>28</v>
      </c>
      <c r="C58" s="134">
        <v>11</v>
      </c>
      <c r="D58" s="135" t="s">
        <v>31</v>
      </c>
      <c r="E58" s="136">
        <v>4221</v>
      </c>
      <c r="F58" s="141" t="s">
        <v>74</v>
      </c>
      <c r="G58" s="130"/>
      <c r="H58" s="275">
        <v>53000</v>
      </c>
      <c r="I58" s="275"/>
      <c r="J58" s="275"/>
      <c r="K58" s="275"/>
      <c r="L58" s="275"/>
      <c r="M58" s="275">
        <f t="shared" si="17"/>
        <v>53000</v>
      </c>
    </row>
    <row r="59" spans="1:13" s="245" customFormat="1" ht="15" hidden="1" x14ac:dyDescent="0.2">
      <c r="A59" s="150" t="s">
        <v>600</v>
      </c>
      <c r="B59" s="133" t="s">
        <v>28</v>
      </c>
      <c r="C59" s="134">
        <v>11</v>
      </c>
      <c r="D59" s="135" t="s">
        <v>31</v>
      </c>
      <c r="E59" s="136">
        <v>4222</v>
      </c>
      <c r="F59" s="141" t="s">
        <v>75</v>
      </c>
      <c r="G59" s="130"/>
      <c r="H59" s="275">
        <v>6636</v>
      </c>
      <c r="I59" s="275"/>
      <c r="J59" s="275"/>
      <c r="K59" s="275"/>
      <c r="L59" s="275"/>
      <c r="M59" s="275">
        <f t="shared" si="17"/>
        <v>6636</v>
      </c>
    </row>
    <row r="60" spans="1:13" s="245" customFormat="1" ht="15" hidden="1" x14ac:dyDescent="0.2">
      <c r="A60" s="150" t="s">
        <v>600</v>
      </c>
      <c r="B60" s="133" t="s">
        <v>28</v>
      </c>
      <c r="C60" s="134">
        <v>11</v>
      </c>
      <c r="D60" s="135" t="s">
        <v>31</v>
      </c>
      <c r="E60" s="136">
        <v>4223</v>
      </c>
      <c r="F60" s="141" t="s">
        <v>76</v>
      </c>
      <c r="G60" s="130"/>
      <c r="H60" s="275">
        <v>59385</v>
      </c>
      <c r="I60" s="275"/>
      <c r="J60" s="275"/>
      <c r="K60" s="275"/>
      <c r="L60" s="275"/>
      <c r="M60" s="275">
        <f t="shared" si="17"/>
        <v>59385</v>
      </c>
    </row>
    <row r="61" spans="1:13" s="204" customFormat="1" ht="15" hidden="1" x14ac:dyDescent="0.2">
      <c r="A61" s="150" t="s">
        <v>600</v>
      </c>
      <c r="B61" s="133" t="s">
        <v>28</v>
      </c>
      <c r="C61" s="134">
        <v>11</v>
      </c>
      <c r="D61" s="135" t="s">
        <v>31</v>
      </c>
      <c r="E61" s="136">
        <v>4225</v>
      </c>
      <c r="F61" s="141" t="s">
        <v>85</v>
      </c>
      <c r="G61" s="130"/>
      <c r="H61" s="275">
        <v>2654</v>
      </c>
      <c r="I61" s="275"/>
      <c r="J61" s="275"/>
      <c r="K61" s="275"/>
      <c r="L61" s="275"/>
      <c r="M61" s="275">
        <f t="shared" si="17"/>
        <v>2654</v>
      </c>
    </row>
    <row r="62" spans="1:13" s="204" customFormat="1" ht="15" hidden="1" x14ac:dyDescent="0.2">
      <c r="A62" s="150" t="s">
        <v>600</v>
      </c>
      <c r="B62" s="133" t="s">
        <v>28</v>
      </c>
      <c r="C62" s="134">
        <v>11</v>
      </c>
      <c r="D62" s="135" t="s">
        <v>31</v>
      </c>
      <c r="E62" s="136">
        <v>4227</v>
      </c>
      <c r="F62" s="141" t="s">
        <v>77</v>
      </c>
      <c r="G62" s="130"/>
      <c r="H62" s="275">
        <v>43799</v>
      </c>
      <c r="I62" s="275"/>
      <c r="J62" s="275"/>
      <c r="K62" s="275"/>
      <c r="L62" s="275"/>
      <c r="M62" s="275">
        <f t="shared" si="17"/>
        <v>43799</v>
      </c>
    </row>
    <row r="63" spans="1:13" s="204" customFormat="1" hidden="1" x14ac:dyDescent="0.2">
      <c r="A63" s="242" t="s">
        <v>600</v>
      </c>
      <c r="B63" s="243" t="s">
        <v>28</v>
      </c>
      <c r="C63" s="206">
        <v>51</v>
      </c>
      <c r="D63" s="206"/>
      <c r="E63" s="208">
        <v>32</v>
      </c>
      <c r="F63" s="209"/>
      <c r="G63" s="244"/>
      <c r="H63" s="227">
        <f t="shared" ref="H63:L64" si="30">H64</f>
        <v>6636</v>
      </c>
      <c r="I63" s="227">
        <f t="shared" si="30"/>
        <v>0</v>
      </c>
      <c r="J63" s="227">
        <f t="shared" si="30"/>
        <v>6800</v>
      </c>
      <c r="K63" s="227">
        <f t="shared" si="30"/>
        <v>0</v>
      </c>
      <c r="L63" s="227">
        <f t="shared" si="30"/>
        <v>0</v>
      </c>
      <c r="M63" s="227">
        <f t="shared" ref="M63:M65" si="31">H63-I63+J63-K63+L63</f>
        <v>13436</v>
      </c>
    </row>
    <row r="64" spans="1:13" s="204" customFormat="1" hidden="1" x14ac:dyDescent="0.2">
      <c r="A64" s="210" t="s">
        <v>600</v>
      </c>
      <c r="B64" s="246" t="s">
        <v>28</v>
      </c>
      <c r="C64" s="211">
        <v>51</v>
      </c>
      <c r="D64" s="247"/>
      <c r="E64" s="224">
        <v>321</v>
      </c>
      <c r="F64" s="218"/>
      <c r="G64" s="252"/>
      <c r="H64" s="226">
        <f t="shared" si="30"/>
        <v>6636</v>
      </c>
      <c r="I64" s="226">
        <f t="shared" si="30"/>
        <v>0</v>
      </c>
      <c r="J64" s="226">
        <f t="shared" si="30"/>
        <v>6800</v>
      </c>
      <c r="K64" s="226">
        <f t="shared" si="30"/>
        <v>0</v>
      </c>
      <c r="L64" s="226">
        <f t="shared" si="30"/>
        <v>0</v>
      </c>
      <c r="M64" s="226">
        <f t="shared" si="31"/>
        <v>13436</v>
      </c>
    </row>
    <row r="65" spans="1:13" s="204" customFormat="1" ht="15" hidden="1" x14ac:dyDescent="0.2">
      <c r="A65" s="214" t="s">
        <v>600</v>
      </c>
      <c r="B65" s="253" t="s">
        <v>28</v>
      </c>
      <c r="C65" s="215">
        <v>51</v>
      </c>
      <c r="D65" s="216" t="s">
        <v>31</v>
      </c>
      <c r="E65" s="217">
        <v>3211</v>
      </c>
      <c r="F65" s="218" t="s">
        <v>42</v>
      </c>
      <c r="G65" s="252"/>
      <c r="H65" s="274">
        <v>6636</v>
      </c>
      <c r="I65" s="274"/>
      <c r="J65" s="274">
        <v>6800</v>
      </c>
      <c r="K65" s="274"/>
      <c r="L65" s="274"/>
      <c r="M65" s="274">
        <f t="shared" si="31"/>
        <v>13436</v>
      </c>
    </row>
    <row r="66" spans="1:13" s="240" customFormat="1" ht="45" hidden="1" x14ac:dyDescent="0.2">
      <c r="A66" s="187" t="s">
        <v>600</v>
      </c>
      <c r="B66" s="169" t="s">
        <v>78</v>
      </c>
      <c r="C66" s="169"/>
      <c r="D66" s="169"/>
      <c r="E66" s="170"/>
      <c r="F66" s="172" t="s">
        <v>79</v>
      </c>
      <c r="G66" s="173" t="s">
        <v>603</v>
      </c>
      <c r="H66" s="297">
        <f t="shared" ref="H66:I66" si="32">H67+H76</f>
        <v>544000</v>
      </c>
      <c r="I66" s="297">
        <f t="shared" si="32"/>
        <v>55000</v>
      </c>
      <c r="J66" s="297">
        <f t="shared" ref="J66:L66" si="33">J67+J76</f>
        <v>55000</v>
      </c>
      <c r="K66" s="297">
        <f t="shared" si="33"/>
        <v>100000</v>
      </c>
      <c r="L66" s="297">
        <f t="shared" si="33"/>
        <v>0</v>
      </c>
      <c r="M66" s="297">
        <f t="shared" ref="M66:M97" si="34">H66-I66+J66-K66+L66</f>
        <v>444000</v>
      </c>
    </row>
    <row r="67" spans="1:13" s="245" customFormat="1" hidden="1" x14ac:dyDescent="0.2">
      <c r="A67" s="186" t="s">
        <v>600</v>
      </c>
      <c r="B67" s="174" t="s">
        <v>78</v>
      </c>
      <c r="C67" s="164">
        <v>11</v>
      </c>
      <c r="D67" s="164"/>
      <c r="E67" s="165">
        <v>32</v>
      </c>
      <c r="F67" s="166"/>
      <c r="G67" s="167"/>
      <c r="H67" s="296">
        <f t="shared" ref="H67:I67" si="35">H68+H70+H74</f>
        <v>354000</v>
      </c>
      <c r="I67" s="296">
        <f t="shared" si="35"/>
        <v>0</v>
      </c>
      <c r="J67" s="296">
        <f t="shared" ref="J67:L67" si="36">J68+J70+J74</f>
        <v>55000</v>
      </c>
      <c r="K67" s="296">
        <f t="shared" si="36"/>
        <v>0</v>
      </c>
      <c r="L67" s="296">
        <f t="shared" si="36"/>
        <v>0</v>
      </c>
      <c r="M67" s="296">
        <f t="shared" si="34"/>
        <v>409000</v>
      </c>
    </row>
    <row r="68" spans="1:13" s="240" customFormat="1" hidden="1" x14ac:dyDescent="0.2">
      <c r="A68" s="116" t="s">
        <v>600</v>
      </c>
      <c r="B68" s="100" t="s">
        <v>78</v>
      </c>
      <c r="C68" s="101">
        <v>11</v>
      </c>
      <c r="D68" s="102"/>
      <c r="E68" s="103">
        <v>322</v>
      </c>
      <c r="F68" s="139"/>
      <c r="G68" s="104"/>
      <c r="H68" s="147">
        <f t="shared" ref="H68:L68" si="37">SUM(H69)</f>
        <v>44000</v>
      </c>
      <c r="I68" s="147">
        <f t="shared" si="37"/>
        <v>0</v>
      </c>
      <c r="J68" s="147">
        <f t="shared" si="37"/>
        <v>0</v>
      </c>
      <c r="K68" s="147">
        <f t="shared" si="37"/>
        <v>0</v>
      </c>
      <c r="L68" s="147">
        <f t="shared" si="37"/>
        <v>0</v>
      </c>
      <c r="M68" s="147">
        <f t="shared" si="34"/>
        <v>44000</v>
      </c>
    </row>
    <row r="69" spans="1:13" s="254" customFormat="1" hidden="1" x14ac:dyDescent="0.2">
      <c r="A69" s="150" t="s">
        <v>600</v>
      </c>
      <c r="B69" s="133" t="s">
        <v>78</v>
      </c>
      <c r="C69" s="134">
        <v>11</v>
      </c>
      <c r="D69" s="135" t="s">
        <v>31</v>
      </c>
      <c r="E69" s="136">
        <v>3225</v>
      </c>
      <c r="F69" s="141" t="s">
        <v>473</v>
      </c>
      <c r="G69" s="130"/>
      <c r="H69" s="275">
        <v>44000</v>
      </c>
      <c r="I69" s="275"/>
      <c r="J69" s="275"/>
      <c r="K69" s="275"/>
      <c r="L69" s="275"/>
      <c r="M69" s="275">
        <f t="shared" si="34"/>
        <v>44000</v>
      </c>
    </row>
    <row r="70" spans="1:13" s="254" customFormat="1" hidden="1" x14ac:dyDescent="0.2">
      <c r="A70" s="116" t="s">
        <v>600</v>
      </c>
      <c r="B70" s="100" t="s">
        <v>78</v>
      </c>
      <c r="C70" s="101">
        <v>11</v>
      </c>
      <c r="D70" s="102"/>
      <c r="E70" s="103">
        <v>323</v>
      </c>
      <c r="F70" s="139"/>
      <c r="G70" s="104"/>
      <c r="H70" s="295">
        <f t="shared" ref="H70:I70" si="38">SUM(H71:H73)</f>
        <v>250000</v>
      </c>
      <c r="I70" s="295">
        <f t="shared" si="38"/>
        <v>0</v>
      </c>
      <c r="J70" s="295">
        <f t="shared" ref="J70:L70" si="39">SUM(J71:J73)</f>
        <v>5000</v>
      </c>
      <c r="K70" s="295">
        <f t="shared" si="39"/>
        <v>0</v>
      </c>
      <c r="L70" s="295">
        <f t="shared" si="39"/>
        <v>0</v>
      </c>
      <c r="M70" s="295">
        <f t="shared" si="34"/>
        <v>255000</v>
      </c>
    </row>
    <row r="71" spans="1:13" s="254" customFormat="1" hidden="1" x14ac:dyDescent="0.2">
      <c r="A71" s="150" t="s">
        <v>600</v>
      </c>
      <c r="B71" s="133" t="s">
        <v>78</v>
      </c>
      <c r="C71" s="134">
        <v>11</v>
      </c>
      <c r="D71" s="135" t="s">
        <v>31</v>
      </c>
      <c r="E71" s="136">
        <v>3232</v>
      </c>
      <c r="F71" s="141" t="s">
        <v>53</v>
      </c>
      <c r="G71" s="130"/>
      <c r="H71" s="275">
        <v>110000</v>
      </c>
      <c r="I71" s="275"/>
      <c r="J71" s="275"/>
      <c r="K71" s="275"/>
      <c r="L71" s="275"/>
      <c r="M71" s="275">
        <f t="shared" si="34"/>
        <v>110000</v>
      </c>
    </row>
    <row r="72" spans="1:13" s="240" customFormat="1" hidden="1" x14ac:dyDescent="0.2">
      <c r="A72" s="150" t="s">
        <v>600</v>
      </c>
      <c r="B72" s="133" t="s">
        <v>78</v>
      </c>
      <c r="C72" s="134">
        <v>11</v>
      </c>
      <c r="D72" s="135" t="s">
        <v>31</v>
      </c>
      <c r="E72" s="136">
        <v>3235</v>
      </c>
      <c r="F72" s="141" t="s">
        <v>56</v>
      </c>
      <c r="G72" s="130"/>
      <c r="H72" s="275">
        <v>70000</v>
      </c>
      <c r="I72" s="275"/>
      <c r="J72" s="275"/>
      <c r="K72" s="275"/>
      <c r="L72" s="275"/>
      <c r="M72" s="275">
        <f t="shared" si="34"/>
        <v>70000</v>
      </c>
    </row>
    <row r="73" spans="1:13" s="254" customFormat="1" hidden="1" x14ac:dyDescent="0.2">
      <c r="A73" s="150" t="s">
        <v>600</v>
      </c>
      <c r="B73" s="133" t="s">
        <v>78</v>
      </c>
      <c r="C73" s="134">
        <v>11</v>
      </c>
      <c r="D73" s="135" t="s">
        <v>31</v>
      </c>
      <c r="E73" s="136">
        <v>3239</v>
      </c>
      <c r="F73" s="141" t="s">
        <v>60</v>
      </c>
      <c r="G73" s="130"/>
      <c r="H73" s="275">
        <v>70000</v>
      </c>
      <c r="I73" s="275"/>
      <c r="J73" s="275">
        <v>5000</v>
      </c>
      <c r="K73" s="275"/>
      <c r="L73" s="275"/>
      <c r="M73" s="275">
        <f t="shared" si="34"/>
        <v>75000</v>
      </c>
    </row>
    <row r="74" spans="1:13" s="240" customFormat="1" hidden="1" x14ac:dyDescent="0.2">
      <c r="A74" s="116" t="s">
        <v>600</v>
      </c>
      <c r="B74" s="100" t="s">
        <v>78</v>
      </c>
      <c r="C74" s="101">
        <v>11</v>
      </c>
      <c r="D74" s="102"/>
      <c r="E74" s="103">
        <v>329</v>
      </c>
      <c r="F74" s="139"/>
      <c r="G74" s="104"/>
      <c r="H74" s="295">
        <f t="shared" ref="H74:L74" si="40">SUM(H75)</f>
        <v>60000</v>
      </c>
      <c r="I74" s="295">
        <f t="shared" si="40"/>
        <v>0</v>
      </c>
      <c r="J74" s="295">
        <f t="shared" si="40"/>
        <v>50000</v>
      </c>
      <c r="K74" s="295">
        <f t="shared" si="40"/>
        <v>0</v>
      </c>
      <c r="L74" s="295">
        <f t="shared" si="40"/>
        <v>0</v>
      </c>
      <c r="M74" s="295">
        <f t="shared" si="34"/>
        <v>110000</v>
      </c>
    </row>
    <row r="75" spans="1:13" s="240" customFormat="1" hidden="1" x14ac:dyDescent="0.2">
      <c r="A75" s="150" t="s">
        <v>600</v>
      </c>
      <c r="B75" s="133" t="s">
        <v>78</v>
      </c>
      <c r="C75" s="134">
        <v>11</v>
      </c>
      <c r="D75" s="135" t="s">
        <v>31</v>
      </c>
      <c r="E75" s="136">
        <v>3292</v>
      </c>
      <c r="F75" s="141" t="s">
        <v>63</v>
      </c>
      <c r="G75" s="130"/>
      <c r="H75" s="275">
        <v>60000</v>
      </c>
      <c r="I75" s="275"/>
      <c r="J75" s="275">
        <v>50000</v>
      </c>
      <c r="K75" s="275"/>
      <c r="L75" s="275"/>
      <c r="M75" s="275">
        <f t="shared" si="34"/>
        <v>110000</v>
      </c>
    </row>
    <row r="76" spans="1:13" s="254" customFormat="1" hidden="1" x14ac:dyDescent="0.2">
      <c r="A76" s="186" t="s">
        <v>600</v>
      </c>
      <c r="B76" s="174" t="s">
        <v>78</v>
      </c>
      <c r="C76" s="164">
        <v>11</v>
      </c>
      <c r="D76" s="164"/>
      <c r="E76" s="165">
        <v>42</v>
      </c>
      <c r="F76" s="166"/>
      <c r="G76" s="167"/>
      <c r="H76" s="296">
        <f t="shared" ref="H76:L76" si="41">H77</f>
        <v>190000</v>
      </c>
      <c r="I76" s="296">
        <f t="shared" si="41"/>
        <v>55000</v>
      </c>
      <c r="J76" s="296">
        <f t="shared" si="41"/>
        <v>0</v>
      </c>
      <c r="K76" s="296">
        <f t="shared" si="41"/>
        <v>100000</v>
      </c>
      <c r="L76" s="296">
        <f t="shared" si="41"/>
        <v>0</v>
      </c>
      <c r="M76" s="296">
        <f t="shared" si="34"/>
        <v>35000</v>
      </c>
    </row>
    <row r="77" spans="1:13" s="240" customFormat="1" hidden="1" x14ac:dyDescent="0.2">
      <c r="A77" s="116" t="s">
        <v>600</v>
      </c>
      <c r="B77" s="100" t="s">
        <v>78</v>
      </c>
      <c r="C77" s="101">
        <v>11</v>
      </c>
      <c r="D77" s="102"/>
      <c r="E77" s="103">
        <v>423</v>
      </c>
      <c r="F77" s="139"/>
      <c r="G77" s="104"/>
      <c r="H77" s="295">
        <f t="shared" ref="H77:L77" si="42">SUM(H78)</f>
        <v>190000</v>
      </c>
      <c r="I77" s="295">
        <f t="shared" si="42"/>
        <v>55000</v>
      </c>
      <c r="J77" s="295">
        <f t="shared" si="42"/>
        <v>0</v>
      </c>
      <c r="K77" s="295">
        <f t="shared" si="42"/>
        <v>100000</v>
      </c>
      <c r="L77" s="295">
        <f t="shared" si="42"/>
        <v>0</v>
      </c>
      <c r="M77" s="295">
        <f t="shared" si="34"/>
        <v>35000</v>
      </c>
    </row>
    <row r="78" spans="1:13" s="240" customFormat="1" hidden="1" x14ac:dyDescent="0.2">
      <c r="A78" s="150" t="s">
        <v>600</v>
      </c>
      <c r="B78" s="133" t="s">
        <v>78</v>
      </c>
      <c r="C78" s="134">
        <v>11</v>
      </c>
      <c r="D78" s="135" t="s">
        <v>31</v>
      </c>
      <c r="E78" s="136">
        <v>4231</v>
      </c>
      <c r="F78" s="141" t="s">
        <v>241</v>
      </c>
      <c r="G78" s="130"/>
      <c r="H78" s="275">
        <v>190000</v>
      </c>
      <c r="I78" s="275">
        <v>55000</v>
      </c>
      <c r="J78" s="275"/>
      <c r="K78" s="275">
        <v>100000</v>
      </c>
      <c r="L78" s="275"/>
      <c r="M78" s="275">
        <f t="shared" si="34"/>
        <v>35000</v>
      </c>
    </row>
    <row r="79" spans="1:13" s="254" customFormat="1" ht="81.75" hidden="1" customHeight="1" x14ac:dyDescent="0.2">
      <c r="A79" s="187" t="s">
        <v>600</v>
      </c>
      <c r="B79" s="169" t="s">
        <v>82</v>
      </c>
      <c r="C79" s="169"/>
      <c r="D79" s="169"/>
      <c r="E79" s="170"/>
      <c r="F79" s="172" t="s">
        <v>81</v>
      </c>
      <c r="G79" s="173" t="s">
        <v>603</v>
      </c>
      <c r="H79" s="297">
        <f t="shared" ref="H79:I79" si="43">H80+H88+H92</f>
        <v>2417974</v>
      </c>
      <c r="I79" s="297">
        <f t="shared" si="43"/>
        <v>129725</v>
      </c>
      <c r="J79" s="297">
        <f t="shared" ref="J79:L79" si="44">J80+J88+J92</f>
        <v>183000</v>
      </c>
      <c r="K79" s="297">
        <f t="shared" si="44"/>
        <v>0</v>
      </c>
      <c r="L79" s="297">
        <f t="shared" si="44"/>
        <v>160000</v>
      </c>
      <c r="M79" s="297">
        <f t="shared" si="34"/>
        <v>2631249</v>
      </c>
    </row>
    <row r="80" spans="1:13" s="254" customFormat="1" hidden="1" x14ac:dyDescent="0.2">
      <c r="A80" s="186" t="s">
        <v>600</v>
      </c>
      <c r="B80" s="174" t="s">
        <v>82</v>
      </c>
      <c r="C80" s="164">
        <v>11</v>
      </c>
      <c r="D80" s="164"/>
      <c r="E80" s="165">
        <v>32</v>
      </c>
      <c r="F80" s="166"/>
      <c r="G80" s="167"/>
      <c r="H80" s="296">
        <f t="shared" ref="H80:I80" si="45">H81+H83</f>
        <v>1756626</v>
      </c>
      <c r="I80" s="296">
        <f t="shared" si="45"/>
        <v>129725</v>
      </c>
      <c r="J80" s="296">
        <f t="shared" ref="J80:L80" si="46">J81+J83</f>
        <v>183000</v>
      </c>
      <c r="K80" s="296">
        <f t="shared" si="46"/>
        <v>0</v>
      </c>
      <c r="L80" s="296">
        <f t="shared" si="46"/>
        <v>0</v>
      </c>
      <c r="M80" s="296">
        <f t="shared" si="34"/>
        <v>1809901</v>
      </c>
    </row>
    <row r="81" spans="1:13" s="254" customFormat="1" hidden="1" x14ac:dyDescent="0.2">
      <c r="A81" s="131" t="s">
        <v>600</v>
      </c>
      <c r="B81" s="127" t="s">
        <v>82</v>
      </c>
      <c r="C81" s="145">
        <v>11</v>
      </c>
      <c r="D81" s="151"/>
      <c r="E81" s="146">
        <v>322</v>
      </c>
      <c r="F81" s="142"/>
      <c r="G81" s="129"/>
      <c r="H81" s="295">
        <f t="shared" ref="H81:L81" si="47">SUM(H82)</f>
        <v>6636</v>
      </c>
      <c r="I81" s="295">
        <f t="shared" si="47"/>
        <v>0</v>
      </c>
      <c r="J81" s="295">
        <f t="shared" si="47"/>
        <v>0</v>
      </c>
      <c r="K81" s="295">
        <f t="shared" si="47"/>
        <v>0</v>
      </c>
      <c r="L81" s="295">
        <f t="shared" si="47"/>
        <v>0</v>
      </c>
      <c r="M81" s="295">
        <f t="shared" si="34"/>
        <v>6636</v>
      </c>
    </row>
    <row r="82" spans="1:13" s="254" customFormat="1" ht="30" hidden="1" x14ac:dyDescent="0.2">
      <c r="A82" s="150" t="s">
        <v>600</v>
      </c>
      <c r="B82" s="133" t="s">
        <v>82</v>
      </c>
      <c r="C82" s="134">
        <v>11</v>
      </c>
      <c r="D82" s="135" t="s">
        <v>31</v>
      </c>
      <c r="E82" s="136">
        <v>3224</v>
      </c>
      <c r="F82" s="141" t="s">
        <v>155</v>
      </c>
      <c r="G82" s="130"/>
      <c r="H82" s="275">
        <v>6636</v>
      </c>
      <c r="I82" s="275"/>
      <c r="J82" s="275"/>
      <c r="K82" s="275"/>
      <c r="L82" s="275"/>
      <c r="M82" s="275">
        <f t="shared" si="34"/>
        <v>6636</v>
      </c>
    </row>
    <row r="83" spans="1:13" s="254" customFormat="1" hidden="1" x14ac:dyDescent="0.2">
      <c r="A83" s="131" t="s">
        <v>600</v>
      </c>
      <c r="B83" s="127" t="s">
        <v>82</v>
      </c>
      <c r="C83" s="145">
        <v>11</v>
      </c>
      <c r="D83" s="151"/>
      <c r="E83" s="146">
        <v>323</v>
      </c>
      <c r="F83" s="142"/>
      <c r="G83" s="129"/>
      <c r="H83" s="295">
        <f t="shared" ref="H83:I83" si="48">SUM(H84:H87)</f>
        <v>1749990</v>
      </c>
      <c r="I83" s="295">
        <f t="shared" si="48"/>
        <v>129725</v>
      </c>
      <c r="J83" s="295">
        <f t="shared" ref="J83:L83" si="49">SUM(J84:J87)</f>
        <v>183000</v>
      </c>
      <c r="K83" s="295">
        <f t="shared" si="49"/>
        <v>0</v>
      </c>
      <c r="L83" s="295">
        <f t="shared" si="49"/>
        <v>0</v>
      </c>
      <c r="M83" s="295">
        <f t="shared" si="34"/>
        <v>1803265</v>
      </c>
    </row>
    <row r="84" spans="1:13" s="254" customFormat="1" hidden="1" x14ac:dyDescent="0.2">
      <c r="A84" s="150" t="s">
        <v>600</v>
      </c>
      <c r="B84" s="133" t="s">
        <v>82</v>
      </c>
      <c r="C84" s="134">
        <v>11</v>
      </c>
      <c r="D84" s="135" t="s">
        <v>31</v>
      </c>
      <c r="E84" s="136">
        <v>3232</v>
      </c>
      <c r="F84" s="141" t="s">
        <v>53</v>
      </c>
      <c r="G84" s="130"/>
      <c r="H84" s="275">
        <v>53089</v>
      </c>
      <c r="I84" s="275"/>
      <c r="J84" s="275"/>
      <c r="K84" s="275"/>
      <c r="L84" s="275"/>
      <c r="M84" s="275">
        <f t="shared" si="34"/>
        <v>53089</v>
      </c>
    </row>
    <row r="85" spans="1:13" s="254" customFormat="1" hidden="1" x14ac:dyDescent="0.2">
      <c r="A85" s="150" t="s">
        <v>600</v>
      </c>
      <c r="B85" s="133" t="s">
        <v>82</v>
      </c>
      <c r="C85" s="134">
        <v>11</v>
      </c>
      <c r="D85" s="135" t="s">
        <v>31</v>
      </c>
      <c r="E85" s="136">
        <v>3235</v>
      </c>
      <c r="F85" s="141" t="s">
        <v>56</v>
      </c>
      <c r="G85" s="130"/>
      <c r="H85" s="275">
        <v>907200</v>
      </c>
      <c r="I85" s="275">
        <v>129725</v>
      </c>
      <c r="J85" s="275"/>
      <c r="K85" s="275"/>
      <c r="L85" s="275"/>
      <c r="M85" s="275">
        <f t="shared" si="34"/>
        <v>777475</v>
      </c>
    </row>
    <row r="86" spans="1:13" s="240" customFormat="1" hidden="1" x14ac:dyDescent="0.2">
      <c r="A86" s="150" t="s">
        <v>600</v>
      </c>
      <c r="B86" s="133" t="s">
        <v>82</v>
      </c>
      <c r="C86" s="134">
        <v>11</v>
      </c>
      <c r="D86" s="135" t="s">
        <v>31</v>
      </c>
      <c r="E86" s="136">
        <v>3237</v>
      </c>
      <c r="F86" s="141" t="s">
        <v>58</v>
      </c>
      <c r="G86" s="130"/>
      <c r="H86" s="275">
        <v>33181</v>
      </c>
      <c r="I86" s="275"/>
      <c r="J86" s="275"/>
      <c r="K86" s="275"/>
      <c r="L86" s="275"/>
      <c r="M86" s="275">
        <f t="shared" si="34"/>
        <v>33181</v>
      </c>
    </row>
    <row r="87" spans="1:13" s="240" customFormat="1" hidden="1" x14ac:dyDescent="0.2">
      <c r="A87" s="150" t="s">
        <v>600</v>
      </c>
      <c r="B87" s="133" t="s">
        <v>82</v>
      </c>
      <c r="C87" s="134">
        <v>11</v>
      </c>
      <c r="D87" s="135" t="s">
        <v>31</v>
      </c>
      <c r="E87" s="136">
        <v>3238</v>
      </c>
      <c r="F87" s="141" t="s">
        <v>59</v>
      </c>
      <c r="G87" s="130"/>
      <c r="H87" s="275">
        <v>756520</v>
      </c>
      <c r="I87" s="275"/>
      <c r="J87" s="275">
        <v>183000</v>
      </c>
      <c r="K87" s="275"/>
      <c r="L87" s="275"/>
      <c r="M87" s="275">
        <f t="shared" si="34"/>
        <v>939520</v>
      </c>
    </row>
    <row r="88" spans="1:13" s="254" customFormat="1" hidden="1" x14ac:dyDescent="0.2">
      <c r="A88" s="186" t="s">
        <v>600</v>
      </c>
      <c r="B88" s="174" t="s">
        <v>82</v>
      </c>
      <c r="C88" s="164">
        <v>11</v>
      </c>
      <c r="D88" s="164"/>
      <c r="E88" s="165">
        <v>41</v>
      </c>
      <c r="F88" s="166"/>
      <c r="G88" s="167"/>
      <c r="H88" s="296">
        <f t="shared" ref="H88:L88" si="50">H89</f>
        <v>152631</v>
      </c>
      <c r="I88" s="296">
        <f t="shared" si="50"/>
        <v>0</v>
      </c>
      <c r="J88" s="296">
        <f t="shared" si="50"/>
        <v>0</v>
      </c>
      <c r="K88" s="296">
        <f t="shared" si="50"/>
        <v>0</v>
      </c>
      <c r="L88" s="296">
        <f t="shared" si="50"/>
        <v>0</v>
      </c>
      <c r="M88" s="296">
        <f t="shared" si="34"/>
        <v>152631</v>
      </c>
    </row>
    <row r="89" spans="1:13" s="254" customFormat="1" hidden="1" x14ac:dyDescent="0.2">
      <c r="A89" s="116" t="s">
        <v>600</v>
      </c>
      <c r="B89" s="100" t="s">
        <v>82</v>
      </c>
      <c r="C89" s="101">
        <v>11</v>
      </c>
      <c r="D89" s="102"/>
      <c r="E89" s="103">
        <v>412</v>
      </c>
      <c r="F89" s="139"/>
      <c r="G89" s="104"/>
      <c r="H89" s="295">
        <f t="shared" ref="H89:I89" si="51">SUM(H90:H91)</f>
        <v>152631</v>
      </c>
      <c r="I89" s="295">
        <f t="shared" si="51"/>
        <v>0</v>
      </c>
      <c r="J89" s="295">
        <f t="shared" ref="J89:L89" si="52">SUM(J90:J91)</f>
        <v>0</v>
      </c>
      <c r="K89" s="295">
        <f t="shared" si="52"/>
        <v>0</v>
      </c>
      <c r="L89" s="295">
        <f t="shared" si="52"/>
        <v>0</v>
      </c>
      <c r="M89" s="295">
        <f t="shared" si="34"/>
        <v>152631</v>
      </c>
    </row>
    <row r="90" spans="1:13" s="240" customFormat="1" hidden="1" x14ac:dyDescent="0.2">
      <c r="A90" s="150" t="s">
        <v>600</v>
      </c>
      <c r="B90" s="133" t="s">
        <v>82</v>
      </c>
      <c r="C90" s="134">
        <v>11</v>
      </c>
      <c r="D90" s="135" t="s">
        <v>31</v>
      </c>
      <c r="E90" s="136">
        <v>4123</v>
      </c>
      <c r="F90" s="141" t="s">
        <v>83</v>
      </c>
      <c r="G90" s="130"/>
      <c r="H90" s="275">
        <v>132723</v>
      </c>
      <c r="I90" s="275"/>
      <c r="J90" s="275"/>
      <c r="K90" s="275"/>
      <c r="L90" s="275"/>
      <c r="M90" s="275">
        <f t="shared" si="34"/>
        <v>132723</v>
      </c>
    </row>
    <row r="91" spans="1:13" s="240" customFormat="1" hidden="1" x14ac:dyDescent="0.2">
      <c r="A91" s="150" t="s">
        <v>600</v>
      </c>
      <c r="B91" s="133" t="s">
        <v>82</v>
      </c>
      <c r="C91" s="134">
        <v>11</v>
      </c>
      <c r="D91" s="135" t="s">
        <v>31</v>
      </c>
      <c r="E91" s="136">
        <v>4126</v>
      </c>
      <c r="F91" s="141" t="s">
        <v>84</v>
      </c>
      <c r="G91" s="130"/>
      <c r="H91" s="275">
        <v>19908</v>
      </c>
      <c r="I91" s="275"/>
      <c r="J91" s="275"/>
      <c r="K91" s="275"/>
      <c r="L91" s="275"/>
      <c r="M91" s="275">
        <f t="shared" si="34"/>
        <v>19908</v>
      </c>
    </row>
    <row r="92" spans="1:13" s="254" customFormat="1" hidden="1" x14ac:dyDescent="0.2">
      <c r="A92" s="186" t="s">
        <v>600</v>
      </c>
      <c r="B92" s="174" t="s">
        <v>82</v>
      </c>
      <c r="C92" s="164">
        <v>11</v>
      </c>
      <c r="D92" s="164"/>
      <c r="E92" s="165">
        <v>42</v>
      </c>
      <c r="F92" s="166"/>
      <c r="G92" s="167"/>
      <c r="H92" s="296">
        <f t="shared" ref="H92:I92" si="53">H93+H96</f>
        <v>508717</v>
      </c>
      <c r="I92" s="296">
        <f t="shared" si="53"/>
        <v>0</v>
      </c>
      <c r="J92" s="296">
        <f t="shared" ref="J92:L92" si="54">J93+J96</f>
        <v>0</v>
      </c>
      <c r="K92" s="296">
        <f t="shared" si="54"/>
        <v>0</v>
      </c>
      <c r="L92" s="296">
        <f t="shared" si="54"/>
        <v>160000</v>
      </c>
      <c r="M92" s="296">
        <f t="shared" si="34"/>
        <v>668717</v>
      </c>
    </row>
    <row r="93" spans="1:13" s="254" customFormat="1" hidden="1" x14ac:dyDescent="0.2">
      <c r="A93" s="116" t="s">
        <v>600</v>
      </c>
      <c r="B93" s="100" t="s">
        <v>82</v>
      </c>
      <c r="C93" s="101">
        <v>11</v>
      </c>
      <c r="D93" s="102"/>
      <c r="E93" s="103">
        <v>422</v>
      </c>
      <c r="F93" s="139"/>
      <c r="G93" s="104"/>
      <c r="H93" s="295">
        <f t="shared" ref="H93:I93" si="55">SUM(H94:H95)</f>
        <v>358717</v>
      </c>
      <c r="I93" s="295">
        <f t="shared" si="55"/>
        <v>0</v>
      </c>
      <c r="J93" s="295">
        <f t="shared" ref="J93:L93" si="56">SUM(J94:J95)</f>
        <v>0</v>
      </c>
      <c r="K93" s="295">
        <f t="shared" si="56"/>
        <v>0</v>
      </c>
      <c r="L93" s="295">
        <f t="shared" si="56"/>
        <v>160000</v>
      </c>
      <c r="M93" s="295">
        <f t="shared" si="34"/>
        <v>518717</v>
      </c>
    </row>
    <row r="94" spans="1:13" s="240" customFormat="1" hidden="1" x14ac:dyDescent="0.2">
      <c r="A94" s="150" t="s">
        <v>600</v>
      </c>
      <c r="B94" s="133" t="s">
        <v>82</v>
      </c>
      <c r="C94" s="134">
        <v>11</v>
      </c>
      <c r="D94" s="135" t="s">
        <v>31</v>
      </c>
      <c r="E94" s="136">
        <v>4221</v>
      </c>
      <c r="F94" s="141" t="s">
        <v>74</v>
      </c>
      <c r="G94" s="130"/>
      <c r="H94" s="275">
        <v>212356</v>
      </c>
      <c r="I94" s="275"/>
      <c r="J94" s="275"/>
      <c r="K94" s="275"/>
      <c r="L94" s="275">
        <v>40000</v>
      </c>
      <c r="M94" s="275">
        <f t="shared" si="34"/>
        <v>252356</v>
      </c>
    </row>
    <row r="95" spans="1:13" s="254" customFormat="1" hidden="1" x14ac:dyDescent="0.2">
      <c r="A95" s="150" t="s">
        <v>600</v>
      </c>
      <c r="B95" s="133" t="s">
        <v>82</v>
      </c>
      <c r="C95" s="134">
        <v>11</v>
      </c>
      <c r="D95" s="135" t="s">
        <v>31</v>
      </c>
      <c r="E95" s="136">
        <v>4222</v>
      </c>
      <c r="F95" s="141" t="s">
        <v>75</v>
      </c>
      <c r="G95" s="130"/>
      <c r="H95" s="275">
        <v>146361</v>
      </c>
      <c r="I95" s="275"/>
      <c r="J95" s="275"/>
      <c r="K95" s="275"/>
      <c r="L95" s="275">
        <v>120000</v>
      </c>
      <c r="M95" s="275">
        <f t="shared" si="34"/>
        <v>266361</v>
      </c>
    </row>
    <row r="96" spans="1:13" s="204" customFormat="1" hidden="1" x14ac:dyDescent="0.2">
      <c r="A96" s="116" t="s">
        <v>600</v>
      </c>
      <c r="B96" s="100" t="s">
        <v>82</v>
      </c>
      <c r="C96" s="101">
        <v>11</v>
      </c>
      <c r="D96" s="102"/>
      <c r="E96" s="103">
        <v>426</v>
      </c>
      <c r="F96" s="139"/>
      <c r="G96" s="104"/>
      <c r="H96" s="295">
        <f t="shared" ref="H96:L96" si="57">SUM(H97)</f>
        <v>150000</v>
      </c>
      <c r="I96" s="295">
        <f t="shared" si="57"/>
        <v>0</v>
      </c>
      <c r="J96" s="295">
        <f t="shared" si="57"/>
        <v>0</v>
      </c>
      <c r="K96" s="295">
        <f t="shared" si="57"/>
        <v>0</v>
      </c>
      <c r="L96" s="295">
        <f t="shared" si="57"/>
        <v>0</v>
      </c>
      <c r="M96" s="295">
        <f t="shared" si="34"/>
        <v>150000</v>
      </c>
    </row>
    <row r="97" spans="1:13" s="204" customFormat="1" ht="15" hidden="1" x14ac:dyDescent="0.2">
      <c r="A97" s="150" t="s">
        <v>600</v>
      </c>
      <c r="B97" s="133" t="s">
        <v>82</v>
      </c>
      <c r="C97" s="134">
        <v>11</v>
      </c>
      <c r="D97" s="135" t="s">
        <v>31</v>
      </c>
      <c r="E97" s="136">
        <v>4262</v>
      </c>
      <c r="F97" s="141" t="s">
        <v>86</v>
      </c>
      <c r="G97" s="130"/>
      <c r="H97" s="275">
        <v>150000</v>
      </c>
      <c r="I97" s="275"/>
      <c r="J97" s="275"/>
      <c r="K97" s="275"/>
      <c r="L97" s="275"/>
      <c r="M97" s="275">
        <f t="shared" si="34"/>
        <v>150000</v>
      </c>
    </row>
    <row r="98" spans="1:13" s="245" customFormat="1" ht="45" hidden="1" x14ac:dyDescent="0.2">
      <c r="A98" s="187" t="s">
        <v>600</v>
      </c>
      <c r="B98" s="169" t="s">
        <v>87</v>
      </c>
      <c r="C98" s="169"/>
      <c r="D98" s="169"/>
      <c r="E98" s="170"/>
      <c r="F98" s="172" t="s">
        <v>88</v>
      </c>
      <c r="G98" s="173" t="s">
        <v>603</v>
      </c>
      <c r="H98" s="297">
        <f t="shared" ref="H98:I98" si="58">H99+H106+H112+H115</f>
        <v>951458</v>
      </c>
      <c r="I98" s="297">
        <f t="shared" si="58"/>
        <v>0</v>
      </c>
      <c r="J98" s="297">
        <f t="shared" ref="J98:L98" si="59">J99+J106+J112+J115</f>
        <v>0</v>
      </c>
      <c r="K98" s="297">
        <f t="shared" si="59"/>
        <v>100000</v>
      </c>
      <c r="L98" s="297">
        <f t="shared" si="59"/>
        <v>0</v>
      </c>
      <c r="M98" s="297">
        <f t="shared" ref="M98:M129" si="60">H98-I98+J98-K98+L98</f>
        <v>851458</v>
      </c>
    </row>
    <row r="99" spans="1:13" s="245" customFormat="1" hidden="1" x14ac:dyDescent="0.2">
      <c r="A99" s="186" t="s">
        <v>600</v>
      </c>
      <c r="B99" s="174" t="s">
        <v>87</v>
      </c>
      <c r="C99" s="164">
        <v>11</v>
      </c>
      <c r="D99" s="164"/>
      <c r="E99" s="165">
        <v>31</v>
      </c>
      <c r="F99" s="166"/>
      <c r="G99" s="167"/>
      <c r="H99" s="296">
        <f t="shared" ref="H99:I99" si="61">H100+H103</f>
        <v>58944</v>
      </c>
      <c r="I99" s="296">
        <f t="shared" si="61"/>
        <v>0</v>
      </c>
      <c r="J99" s="296">
        <f t="shared" ref="J99:L99" si="62">J100+J103</f>
        <v>0</v>
      </c>
      <c r="K99" s="296">
        <f t="shared" si="62"/>
        <v>0</v>
      </c>
      <c r="L99" s="296">
        <f t="shared" si="62"/>
        <v>0</v>
      </c>
      <c r="M99" s="296">
        <f t="shared" si="60"/>
        <v>58944</v>
      </c>
    </row>
    <row r="100" spans="1:13" s="245" customFormat="1" hidden="1" x14ac:dyDescent="0.2">
      <c r="A100" s="131" t="s">
        <v>600</v>
      </c>
      <c r="B100" s="127" t="s">
        <v>87</v>
      </c>
      <c r="C100" s="145">
        <v>11</v>
      </c>
      <c r="D100" s="151"/>
      <c r="E100" s="146">
        <v>311</v>
      </c>
      <c r="F100" s="142"/>
      <c r="G100" s="129"/>
      <c r="H100" s="295">
        <f t="shared" ref="H100:I100" si="63">SUM(H101:H102)</f>
        <v>52235</v>
      </c>
      <c r="I100" s="295">
        <f t="shared" si="63"/>
        <v>0</v>
      </c>
      <c r="J100" s="295">
        <f t="shared" ref="J100:L100" si="64">SUM(J101:J102)</f>
        <v>0</v>
      </c>
      <c r="K100" s="295">
        <f t="shared" si="64"/>
        <v>0</v>
      </c>
      <c r="L100" s="295">
        <f t="shared" si="64"/>
        <v>0</v>
      </c>
      <c r="M100" s="295">
        <f t="shared" si="60"/>
        <v>52235</v>
      </c>
    </row>
    <row r="101" spans="1:13" s="245" customFormat="1" ht="15" hidden="1" x14ac:dyDescent="0.2">
      <c r="A101" s="150" t="s">
        <v>600</v>
      </c>
      <c r="B101" s="133" t="s">
        <v>87</v>
      </c>
      <c r="C101" s="134">
        <v>11</v>
      </c>
      <c r="D101" s="135" t="s">
        <v>31</v>
      </c>
      <c r="E101" s="136">
        <v>3111</v>
      </c>
      <c r="F101" s="141" t="s">
        <v>33</v>
      </c>
      <c r="G101" s="130"/>
      <c r="H101" s="275">
        <v>13272</v>
      </c>
      <c r="I101" s="275"/>
      <c r="J101" s="275"/>
      <c r="K101" s="275"/>
      <c r="L101" s="275"/>
      <c r="M101" s="275">
        <f t="shared" si="60"/>
        <v>13272</v>
      </c>
    </row>
    <row r="102" spans="1:13" s="245" customFormat="1" ht="15" hidden="1" x14ac:dyDescent="0.2">
      <c r="A102" s="150" t="s">
        <v>600</v>
      </c>
      <c r="B102" s="133" t="s">
        <v>87</v>
      </c>
      <c r="C102" s="134">
        <v>11</v>
      </c>
      <c r="D102" s="135" t="s">
        <v>31</v>
      </c>
      <c r="E102" s="136">
        <v>3113</v>
      </c>
      <c r="F102" s="141" t="s">
        <v>35</v>
      </c>
      <c r="G102" s="130"/>
      <c r="H102" s="275">
        <v>38963</v>
      </c>
      <c r="I102" s="275"/>
      <c r="J102" s="275"/>
      <c r="K102" s="275"/>
      <c r="L102" s="275"/>
      <c r="M102" s="275">
        <f t="shared" si="60"/>
        <v>38963</v>
      </c>
    </row>
    <row r="103" spans="1:13" s="245" customFormat="1" hidden="1" x14ac:dyDescent="0.2">
      <c r="A103" s="131" t="s">
        <v>600</v>
      </c>
      <c r="B103" s="127" t="s">
        <v>87</v>
      </c>
      <c r="C103" s="145">
        <v>11</v>
      </c>
      <c r="D103" s="151"/>
      <c r="E103" s="146">
        <v>313</v>
      </c>
      <c r="F103" s="142"/>
      <c r="G103" s="129"/>
      <c r="H103" s="295">
        <f t="shared" ref="H103:I103" si="65">SUM(H104:H105)</f>
        <v>6709</v>
      </c>
      <c r="I103" s="295">
        <f t="shared" si="65"/>
        <v>0</v>
      </c>
      <c r="J103" s="295">
        <f t="shared" ref="J103:L103" si="66">SUM(J104:J105)</f>
        <v>0</v>
      </c>
      <c r="K103" s="295">
        <f t="shared" si="66"/>
        <v>0</v>
      </c>
      <c r="L103" s="295">
        <f t="shared" si="66"/>
        <v>0</v>
      </c>
      <c r="M103" s="295">
        <f t="shared" si="60"/>
        <v>6709</v>
      </c>
    </row>
    <row r="104" spans="1:13" s="245" customFormat="1" ht="15" hidden="1" x14ac:dyDescent="0.2">
      <c r="A104" s="95" t="s">
        <v>600</v>
      </c>
      <c r="B104" s="93" t="s">
        <v>87</v>
      </c>
      <c r="C104" s="94">
        <v>11</v>
      </c>
      <c r="D104" s="107" t="s">
        <v>31</v>
      </c>
      <c r="E104" s="108">
        <v>3132</v>
      </c>
      <c r="F104" s="140" t="s">
        <v>40</v>
      </c>
      <c r="G104" s="130"/>
      <c r="H104" s="275">
        <v>6109</v>
      </c>
      <c r="I104" s="275"/>
      <c r="J104" s="275"/>
      <c r="K104" s="275"/>
      <c r="L104" s="275"/>
      <c r="M104" s="275">
        <f t="shared" si="60"/>
        <v>6109</v>
      </c>
    </row>
    <row r="105" spans="1:13" s="245" customFormat="1" ht="30" hidden="1" x14ac:dyDescent="0.2">
      <c r="A105" s="95" t="s">
        <v>600</v>
      </c>
      <c r="B105" s="93" t="s">
        <v>87</v>
      </c>
      <c r="C105" s="94">
        <v>11</v>
      </c>
      <c r="D105" s="107" t="s">
        <v>31</v>
      </c>
      <c r="E105" s="108">
        <v>3133</v>
      </c>
      <c r="F105" s="140" t="s">
        <v>41</v>
      </c>
      <c r="G105" s="130"/>
      <c r="H105" s="275">
        <v>600</v>
      </c>
      <c r="I105" s="275"/>
      <c r="J105" s="275"/>
      <c r="K105" s="275"/>
      <c r="L105" s="275"/>
      <c r="M105" s="275">
        <f t="shared" si="60"/>
        <v>600</v>
      </c>
    </row>
    <row r="106" spans="1:13" s="245" customFormat="1" hidden="1" x14ac:dyDescent="0.2">
      <c r="A106" s="186" t="s">
        <v>600</v>
      </c>
      <c r="B106" s="174" t="s">
        <v>87</v>
      </c>
      <c r="C106" s="164">
        <v>11</v>
      </c>
      <c r="D106" s="164"/>
      <c r="E106" s="165">
        <v>32</v>
      </c>
      <c r="F106" s="166"/>
      <c r="G106" s="167"/>
      <c r="H106" s="296">
        <f t="shared" ref="H106:I106" si="67">H107+H109</f>
        <v>295878</v>
      </c>
      <c r="I106" s="296">
        <f t="shared" si="67"/>
        <v>0</v>
      </c>
      <c r="J106" s="296">
        <f t="shared" ref="J106:L106" si="68">J107+J109</f>
        <v>0</v>
      </c>
      <c r="K106" s="296">
        <f t="shared" si="68"/>
        <v>0</v>
      </c>
      <c r="L106" s="296">
        <f t="shared" si="68"/>
        <v>0</v>
      </c>
      <c r="M106" s="296">
        <f t="shared" si="60"/>
        <v>295878</v>
      </c>
    </row>
    <row r="107" spans="1:13" s="240" customFormat="1" hidden="1" x14ac:dyDescent="0.2">
      <c r="A107" s="131" t="s">
        <v>600</v>
      </c>
      <c r="B107" s="127" t="s">
        <v>87</v>
      </c>
      <c r="C107" s="145">
        <v>11</v>
      </c>
      <c r="D107" s="151"/>
      <c r="E107" s="146">
        <v>323</v>
      </c>
      <c r="F107" s="141"/>
      <c r="G107" s="130"/>
      <c r="H107" s="295">
        <f t="shared" ref="H107:L107" si="69">H108</f>
        <v>66361</v>
      </c>
      <c r="I107" s="295">
        <f t="shared" si="69"/>
        <v>0</v>
      </c>
      <c r="J107" s="295">
        <f t="shared" si="69"/>
        <v>0</v>
      </c>
      <c r="K107" s="295">
        <f t="shared" si="69"/>
        <v>0</v>
      </c>
      <c r="L107" s="295">
        <f t="shared" si="69"/>
        <v>0</v>
      </c>
      <c r="M107" s="295">
        <f t="shared" si="60"/>
        <v>66361</v>
      </c>
    </row>
    <row r="108" spans="1:13" s="245" customFormat="1" ht="15" hidden="1" x14ac:dyDescent="0.2">
      <c r="A108" s="95" t="s">
        <v>600</v>
      </c>
      <c r="B108" s="93" t="s">
        <v>87</v>
      </c>
      <c r="C108" s="94">
        <v>11</v>
      </c>
      <c r="D108" s="107" t="s">
        <v>31</v>
      </c>
      <c r="E108" s="108">
        <v>3235</v>
      </c>
      <c r="F108" s="140" t="s">
        <v>56</v>
      </c>
      <c r="G108" s="130"/>
      <c r="H108" s="275">
        <v>66361</v>
      </c>
      <c r="I108" s="275"/>
      <c r="J108" s="275"/>
      <c r="K108" s="275"/>
      <c r="L108" s="275"/>
      <c r="M108" s="275">
        <f t="shared" si="60"/>
        <v>66361</v>
      </c>
    </row>
    <row r="109" spans="1:13" s="245" customFormat="1" hidden="1" x14ac:dyDescent="0.2">
      <c r="A109" s="116" t="s">
        <v>600</v>
      </c>
      <c r="B109" s="100" t="s">
        <v>87</v>
      </c>
      <c r="C109" s="101">
        <v>11</v>
      </c>
      <c r="D109" s="102"/>
      <c r="E109" s="103">
        <v>329</v>
      </c>
      <c r="F109" s="139"/>
      <c r="G109" s="104"/>
      <c r="H109" s="295">
        <f t="shared" ref="H109:I109" si="70">SUM(H110:H111)</f>
        <v>229517</v>
      </c>
      <c r="I109" s="295">
        <f t="shared" si="70"/>
        <v>0</v>
      </c>
      <c r="J109" s="295">
        <f t="shared" ref="J109:L109" si="71">SUM(J110:J111)</f>
        <v>0</v>
      </c>
      <c r="K109" s="295">
        <f t="shared" si="71"/>
        <v>0</v>
      </c>
      <c r="L109" s="295">
        <f t="shared" si="71"/>
        <v>0</v>
      </c>
      <c r="M109" s="295">
        <f t="shared" si="60"/>
        <v>229517</v>
      </c>
    </row>
    <row r="110" spans="1:13" s="245" customFormat="1" ht="15" hidden="1" x14ac:dyDescent="0.2">
      <c r="A110" s="95" t="s">
        <v>600</v>
      </c>
      <c r="B110" s="93" t="s">
        <v>87</v>
      </c>
      <c r="C110" s="94">
        <v>11</v>
      </c>
      <c r="D110" s="107" t="s">
        <v>31</v>
      </c>
      <c r="E110" s="108">
        <v>3296</v>
      </c>
      <c r="F110" s="140" t="s">
        <v>606</v>
      </c>
      <c r="G110" s="130"/>
      <c r="H110" s="275">
        <v>190000</v>
      </c>
      <c r="I110" s="275"/>
      <c r="J110" s="275"/>
      <c r="K110" s="275"/>
      <c r="L110" s="275"/>
      <c r="M110" s="275">
        <f t="shared" si="60"/>
        <v>190000</v>
      </c>
    </row>
    <row r="111" spans="1:13" s="254" customFormat="1" hidden="1" x14ac:dyDescent="0.2">
      <c r="A111" s="95" t="s">
        <v>600</v>
      </c>
      <c r="B111" s="93" t="s">
        <v>87</v>
      </c>
      <c r="C111" s="94">
        <v>11</v>
      </c>
      <c r="D111" s="107" t="s">
        <v>31</v>
      </c>
      <c r="E111" s="108">
        <v>3299</v>
      </c>
      <c r="F111" s="140" t="s">
        <v>67</v>
      </c>
      <c r="G111" s="130"/>
      <c r="H111" s="275">
        <v>39517</v>
      </c>
      <c r="I111" s="275"/>
      <c r="J111" s="275"/>
      <c r="K111" s="275"/>
      <c r="L111" s="275"/>
      <c r="M111" s="275">
        <f t="shared" si="60"/>
        <v>39517</v>
      </c>
    </row>
    <row r="112" spans="1:13" s="245" customFormat="1" hidden="1" x14ac:dyDescent="0.2">
      <c r="A112" s="186" t="s">
        <v>600</v>
      </c>
      <c r="B112" s="174" t="s">
        <v>87</v>
      </c>
      <c r="C112" s="164">
        <v>11</v>
      </c>
      <c r="D112" s="164"/>
      <c r="E112" s="165">
        <v>34</v>
      </c>
      <c r="F112" s="166"/>
      <c r="G112" s="167"/>
      <c r="H112" s="296">
        <f t="shared" ref="H112:L112" si="72">H113</f>
        <v>350000</v>
      </c>
      <c r="I112" s="296">
        <f t="shared" si="72"/>
        <v>0</v>
      </c>
      <c r="J112" s="296">
        <f t="shared" si="72"/>
        <v>0</v>
      </c>
      <c r="K112" s="296">
        <f t="shared" si="72"/>
        <v>50000</v>
      </c>
      <c r="L112" s="296">
        <f t="shared" si="72"/>
        <v>0</v>
      </c>
      <c r="M112" s="296">
        <f t="shared" si="60"/>
        <v>300000</v>
      </c>
    </row>
    <row r="113" spans="1:13" s="245" customFormat="1" hidden="1" x14ac:dyDescent="0.2">
      <c r="A113" s="131" t="s">
        <v>600</v>
      </c>
      <c r="B113" s="127" t="s">
        <v>87</v>
      </c>
      <c r="C113" s="145">
        <v>11</v>
      </c>
      <c r="D113" s="151"/>
      <c r="E113" s="146">
        <v>343</v>
      </c>
      <c r="F113" s="142"/>
      <c r="G113" s="129"/>
      <c r="H113" s="295">
        <f t="shared" ref="H113:L113" si="73">SUM(H114)</f>
        <v>350000</v>
      </c>
      <c r="I113" s="295">
        <f t="shared" si="73"/>
        <v>0</v>
      </c>
      <c r="J113" s="295">
        <f t="shared" si="73"/>
        <v>0</v>
      </c>
      <c r="K113" s="295">
        <f t="shared" si="73"/>
        <v>50000</v>
      </c>
      <c r="L113" s="295">
        <f t="shared" si="73"/>
        <v>0</v>
      </c>
      <c r="M113" s="295">
        <f t="shared" si="60"/>
        <v>300000</v>
      </c>
    </row>
    <row r="114" spans="1:13" s="254" customFormat="1" hidden="1" x14ac:dyDescent="0.2">
      <c r="A114" s="95" t="s">
        <v>600</v>
      </c>
      <c r="B114" s="93" t="s">
        <v>87</v>
      </c>
      <c r="C114" s="94">
        <v>11</v>
      </c>
      <c r="D114" s="107" t="s">
        <v>31</v>
      </c>
      <c r="E114" s="108">
        <v>3433</v>
      </c>
      <c r="F114" s="140" t="s">
        <v>69</v>
      </c>
      <c r="G114" s="130"/>
      <c r="H114" s="275">
        <v>350000</v>
      </c>
      <c r="I114" s="275"/>
      <c r="J114" s="275"/>
      <c r="K114" s="275">
        <v>50000</v>
      </c>
      <c r="L114" s="275"/>
      <c r="M114" s="275">
        <f t="shared" si="60"/>
        <v>300000</v>
      </c>
    </row>
    <row r="115" spans="1:13" s="245" customFormat="1" hidden="1" x14ac:dyDescent="0.2">
      <c r="A115" s="186" t="s">
        <v>600</v>
      </c>
      <c r="B115" s="174" t="s">
        <v>87</v>
      </c>
      <c r="C115" s="164">
        <v>11</v>
      </c>
      <c r="D115" s="164"/>
      <c r="E115" s="165">
        <v>38</v>
      </c>
      <c r="F115" s="166"/>
      <c r="G115" s="167"/>
      <c r="H115" s="296">
        <f t="shared" ref="H115:L115" si="74">H116</f>
        <v>246636</v>
      </c>
      <c r="I115" s="296">
        <f t="shared" si="74"/>
        <v>0</v>
      </c>
      <c r="J115" s="296">
        <f t="shared" si="74"/>
        <v>0</v>
      </c>
      <c r="K115" s="296">
        <f t="shared" si="74"/>
        <v>50000</v>
      </c>
      <c r="L115" s="296">
        <f t="shared" si="74"/>
        <v>0</v>
      </c>
      <c r="M115" s="296">
        <f t="shared" si="60"/>
        <v>196636</v>
      </c>
    </row>
    <row r="116" spans="1:13" s="245" customFormat="1" hidden="1" x14ac:dyDescent="0.2">
      <c r="A116" s="131" t="s">
        <v>600</v>
      </c>
      <c r="B116" s="127" t="s">
        <v>87</v>
      </c>
      <c r="C116" s="145">
        <v>11</v>
      </c>
      <c r="D116" s="151"/>
      <c r="E116" s="146">
        <v>383</v>
      </c>
      <c r="F116" s="142"/>
      <c r="G116" s="129"/>
      <c r="H116" s="295">
        <f t="shared" ref="H116:I116" si="75">H117+H118</f>
        <v>246636</v>
      </c>
      <c r="I116" s="295">
        <f t="shared" si="75"/>
        <v>0</v>
      </c>
      <c r="J116" s="295">
        <f t="shared" ref="J116:L116" si="76">J117+J118</f>
        <v>0</v>
      </c>
      <c r="K116" s="295">
        <f t="shared" si="76"/>
        <v>50000</v>
      </c>
      <c r="L116" s="295">
        <f t="shared" si="76"/>
        <v>0</v>
      </c>
      <c r="M116" s="295">
        <f t="shared" si="60"/>
        <v>196636</v>
      </c>
    </row>
    <row r="117" spans="1:13" s="240" customFormat="1" hidden="1" x14ac:dyDescent="0.2">
      <c r="A117" s="95" t="s">
        <v>600</v>
      </c>
      <c r="B117" s="93" t="s">
        <v>87</v>
      </c>
      <c r="C117" s="94">
        <v>11</v>
      </c>
      <c r="D117" s="107" t="s">
        <v>31</v>
      </c>
      <c r="E117" s="108">
        <v>3831</v>
      </c>
      <c r="F117" s="140" t="s">
        <v>131</v>
      </c>
      <c r="G117" s="130"/>
      <c r="H117" s="275">
        <v>240000</v>
      </c>
      <c r="I117" s="275"/>
      <c r="J117" s="275"/>
      <c r="K117" s="275">
        <v>50000</v>
      </c>
      <c r="L117" s="275"/>
      <c r="M117" s="275">
        <f t="shared" si="60"/>
        <v>190000</v>
      </c>
    </row>
    <row r="118" spans="1:13" s="240" customFormat="1" hidden="1" x14ac:dyDescent="0.2">
      <c r="A118" s="95" t="s">
        <v>600</v>
      </c>
      <c r="B118" s="93" t="s">
        <v>87</v>
      </c>
      <c r="C118" s="94">
        <v>11</v>
      </c>
      <c r="D118" s="107" t="s">
        <v>31</v>
      </c>
      <c r="E118" s="108">
        <v>3835</v>
      </c>
      <c r="F118" s="140" t="s">
        <v>607</v>
      </c>
      <c r="G118" s="130"/>
      <c r="H118" s="275">
        <v>6636</v>
      </c>
      <c r="I118" s="275"/>
      <c r="J118" s="275"/>
      <c r="K118" s="275"/>
      <c r="L118" s="275"/>
      <c r="M118" s="275">
        <f t="shared" si="60"/>
        <v>6636</v>
      </c>
    </row>
    <row r="119" spans="1:13" s="240" customFormat="1" ht="45" hidden="1" x14ac:dyDescent="0.2">
      <c r="A119" s="187" t="s">
        <v>600</v>
      </c>
      <c r="B119" s="169" t="s">
        <v>89</v>
      </c>
      <c r="C119" s="169"/>
      <c r="D119" s="169"/>
      <c r="E119" s="170"/>
      <c r="F119" s="172" t="s">
        <v>90</v>
      </c>
      <c r="G119" s="173" t="s">
        <v>603</v>
      </c>
      <c r="H119" s="297">
        <f>H120+H127+H130+H124+H133</f>
        <v>1655328</v>
      </c>
      <c r="I119" s="297">
        <f t="shared" ref="I119:L119" si="77">I120+I127+I130+I124+I133</f>
        <v>13275</v>
      </c>
      <c r="J119" s="297">
        <f t="shared" si="77"/>
        <v>0</v>
      </c>
      <c r="K119" s="297">
        <f t="shared" si="77"/>
        <v>800000</v>
      </c>
      <c r="L119" s="297">
        <f t="shared" si="77"/>
        <v>0</v>
      </c>
      <c r="M119" s="297">
        <f t="shared" si="60"/>
        <v>842053</v>
      </c>
    </row>
    <row r="120" spans="1:13" s="245" customFormat="1" hidden="1" x14ac:dyDescent="0.2">
      <c r="A120" s="186" t="s">
        <v>600</v>
      </c>
      <c r="B120" s="174" t="s">
        <v>89</v>
      </c>
      <c r="C120" s="164">
        <v>11</v>
      </c>
      <c r="D120" s="164"/>
      <c r="E120" s="165">
        <v>32</v>
      </c>
      <c r="F120" s="166"/>
      <c r="G120" s="167"/>
      <c r="H120" s="296">
        <f t="shared" ref="H120:L120" si="78">H121</f>
        <v>828875</v>
      </c>
      <c r="I120" s="296">
        <f t="shared" si="78"/>
        <v>13275</v>
      </c>
      <c r="J120" s="296">
        <f t="shared" si="78"/>
        <v>0</v>
      </c>
      <c r="K120" s="296">
        <f t="shared" si="78"/>
        <v>200000</v>
      </c>
      <c r="L120" s="296">
        <f t="shared" si="78"/>
        <v>0</v>
      </c>
      <c r="M120" s="296">
        <f t="shared" si="60"/>
        <v>615600</v>
      </c>
    </row>
    <row r="121" spans="1:13" s="245" customFormat="1" hidden="1" x14ac:dyDescent="0.2">
      <c r="A121" s="116" t="s">
        <v>600</v>
      </c>
      <c r="B121" s="100" t="s">
        <v>89</v>
      </c>
      <c r="C121" s="101">
        <v>11</v>
      </c>
      <c r="D121" s="102"/>
      <c r="E121" s="111">
        <v>323</v>
      </c>
      <c r="F121" s="139"/>
      <c r="G121" s="104"/>
      <c r="H121" s="295">
        <f t="shared" ref="H121:I121" si="79">SUM(H122:H123)</f>
        <v>828875</v>
      </c>
      <c r="I121" s="295">
        <f t="shared" si="79"/>
        <v>13275</v>
      </c>
      <c r="J121" s="295">
        <f t="shared" ref="J121:L121" si="80">SUM(J122:J123)</f>
        <v>0</v>
      </c>
      <c r="K121" s="295">
        <f t="shared" si="80"/>
        <v>200000</v>
      </c>
      <c r="L121" s="295">
        <f t="shared" si="80"/>
        <v>0</v>
      </c>
      <c r="M121" s="295">
        <f t="shared" si="60"/>
        <v>615600</v>
      </c>
    </row>
    <row r="122" spans="1:13" s="245" customFormat="1" ht="15" hidden="1" x14ac:dyDescent="0.2">
      <c r="A122" s="95" t="s">
        <v>600</v>
      </c>
      <c r="B122" s="93" t="s">
        <v>89</v>
      </c>
      <c r="C122" s="94">
        <v>11</v>
      </c>
      <c r="D122" s="107" t="s">
        <v>31</v>
      </c>
      <c r="E122" s="108">
        <v>3232</v>
      </c>
      <c r="F122" s="140" t="s">
        <v>53</v>
      </c>
      <c r="G122" s="130"/>
      <c r="H122" s="275">
        <v>802330</v>
      </c>
      <c r="I122" s="275">
        <v>13275</v>
      </c>
      <c r="J122" s="275"/>
      <c r="K122" s="275">
        <v>200000</v>
      </c>
      <c r="L122" s="275"/>
      <c r="M122" s="275">
        <f t="shared" si="60"/>
        <v>589055</v>
      </c>
    </row>
    <row r="123" spans="1:13" s="254" customFormat="1" hidden="1" x14ac:dyDescent="0.2">
      <c r="A123" s="95" t="s">
        <v>600</v>
      </c>
      <c r="B123" s="93" t="s">
        <v>89</v>
      </c>
      <c r="C123" s="94">
        <v>11</v>
      </c>
      <c r="D123" s="107" t="s">
        <v>31</v>
      </c>
      <c r="E123" s="108">
        <v>3237</v>
      </c>
      <c r="F123" s="140" t="s">
        <v>58</v>
      </c>
      <c r="G123" s="130"/>
      <c r="H123" s="275">
        <v>26545</v>
      </c>
      <c r="I123" s="275"/>
      <c r="J123" s="275"/>
      <c r="K123" s="275"/>
      <c r="L123" s="275"/>
      <c r="M123" s="275">
        <f t="shared" si="60"/>
        <v>26545</v>
      </c>
    </row>
    <row r="124" spans="1:13" s="245" customFormat="1" hidden="1" x14ac:dyDescent="0.2">
      <c r="A124" s="186" t="s">
        <v>600</v>
      </c>
      <c r="B124" s="174" t="s">
        <v>89</v>
      </c>
      <c r="C124" s="164">
        <v>11</v>
      </c>
      <c r="D124" s="164"/>
      <c r="E124" s="165">
        <v>36</v>
      </c>
      <c r="F124" s="166"/>
      <c r="G124" s="167"/>
      <c r="H124" s="296">
        <f t="shared" ref="H124:L124" si="81">H125</f>
        <v>380000</v>
      </c>
      <c r="I124" s="296">
        <f t="shared" si="81"/>
        <v>0</v>
      </c>
      <c r="J124" s="296">
        <f t="shared" si="81"/>
        <v>0</v>
      </c>
      <c r="K124" s="296">
        <f t="shared" si="81"/>
        <v>380000</v>
      </c>
      <c r="L124" s="296">
        <f t="shared" si="81"/>
        <v>0</v>
      </c>
      <c r="M124" s="296">
        <f t="shared" si="60"/>
        <v>0</v>
      </c>
    </row>
    <row r="125" spans="1:13" s="245" customFormat="1" hidden="1" x14ac:dyDescent="0.2">
      <c r="A125" s="116" t="s">
        <v>600</v>
      </c>
      <c r="B125" s="100" t="s">
        <v>89</v>
      </c>
      <c r="C125" s="101">
        <v>11</v>
      </c>
      <c r="D125" s="102"/>
      <c r="E125" s="111">
        <v>363</v>
      </c>
      <c r="F125" s="139"/>
      <c r="G125" s="104"/>
      <c r="H125" s="295">
        <f>SUM(H126:H126)</f>
        <v>380000</v>
      </c>
      <c r="I125" s="295">
        <f>SUM(I126:I126)</f>
        <v>0</v>
      </c>
      <c r="J125" s="295">
        <f>SUM(J126:J126)</f>
        <v>0</v>
      </c>
      <c r="K125" s="295">
        <f>SUM(K126:K126)</f>
        <v>380000</v>
      </c>
      <c r="L125" s="295">
        <f>SUM(L126:L126)</f>
        <v>0</v>
      </c>
      <c r="M125" s="295">
        <f t="shared" si="60"/>
        <v>0</v>
      </c>
    </row>
    <row r="126" spans="1:13" s="254" customFormat="1" hidden="1" x14ac:dyDescent="0.2">
      <c r="A126" s="95" t="s">
        <v>600</v>
      </c>
      <c r="B126" s="93" t="s">
        <v>89</v>
      </c>
      <c r="C126" s="94">
        <v>11</v>
      </c>
      <c r="D126" s="107" t="s">
        <v>31</v>
      </c>
      <c r="E126" s="108">
        <v>3632</v>
      </c>
      <c r="F126" s="140" t="s">
        <v>183</v>
      </c>
      <c r="G126" s="130"/>
      <c r="H126" s="275">
        <v>380000</v>
      </c>
      <c r="I126" s="275"/>
      <c r="J126" s="275"/>
      <c r="K126" s="275">
        <v>380000</v>
      </c>
      <c r="L126" s="275"/>
      <c r="M126" s="275">
        <f t="shared" si="60"/>
        <v>0</v>
      </c>
    </row>
    <row r="127" spans="1:13" s="254" customFormat="1" hidden="1" x14ac:dyDescent="0.2">
      <c r="A127" s="186" t="s">
        <v>600</v>
      </c>
      <c r="B127" s="174" t="s">
        <v>89</v>
      </c>
      <c r="C127" s="164">
        <v>11</v>
      </c>
      <c r="D127" s="164"/>
      <c r="E127" s="165">
        <v>41</v>
      </c>
      <c r="F127" s="166"/>
      <c r="G127" s="167"/>
      <c r="H127" s="296">
        <f t="shared" ref="H127:L127" si="82">H128</f>
        <v>31272</v>
      </c>
      <c r="I127" s="296">
        <f t="shared" si="82"/>
        <v>0</v>
      </c>
      <c r="J127" s="296">
        <f t="shared" si="82"/>
        <v>0</v>
      </c>
      <c r="K127" s="296">
        <f t="shared" si="82"/>
        <v>0</v>
      </c>
      <c r="L127" s="296">
        <f t="shared" si="82"/>
        <v>0</v>
      </c>
      <c r="M127" s="296">
        <f t="shared" si="60"/>
        <v>31272</v>
      </c>
    </row>
    <row r="128" spans="1:13" s="245" customFormat="1" hidden="1" x14ac:dyDescent="0.2">
      <c r="A128" s="131" t="s">
        <v>600</v>
      </c>
      <c r="B128" s="127" t="s">
        <v>89</v>
      </c>
      <c r="C128" s="145">
        <v>11</v>
      </c>
      <c r="D128" s="151"/>
      <c r="E128" s="146">
        <v>412</v>
      </c>
      <c r="F128" s="142"/>
      <c r="G128" s="129"/>
      <c r="H128" s="295">
        <f t="shared" ref="H128:L128" si="83">SUM(H129:H129)</f>
        <v>31272</v>
      </c>
      <c r="I128" s="295">
        <f t="shared" si="83"/>
        <v>0</v>
      </c>
      <c r="J128" s="295">
        <f t="shared" si="83"/>
        <v>0</v>
      </c>
      <c r="K128" s="295">
        <f t="shared" si="83"/>
        <v>0</v>
      </c>
      <c r="L128" s="295">
        <f t="shared" si="83"/>
        <v>0</v>
      </c>
      <c r="M128" s="295">
        <f t="shared" si="60"/>
        <v>31272</v>
      </c>
    </row>
    <row r="129" spans="1:13" s="254" customFormat="1" hidden="1" x14ac:dyDescent="0.2">
      <c r="A129" s="95" t="s">
        <v>600</v>
      </c>
      <c r="B129" s="93" t="s">
        <v>89</v>
      </c>
      <c r="C129" s="94">
        <v>11</v>
      </c>
      <c r="D129" s="107" t="s">
        <v>31</v>
      </c>
      <c r="E129" s="108">
        <v>4126</v>
      </c>
      <c r="F129" s="140" t="s">
        <v>84</v>
      </c>
      <c r="G129" s="130"/>
      <c r="H129" s="275">
        <v>31272</v>
      </c>
      <c r="I129" s="275"/>
      <c r="J129" s="275"/>
      <c r="K129" s="275"/>
      <c r="L129" s="275"/>
      <c r="M129" s="275">
        <f t="shared" si="60"/>
        <v>31272</v>
      </c>
    </row>
    <row r="130" spans="1:13" s="254" customFormat="1" hidden="1" x14ac:dyDescent="0.2">
      <c r="A130" s="186" t="s">
        <v>600</v>
      </c>
      <c r="B130" s="174" t="s">
        <v>89</v>
      </c>
      <c r="C130" s="164">
        <v>11</v>
      </c>
      <c r="D130" s="164"/>
      <c r="E130" s="165">
        <v>45</v>
      </c>
      <c r="F130" s="166"/>
      <c r="G130" s="167"/>
      <c r="H130" s="296">
        <f t="shared" ref="H130:L131" si="84">H131</f>
        <v>382000</v>
      </c>
      <c r="I130" s="296">
        <f t="shared" si="84"/>
        <v>0</v>
      </c>
      <c r="J130" s="296">
        <f t="shared" si="84"/>
        <v>0</v>
      </c>
      <c r="K130" s="296">
        <f t="shared" si="84"/>
        <v>220000</v>
      </c>
      <c r="L130" s="296">
        <f t="shared" si="84"/>
        <v>0</v>
      </c>
      <c r="M130" s="296">
        <f t="shared" ref="M130:M132" si="85">H130-I130+J130-K130+L130</f>
        <v>162000</v>
      </c>
    </row>
    <row r="131" spans="1:13" s="245" customFormat="1" hidden="1" x14ac:dyDescent="0.2">
      <c r="A131" s="131" t="s">
        <v>600</v>
      </c>
      <c r="B131" s="127" t="s">
        <v>89</v>
      </c>
      <c r="C131" s="145">
        <v>11</v>
      </c>
      <c r="D131" s="151"/>
      <c r="E131" s="146">
        <v>451</v>
      </c>
      <c r="F131" s="142"/>
      <c r="G131" s="129"/>
      <c r="H131" s="295">
        <f t="shared" si="84"/>
        <v>382000</v>
      </c>
      <c r="I131" s="295">
        <f t="shared" si="84"/>
        <v>0</v>
      </c>
      <c r="J131" s="295">
        <f t="shared" si="84"/>
        <v>0</v>
      </c>
      <c r="K131" s="295">
        <f t="shared" si="84"/>
        <v>220000</v>
      </c>
      <c r="L131" s="295">
        <f t="shared" si="84"/>
        <v>0</v>
      </c>
      <c r="M131" s="295">
        <f t="shared" si="85"/>
        <v>162000</v>
      </c>
    </row>
    <row r="132" spans="1:13" s="254" customFormat="1" hidden="1" x14ac:dyDescent="0.2">
      <c r="A132" s="95" t="s">
        <v>600</v>
      </c>
      <c r="B132" s="93" t="s">
        <v>89</v>
      </c>
      <c r="C132" s="94">
        <v>11</v>
      </c>
      <c r="D132" s="107" t="s">
        <v>325</v>
      </c>
      <c r="E132" s="108">
        <v>4511</v>
      </c>
      <c r="F132" s="140" t="s">
        <v>91</v>
      </c>
      <c r="G132" s="130"/>
      <c r="H132" s="275">
        <v>382000</v>
      </c>
      <c r="I132" s="275"/>
      <c r="J132" s="275"/>
      <c r="K132" s="275">
        <v>220000</v>
      </c>
      <c r="L132" s="275"/>
      <c r="M132" s="275">
        <f t="shared" si="85"/>
        <v>162000</v>
      </c>
    </row>
    <row r="133" spans="1:13" s="254" customFormat="1" hidden="1" x14ac:dyDescent="0.2">
      <c r="A133" s="242" t="s">
        <v>600</v>
      </c>
      <c r="B133" s="243" t="s">
        <v>89</v>
      </c>
      <c r="C133" s="206">
        <v>31</v>
      </c>
      <c r="D133" s="206"/>
      <c r="E133" s="208">
        <v>32</v>
      </c>
      <c r="F133" s="209"/>
      <c r="G133" s="244"/>
      <c r="H133" s="227">
        <f t="shared" ref="H133:L133" si="86">H134</f>
        <v>33181</v>
      </c>
      <c r="I133" s="227">
        <f t="shared" si="86"/>
        <v>0</v>
      </c>
      <c r="J133" s="227">
        <f t="shared" si="86"/>
        <v>0</v>
      </c>
      <c r="K133" s="227">
        <f t="shared" si="86"/>
        <v>0</v>
      </c>
      <c r="L133" s="227">
        <f t="shared" si="86"/>
        <v>0</v>
      </c>
      <c r="M133" s="227">
        <f t="shared" ref="M133:M135" si="87">H133-I133+J133-K133+L133</f>
        <v>33181</v>
      </c>
    </row>
    <row r="134" spans="1:13" s="240" customFormat="1" hidden="1" x14ac:dyDescent="0.2">
      <c r="A134" s="255" t="s">
        <v>600</v>
      </c>
      <c r="B134" s="256" t="s">
        <v>89</v>
      </c>
      <c r="C134" s="225">
        <v>31</v>
      </c>
      <c r="D134" s="219"/>
      <c r="E134" s="220">
        <v>323</v>
      </c>
      <c r="F134" s="257"/>
      <c r="G134" s="258"/>
      <c r="H134" s="226">
        <f t="shared" ref="H134:L134" si="88">SUM(H135:H135)</f>
        <v>33181</v>
      </c>
      <c r="I134" s="226">
        <f t="shared" si="88"/>
        <v>0</v>
      </c>
      <c r="J134" s="226">
        <f t="shared" si="88"/>
        <v>0</v>
      </c>
      <c r="K134" s="226">
        <f t="shared" si="88"/>
        <v>0</v>
      </c>
      <c r="L134" s="226">
        <f t="shared" si="88"/>
        <v>0</v>
      </c>
      <c r="M134" s="226">
        <f t="shared" si="87"/>
        <v>33181</v>
      </c>
    </row>
    <row r="135" spans="1:13" s="240" customFormat="1" hidden="1" x14ac:dyDescent="0.2">
      <c r="A135" s="214" t="s">
        <v>600</v>
      </c>
      <c r="B135" s="253" t="s">
        <v>89</v>
      </c>
      <c r="C135" s="215">
        <v>31</v>
      </c>
      <c r="D135" s="216" t="s">
        <v>31</v>
      </c>
      <c r="E135" s="217">
        <v>3232</v>
      </c>
      <c r="F135" s="218" t="s">
        <v>53</v>
      </c>
      <c r="G135" s="251"/>
      <c r="H135" s="274">
        <v>33181</v>
      </c>
      <c r="I135" s="274"/>
      <c r="J135" s="274"/>
      <c r="K135" s="274"/>
      <c r="L135" s="274"/>
      <c r="M135" s="274">
        <f t="shared" si="87"/>
        <v>33181</v>
      </c>
    </row>
    <row r="136" spans="1:13" s="240" customFormat="1" ht="45" hidden="1" x14ac:dyDescent="0.2">
      <c r="A136" s="177" t="s">
        <v>600</v>
      </c>
      <c r="B136" s="168" t="s">
        <v>608</v>
      </c>
      <c r="C136" s="168"/>
      <c r="D136" s="168"/>
      <c r="E136" s="175"/>
      <c r="F136" s="172" t="s">
        <v>94</v>
      </c>
      <c r="G136" s="173" t="s">
        <v>603</v>
      </c>
      <c r="H136" s="297">
        <f t="shared" ref="H136:I136" si="89">H137+H141</f>
        <v>124000</v>
      </c>
      <c r="I136" s="297">
        <f t="shared" si="89"/>
        <v>0</v>
      </c>
      <c r="J136" s="297">
        <f t="shared" ref="J136:L136" si="90">J137+J141</f>
        <v>0</v>
      </c>
      <c r="K136" s="297">
        <f t="shared" si="90"/>
        <v>124000</v>
      </c>
      <c r="L136" s="297">
        <f t="shared" si="90"/>
        <v>0</v>
      </c>
      <c r="M136" s="297">
        <f t="shared" ref="M136:M153" si="91">H136-I136+J136-K136+L136</f>
        <v>0</v>
      </c>
    </row>
    <row r="137" spans="1:13" s="245" customFormat="1" hidden="1" x14ac:dyDescent="0.2">
      <c r="A137" s="186" t="s">
        <v>600</v>
      </c>
      <c r="B137" s="174" t="s">
        <v>608</v>
      </c>
      <c r="C137" s="164">
        <v>11</v>
      </c>
      <c r="D137" s="164"/>
      <c r="E137" s="165">
        <v>32</v>
      </c>
      <c r="F137" s="166"/>
      <c r="G137" s="167"/>
      <c r="H137" s="296">
        <f t="shared" ref="H137:L137" si="92">H138</f>
        <v>85000</v>
      </c>
      <c r="I137" s="296">
        <f t="shared" si="92"/>
        <v>0</v>
      </c>
      <c r="J137" s="296">
        <f t="shared" si="92"/>
        <v>0</v>
      </c>
      <c r="K137" s="296">
        <f t="shared" si="92"/>
        <v>85000</v>
      </c>
      <c r="L137" s="296">
        <f t="shared" si="92"/>
        <v>0</v>
      </c>
      <c r="M137" s="296">
        <f t="shared" si="91"/>
        <v>0</v>
      </c>
    </row>
    <row r="138" spans="1:13" s="245" customFormat="1" hidden="1" x14ac:dyDescent="0.2">
      <c r="A138" s="116" t="s">
        <v>600</v>
      </c>
      <c r="B138" s="100" t="s">
        <v>608</v>
      </c>
      <c r="C138" s="100">
        <v>11</v>
      </c>
      <c r="D138" s="102"/>
      <c r="E138" s="111">
        <v>323</v>
      </c>
      <c r="F138" s="139"/>
      <c r="G138" s="104"/>
      <c r="H138" s="295">
        <f t="shared" ref="H138:I138" si="93">H140+H139</f>
        <v>85000</v>
      </c>
      <c r="I138" s="295">
        <f t="shared" si="93"/>
        <v>0</v>
      </c>
      <c r="J138" s="295">
        <f t="shared" ref="J138:L138" si="94">J140+J139</f>
        <v>0</v>
      </c>
      <c r="K138" s="295">
        <f t="shared" si="94"/>
        <v>85000</v>
      </c>
      <c r="L138" s="295">
        <f t="shared" si="94"/>
        <v>0</v>
      </c>
      <c r="M138" s="295">
        <f t="shared" si="91"/>
        <v>0</v>
      </c>
    </row>
    <row r="139" spans="1:13" s="245" customFormat="1" ht="15" hidden="1" x14ac:dyDescent="0.2">
      <c r="A139" s="95" t="s">
        <v>600</v>
      </c>
      <c r="B139" s="93" t="s">
        <v>608</v>
      </c>
      <c r="C139" s="94">
        <v>11</v>
      </c>
      <c r="D139" s="107" t="s">
        <v>31</v>
      </c>
      <c r="E139" s="108">
        <v>3237</v>
      </c>
      <c r="F139" s="140" t="s">
        <v>58</v>
      </c>
      <c r="G139" s="130"/>
      <c r="H139" s="275">
        <v>6000</v>
      </c>
      <c r="I139" s="275"/>
      <c r="J139" s="275"/>
      <c r="K139" s="275">
        <v>6000</v>
      </c>
      <c r="L139" s="275"/>
      <c r="M139" s="275">
        <f t="shared" si="91"/>
        <v>0</v>
      </c>
    </row>
    <row r="140" spans="1:13" s="254" customFormat="1" hidden="1" x14ac:dyDescent="0.2">
      <c r="A140" s="95" t="s">
        <v>600</v>
      </c>
      <c r="B140" s="93" t="s">
        <v>608</v>
      </c>
      <c r="C140" s="94">
        <v>11</v>
      </c>
      <c r="D140" s="107" t="s">
        <v>31</v>
      </c>
      <c r="E140" s="108">
        <v>3238</v>
      </c>
      <c r="F140" s="140" t="s">
        <v>59</v>
      </c>
      <c r="G140" s="130"/>
      <c r="H140" s="275">
        <v>79000</v>
      </c>
      <c r="I140" s="275"/>
      <c r="J140" s="275"/>
      <c r="K140" s="275">
        <v>79000</v>
      </c>
      <c r="L140" s="275"/>
      <c r="M140" s="275">
        <f t="shared" si="91"/>
        <v>0</v>
      </c>
    </row>
    <row r="141" spans="1:13" s="245" customFormat="1" hidden="1" x14ac:dyDescent="0.2">
      <c r="A141" s="186" t="s">
        <v>600</v>
      </c>
      <c r="B141" s="174" t="s">
        <v>608</v>
      </c>
      <c r="C141" s="164">
        <v>11</v>
      </c>
      <c r="D141" s="164"/>
      <c r="E141" s="165">
        <v>42</v>
      </c>
      <c r="F141" s="166"/>
      <c r="G141" s="167"/>
      <c r="H141" s="296">
        <f t="shared" ref="H141:L141" si="95">H142</f>
        <v>39000</v>
      </c>
      <c r="I141" s="296">
        <f t="shared" si="95"/>
        <v>0</v>
      </c>
      <c r="J141" s="296">
        <f t="shared" si="95"/>
        <v>0</v>
      </c>
      <c r="K141" s="296">
        <f t="shared" si="95"/>
        <v>39000</v>
      </c>
      <c r="L141" s="296">
        <f t="shared" si="95"/>
        <v>0</v>
      </c>
      <c r="M141" s="296">
        <f t="shared" si="91"/>
        <v>0</v>
      </c>
    </row>
    <row r="142" spans="1:13" s="245" customFormat="1" hidden="1" x14ac:dyDescent="0.2">
      <c r="A142" s="131" t="s">
        <v>600</v>
      </c>
      <c r="B142" s="127" t="s">
        <v>608</v>
      </c>
      <c r="C142" s="127">
        <v>11</v>
      </c>
      <c r="D142" s="151"/>
      <c r="E142" s="128">
        <v>426</v>
      </c>
      <c r="F142" s="142"/>
      <c r="G142" s="129"/>
      <c r="H142" s="295">
        <f t="shared" ref="H142:L142" si="96">SUM(H143)</f>
        <v>39000</v>
      </c>
      <c r="I142" s="295">
        <f t="shared" si="96"/>
        <v>0</v>
      </c>
      <c r="J142" s="295">
        <f t="shared" si="96"/>
        <v>0</v>
      </c>
      <c r="K142" s="295">
        <f>SUM(K143)</f>
        <v>39000</v>
      </c>
      <c r="L142" s="295">
        <f t="shared" si="96"/>
        <v>0</v>
      </c>
      <c r="M142" s="295">
        <f t="shared" si="91"/>
        <v>0</v>
      </c>
    </row>
    <row r="143" spans="1:13" s="245" customFormat="1" ht="15" hidden="1" x14ac:dyDescent="0.2">
      <c r="A143" s="95" t="s">
        <v>600</v>
      </c>
      <c r="B143" s="93" t="s">
        <v>608</v>
      </c>
      <c r="C143" s="94">
        <v>11</v>
      </c>
      <c r="D143" s="107" t="s">
        <v>31</v>
      </c>
      <c r="E143" s="108">
        <v>4262</v>
      </c>
      <c r="F143" s="140" t="s">
        <v>86</v>
      </c>
      <c r="G143" s="130"/>
      <c r="H143" s="275">
        <v>39000</v>
      </c>
      <c r="I143" s="275"/>
      <c r="J143" s="275"/>
      <c r="K143" s="275">
        <v>39000</v>
      </c>
      <c r="L143" s="275"/>
      <c r="M143" s="275">
        <f t="shared" si="91"/>
        <v>0</v>
      </c>
    </row>
    <row r="144" spans="1:13" s="245" customFormat="1" ht="63" hidden="1" x14ac:dyDescent="0.2">
      <c r="A144" s="177" t="s">
        <v>600</v>
      </c>
      <c r="B144" s="309" t="s">
        <v>609</v>
      </c>
      <c r="C144" s="169"/>
      <c r="D144" s="169"/>
      <c r="E144" s="170"/>
      <c r="F144" s="172" t="s">
        <v>610</v>
      </c>
      <c r="G144" s="173" t="s">
        <v>603</v>
      </c>
      <c r="H144" s="297">
        <f t="shared" ref="H144:I144" si="97">H145+H151</f>
        <v>817843</v>
      </c>
      <c r="I144" s="297">
        <f t="shared" si="97"/>
        <v>0</v>
      </c>
      <c r="J144" s="297">
        <f t="shared" ref="J144:L144" si="98">J145+J151</f>
        <v>0</v>
      </c>
      <c r="K144" s="297">
        <f t="shared" si="98"/>
        <v>0</v>
      </c>
      <c r="L144" s="297">
        <f t="shared" si="98"/>
        <v>0</v>
      </c>
      <c r="M144" s="297">
        <f t="shared" si="91"/>
        <v>817843</v>
      </c>
    </row>
    <row r="145" spans="1:13" s="245" customFormat="1" hidden="1" x14ac:dyDescent="0.2">
      <c r="A145" s="182" t="s">
        <v>600</v>
      </c>
      <c r="B145" s="163" t="s">
        <v>609</v>
      </c>
      <c r="C145" s="164">
        <v>11</v>
      </c>
      <c r="D145" s="164"/>
      <c r="E145" s="165">
        <v>32</v>
      </c>
      <c r="F145" s="166"/>
      <c r="G145" s="166"/>
      <c r="H145" s="296">
        <f t="shared" ref="H145:I145" si="99">H146+H148</f>
        <v>39816</v>
      </c>
      <c r="I145" s="296">
        <f t="shared" si="99"/>
        <v>0</v>
      </c>
      <c r="J145" s="296">
        <f t="shared" ref="J145:L145" si="100">J146+J148</f>
        <v>0</v>
      </c>
      <c r="K145" s="296">
        <f t="shared" si="100"/>
        <v>0</v>
      </c>
      <c r="L145" s="296">
        <f t="shared" si="100"/>
        <v>0</v>
      </c>
      <c r="M145" s="296">
        <f t="shared" si="91"/>
        <v>39816</v>
      </c>
    </row>
    <row r="146" spans="1:13" s="245" customFormat="1" hidden="1" x14ac:dyDescent="0.2">
      <c r="A146" s="151" t="s">
        <v>600</v>
      </c>
      <c r="B146" s="310" t="s">
        <v>609</v>
      </c>
      <c r="C146" s="145">
        <v>11</v>
      </c>
      <c r="D146" s="151"/>
      <c r="E146" s="103">
        <v>323</v>
      </c>
      <c r="F146" s="139"/>
      <c r="G146" s="129"/>
      <c r="H146" s="155">
        <f t="shared" ref="H146:L146" si="101">H147</f>
        <v>13272</v>
      </c>
      <c r="I146" s="155">
        <f t="shared" si="101"/>
        <v>0</v>
      </c>
      <c r="J146" s="155">
        <f t="shared" si="101"/>
        <v>0</v>
      </c>
      <c r="K146" s="155">
        <f t="shared" si="101"/>
        <v>0</v>
      </c>
      <c r="L146" s="155">
        <f t="shared" si="101"/>
        <v>0</v>
      </c>
      <c r="M146" s="155">
        <f t="shared" si="91"/>
        <v>13272</v>
      </c>
    </row>
    <row r="147" spans="1:13" s="245" customFormat="1" hidden="1" x14ac:dyDescent="0.2">
      <c r="A147" s="151" t="s">
        <v>600</v>
      </c>
      <c r="B147" s="310" t="s">
        <v>609</v>
      </c>
      <c r="C147" s="94">
        <v>11</v>
      </c>
      <c r="D147" s="107" t="s">
        <v>31</v>
      </c>
      <c r="E147" s="108">
        <v>3237</v>
      </c>
      <c r="F147" s="140" t="s">
        <v>58</v>
      </c>
      <c r="G147" s="130"/>
      <c r="H147" s="275">
        <v>13272</v>
      </c>
      <c r="I147" s="275"/>
      <c r="J147" s="275"/>
      <c r="K147" s="275"/>
      <c r="L147" s="275"/>
      <c r="M147" s="275">
        <f t="shared" si="91"/>
        <v>13272</v>
      </c>
    </row>
    <row r="148" spans="1:13" s="245" customFormat="1" hidden="1" x14ac:dyDescent="0.2">
      <c r="A148" s="151" t="s">
        <v>600</v>
      </c>
      <c r="B148" s="310" t="s">
        <v>609</v>
      </c>
      <c r="C148" s="145">
        <v>11</v>
      </c>
      <c r="D148" s="151"/>
      <c r="E148" s="103">
        <v>329</v>
      </c>
      <c r="F148" s="139"/>
      <c r="G148" s="129"/>
      <c r="H148" s="155">
        <f t="shared" ref="H148:I148" si="102">H149+H150</f>
        <v>26544</v>
      </c>
      <c r="I148" s="155">
        <f t="shared" si="102"/>
        <v>0</v>
      </c>
      <c r="J148" s="155">
        <f t="shared" ref="J148:L148" si="103">J149+J150</f>
        <v>0</v>
      </c>
      <c r="K148" s="155">
        <f t="shared" si="103"/>
        <v>0</v>
      </c>
      <c r="L148" s="155">
        <f t="shared" si="103"/>
        <v>0</v>
      </c>
      <c r="M148" s="155">
        <f t="shared" si="91"/>
        <v>26544</v>
      </c>
    </row>
    <row r="149" spans="1:13" s="245" customFormat="1" hidden="1" x14ac:dyDescent="0.2">
      <c r="A149" s="151" t="s">
        <v>600</v>
      </c>
      <c r="B149" s="310" t="s">
        <v>609</v>
      </c>
      <c r="C149" s="94">
        <v>11</v>
      </c>
      <c r="D149" s="107" t="s">
        <v>31</v>
      </c>
      <c r="E149" s="108">
        <v>3295</v>
      </c>
      <c r="F149" s="140" t="s">
        <v>66</v>
      </c>
      <c r="G149" s="130"/>
      <c r="H149" s="275">
        <v>13272</v>
      </c>
      <c r="I149" s="275"/>
      <c r="J149" s="275"/>
      <c r="K149" s="275"/>
      <c r="L149" s="275"/>
      <c r="M149" s="275">
        <f t="shared" si="91"/>
        <v>13272</v>
      </c>
    </row>
    <row r="150" spans="1:13" s="245" customFormat="1" hidden="1" x14ac:dyDescent="0.2">
      <c r="A150" s="151" t="s">
        <v>600</v>
      </c>
      <c r="B150" s="310" t="s">
        <v>609</v>
      </c>
      <c r="C150" s="94">
        <v>11</v>
      </c>
      <c r="D150" s="107" t="s">
        <v>31</v>
      </c>
      <c r="E150" s="108">
        <v>3296</v>
      </c>
      <c r="F150" s="140" t="s">
        <v>606</v>
      </c>
      <c r="G150" s="130"/>
      <c r="H150" s="275">
        <v>13272</v>
      </c>
      <c r="I150" s="275"/>
      <c r="J150" s="275"/>
      <c r="K150" s="275"/>
      <c r="L150" s="275"/>
      <c r="M150" s="275">
        <f t="shared" si="91"/>
        <v>13272</v>
      </c>
    </row>
    <row r="151" spans="1:13" s="245" customFormat="1" hidden="1" x14ac:dyDescent="0.2">
      <c r="A151" s="182" t="s">
        <v>600</v>
      </c>
      <c r="B151" s="163" t="s">
        <v>609</v>
      </c>
      <c r="C151" s="164">
        <v>11</v>
      </c>
      <c r="D151" s="164"/>
      <c r="E151" s="165">
        <v>38</v>
      </c>
      <c r="F151" s="166"/>
      <c r="G151" s="166"/>
      <c r="H151" s="296">
        <f t="shared" ref="H151:L152" si="104">H152</f>
        <v>778027</v>
      </c>
      <c r="I151" s="296">
        <f t="shared" si="104"/>
        <v>0</v>
      </c>
      <c r="J151" s="296">
        <f t="shared" si="104"/>
        <v>0</v>
      </c>
      <c r="K151" s="296">
        <f t="shared" si="104"/>
        <v>0</v>
      </c>
      <c r="L151" s="296">
        <f t="shared" si="104"/>
        <v>0</v>
      </c>
      <c r="M151" s="296">
        <f t="shared" si="91"/>
        <v>778027</v>
      </c>
    </row>
    <row r="152" spans="1:13" s="245" customFormat="1" hidden="1" x14ac:dyDescent="0.2">
      <c r="A152" s="151" t="s">
        <v>600</v>
      </c>
      <c r="B152" s="310" t="s">
        <v>609</v>
      </c>
      <c r="C152" s="145">
        <v>11</v>
      </c>
      <c r="D152" s="151"/>
      <c r="E152" s="103">
        <v>386</v>
      </c>
      <c r="F152" s="139"/>
      <c r="G152" s="129"/>
      <c r="H152" s="155">
        <f t="shared" si="104"/>
        <v>778027</v>
      </c>
      <c r="I152" s="155">
        <f t="shared" si="104"/>
        <v>0</v>
      </c>
      <c r="J152" s="155">
        <f t="shared" si="104"/>
        <v>0</v>
      </c>
      <c r="K152" s="155">
        <f t="shared" si="104"/>
        <v>0</v>
      </c>
      <c r="L152" s="155">
        <f t="shared" si="104"/>
        <v>0</v>
      </c>
      <c r="M152" s="155">
        <f t="shared" si="91"/>
        <v>778027</v>
      </c>
    </row>
    <row r="153" spans="1:13" s="245" customFormat="1" ht="30" hidden="1" x14ac:dyDescent="0.2">
      <c r="A153" s="151" t="s">
        <v>600</v>
      </c>
      <c r="B153" s="310" t="s">
        <v>609</v>
      </c>
      <c r="C153" s="94">
        <v>11</v>
      </c>
      <c r="D153" s="107" t="s">
        <v>31</v>
      </c>
      <c r="E153" s="108">
        <v>3865</v>
      </c>
      <c r="F153" s="140" t="s">
        <v>611</v>
      </c>
      <c r="G153" s="130"/>
      <c r="H153" s="275">
        <v>778027</v>
      </c>
      <c r="I153" s="275"/>
      <c r="J153" s="275"/>
      <c r="K153" s="275"/>
      <c r="L153" s="275"/>
      <c r="M153" s="275">
        <f t="shared" si="91"/>
        <v>778027</v>
      </c>
    </row>
    <row r="154" spans="1:13" s="245" customFormat="1" ht="56.25" hidden="1" x14ac:dyDescent="0.2">
      <c r="A154" s="241" t="s">
        <v>600</v>
      </c>
      <c r="B154" s="261" t="s">
        <v>612</v>
      </c>
      <c r="C154" s="200"/>
      <c r="D154" s="200"/>
      <c r="E154" s="201"/>
      <c r="F154" s="202" t="s">
        <v>613</v>
      </c>
      <c r="G154" s="203" t="s">
        <v>614</v>
      </c>
      <c r="H154" s="228">
        <f t="shared" ref="H154:L156" si="105">H155</f>
        <v>9291</v>
      </c>
      <c r="I154" s="228">
        <f t="shared" si="105"/>
        <v>0</v>
      </c>
      <c r="J154" s="228">
        <f t="shared" si="105"/>
        <v>6000</v>
      </c>
      <c r="K154" s="228">
        <f t="shared" si="105"/>
        <v>0</v>
      </c>
      <c r="L154" s="228">
        <f t="shared" si="105"/>
        <v>0</v>
      </c>
      <c r="M154" s="228">
        <f t="shared" ref="M154:M157" si="106">H154-I154+J154-K154+L154</f>
        <v>15291</v>
      </c>
    </row>
    <row r="155" spans="1:13" s="245" customFormat="1" hidden="1" x14ac:dyDescent="0.2">
      <c r="A155" s="205" t="s">
        <v>600</v>
      </c>
      <c r="B155" s="207" t="s">
        <v>612</v>
      </c>
      <c r="C155" s="206">
        <v>31</v>
      </c>
      <c r="D155" s="206"/>
      <c r="E155" s="208">
        <v>38</v>
      </c>
      <c r="F155" s="209"/>
      <c r="G155" s="209"/>
      <c r="H155" s="227">
        <f t="shared" si="105"/>
        <v>9291</v>
      </c>
      <c r="I155" s="227">
        <f t="shared" si="105"/>
        <v>0</v>
      </c>
      <c r="J155" s="227">
        <f t="shared" si="105"/>
        <v>6000</v>
      </c>
      <c r="K155" s="227">
        <f t="shared" si="105"/>
        <v>0</v>
      </c>
      <c r="L155" s="227">
        <f t="shared" si="105"/>
        <v>0</v>
      </c>
      <c r="M155" s="227">
        <f t="shared" si="106"/>
        <v>15291</v>
      </c>
    </row>
    <row r="156" spans="1:13" s="204" customFormat="1" hidden="1" x14ac:dyDescent="0.2">
      <c r="A156" s="219" t="s">
        <v>600</v>
      </c>
      <c r="B156" s="262" t="s">
        <v>612</v>
      </c>
      <c r="C156" s="225">
        <v>31</v>
      </c>
      <c r="D156" s="219"/>
      <c r="E156" s="224">
        <v>383</v>
      </c>
      <c r="F156" s="213"/>
      <c r="G156" s="258"/>
      <c r="H156" s="260">
        <f t="shared" si="105"/>
        <v>9291</v>
      </c>
      <c r="I156" s="260">
        <f t="shared" si="105"/>
        <v>0</v>
      </c>
      <c r="J156" s="260">
        <f t="shared" si="105"/>
        <v>6000</v>
      </c>
      <c r="K156" s="260">
        <f t="shared" si="105"/>
        <v>0</v>
      </c>
      <c r="L156" s="260">
        <f t="shared" si="105"/>
        <v>0</v>
      </c>
      <c r="M156" s="260">
        <f t="shared" si="106"/>
        <v>15291</v>
      </c>
    </row>
    <row r="157" spans="1:13" s="204" customFormat="1" hidden="1" x14ac:dyDescent="0.2">
      <c r="A157" s="219" t="s">
        <v>600</v>
      </c>
      <c r="B157" s="262" t="s">
        <v>612</v>
      </c>
      <c r="C157" s="215">
        <v>31</v>
      </c>
      <c r="D157" s="216" t="s">
        <v>258</v>
      </c>
      <c r="E157" s="217">
        <v>3835</v>
      </c>
      <c r="F157" s="218" t="s">
        <v>607</v>
      </c>
      <c r="G157" s="251"/>
      <c r="H157" s="274">
        <v>9291</v>
      </c>
      <c r="I157" s="274"/>
      <c r="J157" s="274">
        <v>6000</v>
      </c>
      <c r="K157" s="274"/>
      <c r="L157" s="274"/>
      <c r="M157" s="274">
        <f t="shared" si="106"/>
        <v>15291</v>
      </c>
    </row>
    <row r="158" spans="1:13" s="344" customFormat="1" hidden="1" x14ac:dyDescent="0.2">
      <c r="A158" s="188" t="s">
        <v>600</v>
      </c>
      <c r="B158" s="441" t="s">
        <v>615</v>
      </c>
      <c r="C158" s="441"/>
      <c r="D158" s="441"/>
      <c r="E158" s="441"/>
      <c r="F158" s="441"/>
      <c r="G158" s="112"/>
      <c r="H158" s="113">
        <f>H159+H228+H631</f>
        <v>68171466</v>
      </c>
      <c r="I158" s="113">
        <f>I159+I228+I631</f>
        <v>2395168</v>
      </c>
      <c r="J158" s="113">
        <f>J159+J228+J631</f>
        <v>3624414</v>
      </c>
      <c r="K158" s="113">
        <f>K159+K228+K631</f>
        <v>6754157</v>
      </c>
      <c r="L158" s="113">
        <f>L159+L228+L631</f>
        <v>1733332</v>
      </c>
      <c r="M158" s="113">
        <f t="shared" ref="M158:M189" si="107">H158-I158+J158-K158+L158</f>
        <v>64379887</v>
      </c>
    </row>
    <row r="159" spans="1:13" s="240" customFormat="1" hidden="1" x14ac:dyDescent="0.2">
      <c r="A159" s="190" t="s">
        <v>600</v>
      </c>
      <c r="B159" s="440" t="s">
        <v>616</v>
      </c>
      <c r="C159" s="440"/>
      <c r="D159" s="440"/>
      <c r="E159" s="440"/>
      <c r="F159" s="440"/>
      <c r="G159" s="115"/>
      <c r="H159" s="294">
        <f>H160+H167+H185+H192+H200+H211+H215+H222</f>
        <v>17250934</v>
      </c>
      <c r="I159" s="294">
        <f>I160+I167+I185+I192+I200+I211+I215+I222</f>
        <v>45000</v>
      </c>
      <c r="J159" s="294">
        <f>J160+J167+J185+J192+J200+J211+J215+J222</f>
        <v>80418</v>
      </c>
      <c r="K159" s="294">
        <f>K160+K167+K185+K192+K200+K211+K215+K222</f>
        <v>22000</v>
      </c>
      <c r="L159" s="294">
        <f>L160+L167+L185+L192+L200+L211+L215+L222</f>
        <v>57082</v>
      </c>
      <c r="M159" s="294">
        <f t="shared" si="107"/>
        <v>17321434</v>
      </c>
    </row>
    <row r="160" spans="1:13" s="240" customFormat="1" ht="78.75" hidden="1" x14ac:dyDescent="0.2">
      <c r="A160" s="187" t="s">
        <v>600</v>
      </c>
      <c r="B160" s="169" t="s">
        <v>121</v>
      </c>
      <c r="C160" s="169"/>
      <c r="D160" s="169"/>
      <c r="E160" s="170"/>
      <c r="F160" s="311" t="s">
        <v>617</v>
      </c>
      <c r="G160" s="173" t="s">
        <v>618</v>
      </c>
      <c r="H160" s="297">
        <f t="shared" ref="H160:I160" si="108">H164+H161</f>
        <v>14686550</v>
      </c>
      <c r="I160" s="297">
        <f t="shared" si="108"/>
        <v>0</v>
      </c>
      <c r="J160" s="297">
        <f t="shared" ref="J160:L160" si="109">J164+J161</f>
        <v>0</v>
      </c>
      <c r="K160" s="297">
        <f t="shared" si="109"/>
        <v>0</v>
      </c>
      <c r="L160" s="297">
        <f t="shared" si="109"/>
        <v>0</v>
      </c>
      <c r="M160" s="297">
        <f t="shared" si="107"/>
        <v>14686550</v>
      </c>
    </row>
    <row r="161" spans="1:13" s="254" customFormat="1" hidden="1" x14ac:dyDescent="0.2">
      <c r="A161" s="186" t="s">
        <v>600</v>
      </c>
      <c r="B161" s="174" t="s">
        <v>121</v>
      </c>
      <c r="C161" s="164">
        <v>11</v>
      </c>
      <c r="D161" s="164"/>
      <c r="E161" s="165">
        <v>36</v>
      </c>
      <c r="F161" s="166"/>
      <c r="G161" s="167"/>
      <c r="H161" s="296">
        <f t="shared" ref="H161:L162" si="110">H162</f>
        <v>3936550</v>
      </c>
      <c r="I161" s="296">
        <f t="shared" si="110"/>
        <v>0</v>
      </c>
      <c r="J161" s="296">
        <f t="shared" si="110"/>
        <v>0</v>
      </c>
      <c r="K161" s="296">
        <f t="shared" si="110"/>
        <v>0</v>
      </c>
      <c r="L161" s="296">
        <f t="shared" si="110"/>
        <v>0</v>
      </c>
      <c r="M161" s="296">
        <f t="shared" si="107"/>
        <v>3936550</v>
      </c>
    </row>
    <row r="162" spans="1:13" s="254" customFormat="1" hidden="1" x14ac:dyDescent="0.2">
      <c r="A162" s="116" t="s">
        <v>600</v>
      </c>
      <c r="B162" s="100" t="s">
        <v>121</v>
      </c>
      <c r="C162" s="101">
        <v>11</v>
      </c>
      <c r="D162" s="116"/>
      <c r="E162" s="103">
        <v>363</v>
      </c>
      <c r="F162" s="139"/>
      <c r="G162" s="104"/>
      <c r="H162" s="105">
        <f t="shared" si="110"/>
        <v>3936550</v>
      </c>
      <c r="I162" s="105">
        <f t="shared" si="110"/>
        <v>0</v>
      </c>
      <c r="J162" s="105">
        <f t="shared" si="110"/>
        <v>0</v>
      </c>
      <c r="K162" s="105">
        <f t="shared" si="110"/>
        <v>0</v>
      </c>
      <c r="L162" s="105">
        <f t="shared" si="110"/>
        <v>0</v>
      </c>
      <c r="M162" s="105">
        <f t="shared" si="107"/>
        <v>3936550</v>
      </c>
    </row>
    <row r="163" spans="1:13" s="254" customFormat="1" hidden="1" x14ac:dyDescent="0.2">
      <c r="A163" s="95" t="s">
        <v>600</v>
      </c>
      <c r="B163" s="93" t="s">
        <v>121</v>
      </c>
      <c r="C163" s="94">
        <v>11</v>
      </c>
      <c r="D163" s="95" t="s">
        <v>101</v>
      </c>
      <c r="E163" s="108">
        <v>3632</v>
      </c>
      <c r="F163" s="140" t="s">
        <v>183</v>
      </c>
      <c r="G163" s="130"/>
      <c r="H163" s="278">
        <v>3936550</v>
      </c>
      <c r="I163" s="278"/>
      <c r="J163" s="278"/>
      <c r="K163" s="278"/>
      <c r="L163" s="278"/>
      <c r="M163" s="278">
        <f t="shared" si="107"/>
        <v>3936550</v>
      </c>
    </row>
    <row r="164" spans="1:13" s="245" customFormat="1" hidden="1" x14ac:dyDescent="0.2">
      <c r="A164" s="186" t="s">
        <v>600</v>
      </c>
      <c r="B164" s="174" t="s">
        <v>121</v>
      </c>
      <c r="C164" s="164">
        <v>11</v>
      </c>
      <c r="D164" s="164"/>
      <c r="E164" s="165">
        <v>38</v>
      </c>
      <c r="F164" s="166"/>
      <c r="G164" s="167"/>
      <c r="H164" s="296">
        <f t="shared" ref="H164:L164" si="111">H165</f>
        <v>10750000</v>
      </c>
      <c r="I164" s="296">
        <f t="shared" si="111"/>
        <v>0</v>
      </c>
      <c r="J164" s="296">
        <f t="shared" si="111"/>
        <v>0</v>
      </c>
      <c r="K164" s="296">
        <f t="shared" si="111"/>
        <v>0</v>
      </c>
      <c r="L164" s="296">
        <f t="shared" si="111"/>
        <v>0</v>
      </c>
      <c r="M164" s="296">
        <f t="shared" si="107"/>
        <v>10750000</v>
      </c>
    </row>
    <row r="165" spans="1:13" s="239" customFormat="1" hidden="1" x14ac:dyDescent="0.2">
      <c r="A165" s="131" t="s">
        <v>600</v>
      </c>
      <c r="B165" s="127" t="s">
        <v>121</v>
      </c>
      <c r="C165" s="145">
        <v>11</v>
      </c>
      <c r="D165" s="131"/>
      <c r="E165" s="146">
        <v>382</v>
      </c>
      <c r="F165" s="142"/>
      <c r="G165" s="129"/>
      <c r="H165" s="295">
        <f t="shared" ref="H165:L165" si="112">SUM(H166)</f>
        <v>10750000</v>
      </c>
      <c r="I165" s="295">
        <f t="shared" si="112"/>
        <v>0</v>
      </c>
      <c r="J165" s="295">
        <f t="shared" si="112"/>
        <v>0</v>
      </c>
      <c r="K165" s="295">
        <f t="shared" si="112"/>
        <v>0</v>
      </c>
      <c r="L165" s="295">
        <f t="shared" si="112"/>
        <v>0</v>
      </c>
      <c r="M165" s="295">
        <f t="shared" si="107"/>
        <v>10750000</v>
      </c>
    </row>
    <row r="166" spans="1:13" s="239" customFormat="1" hidden="1" x14ac:dyDescent="0.2">
      <c r="A166" s="95" t="s">
        <v>600</v>
      </c>
      <c r="B166" s="93" t="s">
        <v>121</v>
      </c>
      <c r="C166" s="94">
        <v>11</v>
      </c>
      <c r="D166" s="95" t="s">
        <v>101</v>
      </c>
      <c r="E166" s="108">
        <v>3821</v>
      </c>
      <c r="F166" s="140" t="s">
        <v>102</v>
      </c>
      <c r="G166" s="130"/>
      <c r="H166" s="278">
        <v>10750000</v>
      </c>
      <c r="I166" s="278"/>
      <c r="J166" s="278"/>
      <c r="K166" s="278"/>
      <c r="L166" s="278"/>
      <c r="M166" s="278">
        <f t="shared" si="107"/>
        <v>10750000</v>
      </c>
    </row>
    <row r="167" spans="1:13" s="226" customFormat="1" ht="67.5" hidden="1" x14ac:dyDescent="0.2">
      <c r="A167" s="187" t="s">
        <v>600</v>
      </c>
      <c r="B167" s="169" t="s">
        <v>130</v>
      </c>
      <c r="C167" s="169"/>
      <c r="D167" s="169"/>
      <c r="E167" s="170"/>
      <c r="F167" s="172" t="s">
        <v>129</v>
      </c>
      <c r="G167" s="173" t="s">
        <v>618</v>
      </c>
      <c r="H167" s="297">
        <f t="shared" ref="H167:I167" si="113">H168+H173+H176+H179+H182</f>
        <v>739490</v>
      </c>
      <c r="I167" s="297">
        <f t="shared" si="113"/>
        <v>0</v>
      </c>
      <c r="J167" s="297">
        <f t="shared" ref="J167:L167" si="114">J168+J173+J176+J179+J182</f>
        <v>80418</v>
      </c>
      <c r="K167" s="297">
        <f t="shared" si="114"/>
        <v>0</v>
      </c>
      <c r="L167" s="297">
        <f t="shared" si="114"/>
        <v>57082</v>
      </c>
      <c r="M167" s="297">
        <f t="shared" si="107"/>
        <v>876990</v>
      </c>
    </row>
    <row r="168" spans="1:13" s="245" customFormat="1" hidden="1" x14ac:dyDescent="0.2">
      <c r="A168" s="186" t="s">
        <v>600</v>
      </c>
      <c r="B168" s="174" t="s">
        <v>130</v>
      </c>
      <c r="C168" s="164">
        <v>11</v>
      </c>
      <c r="D168" s="164"/>
      <c r="E168" s="165">
        <v>32</v>
      </c>
      <c r="F168" s="166"/>
      <c r="G168" s="167"/>
      <c r="H168" s="296">
        <f t="shared" ref="H168:L168" si="115">H169</f>
        <v>189590</v>
      </c>
      <c r="I168" s="296">
        <f t="shared" si="115"/>
        <v>0</v>
      </c>
      <c r="J168" s="296">
        <f t="shared" si="115"/>
        <v>0</v>
      </c>
      <c r="K168" s="296">
        <f t="shared" si="115"/>
        <v>0</v>
      </c>
      <c r="L168" s="296">
        <f t="shared" si="115"/>
        <v>0</v>
      </c>
      <c r="M168" s="296">
        <f t="shared" si="107"/>
        <v>189590</v>
      </c>
    </row>
    <row r="169" spans="1:13" s="245" customFormat="1" hidden="1" x14ac:dyDescent="0.2">
      <c r="A169" s="151" t="s">
        <v>600</v>
      </c>
      <c r="B169" s="145" t="s">
        <v>130</v>
      </c>
      <c r="C169" s="145">
        <v>11</v>
      </c>
      <c r="D169" s="131"/>
      <c r="E169" s="146">
        <v>323</v>
      </c>
      <c r="F169" s="142"/>
      <c r="G169" s="129"/>
      <c r="H169" s="295">
        <f t="shared" ref="H169:I169" si="116">SUM(H170:H172)</f>
        <v>189590</v>
      </c>
      <c r="I169" s="295">
        <f t="shared" si="116"/>
        <v>0</v>
      </c>
      <c r="J169" s="295">
        <f t="shared" ref="J169:L169" si="117">SUM(J170:J172)</f>
        <v>0</v>
      </c>
      <c r="K169" s="295">
        <f t="shared" si="117"/>
        <v>0</v>
      </c>
      <c r="L169" s="295">
        <f t="shared" si="117"/>
        <v>0</v>
      </c>
      <c r="M169" s="295">
        <f t="shared" si="107"/>
        <v>189590</v>
      </c>
    </row>
    <row r="170" spans="1:13" s="245" customFormat="1" ht="15" hidden="1" x14ac:dyDescent="0.2">
      <c r="A170" s="107" t="s">
        <v>600</v>
      </c>
      <c r="B170" s="94" t="s">
        <v>130</v>
      </c>
      <c r="C170" s="94">
        <v>11</v>
      </c>
      <c r="D170" s="95" t="s">
        <v>101</v>
      </c>
      <c r="E170" s="108">
        <v>3233</v>
      </c>
      <c r="F170" s="140" t="s">
        <v>54</v>
      </c>
      <c r="G170" s="130"/>
      <c r="H170" s="278">
        <v>1330</v>
      </c>
      <c r="I170" s="278"/>
      <c r="J170" s="278"/>
      <c r="K170" s="278"/>
      <c r="L170" s="278"/>
      <c r="M170" s="278">
        <f t="shared" si="107"/>
        <v>1330</v>
      </c>
    </row>
    <row r="171" spans="1:13" s="245" customFormat="1" ht="15" hidden="1" x14ac:dyDescent="0.2">
      <c r="A171" s="107" t="s">
        <v>600</v>
      </c>
      <c r="B171" s="94" t="s">
        <v>130</v>
      </c>
      <c r="C171" s="94">
        <v>11</v>
      </c>
      <c r="D171" s="95" t="s">
        <v>101</v>
      </c>
      <c r="E171" s="108">
        <v>3237</v>
      </c>
      <c r="F171" s="140" t="s">
        <v>58</v>
      </c>
      <c r="G171" s="130"/>
      <c r="H171" s="293">
        <v>35630</v>
      </c>
      <c r="I171" s="293"/>
      <c r="J171" s="293"/>
      <c r="K171" s="293"/>
      <c r="L171" s="293"/>
      <c r="M171" s="293">
        <f t="shared" si="107"/>
        <v>35630</v>
      </c>
    </row>
    <row r="172" spans="1:13" s="254" customFormat="1" hidden="1" x14ac:dyDescent="0.2">
      <c r="A172" s="107" t="s">
        <v>600</v>
      </c>
      <c r="B172" s="94" t="s">
        <v>130</v>
      </c>
      <c r="C172" s="94">
        <v>11</v>
      </c>
      <c r="D172" s="95" t="s">
        <v>101</v>
      </c>
      <c r="E172" s="108">
        <v>3238</v>
      </c>
      <c r="F172" s="140" t="s">
        <v>59</v>
      </c>
      <c r="G172" s="130"/>
      <c r="H172" s="293">
        <v>152630</v>
      </c>
      <c r="I172" s="293"/>
      <c r="J172" s="293"/>
      <c r="K172" s="293"/>
      <c r="L172" s="293"/>
      <c r="M172" s="293">
        <f t="shared" si="107"/>
        <v>152630</v>
      </c>
    </row>
    <row r="173" spans="1:13" s="245" customFormat="1" hidden="1" x14ac:dyDescent="0.2">
      <c r="A173" s="186" t="s">
        <v>600</v>
      </c>
      <c r="B173" s="174" t="s">
        <v>130</v>
      </c>
      <c r="C173" s="164">
        <v>11</v>
      </c>
      <c r="D173" s="164"/>
      <c r="E173" s="165">
        <v>36</v>
      </c>
      <c r="F173" s="166"/>
      <c r="G173" s="167"/>
      <c r="H173" s="296">
        <f t="shared" ref="H173:L173" si="118">H174</f>
        <v>100000</v>
      </c>
      <c r="I173" s="296">
        <f t="shared" si="118"/>
        <v>0</v>
      </c>
      <c r="J173" s="296">
        <f t="shared" si="118"/>
        <v>0</v>
      </c>
      <c r="K173" s="296">
        <f t="shared" si="118"/>
        <v>0</v>
      </c>
      <c r="L173" s="296">
        <f t="shared" si="118"/>
        <v>0</v>
      </c>
      <c r="M173" s="296">
        <f t="shared" si="107"/>
        <v>100000</v>
      </c>
    </row>
    <row r="174" spans="1:13" s="245" customFormat="1" hidden="1" x14ac:dyDescent="0.2">
      <c r="A174" s="151" t="s">
        <v>600</v>
      </c>
      <c r="B174" s="145" t="s">
        <v>130</v>
      </c>
      <c r="C174" s="145">
        <v>11</v>
      </c>
      <c r="D174" s="131"/>
      <c r="E174" s="146">
        <v>363</v>
      </c>
      <c r="F174" s="142"/>
      <c r="G174" s="129"/>
      <c r="H174" s="295">
        <f t="shared" ref="H174:L174" si="119">SUM(H175)</f>
        <v>100000</v>
      </c>
      <c r="I174" s="295">
        <f t="shared" si="119"/>
        <v>0</v>
      </c>
      <c r="J174" s="295">
        <f t="shared" si="119"/>
        <v>0</v>
      </c>
      <c r="K174" s="295">
        <f t="shared" si="119"/>
        <v>0</v>
      </c>
      <c r="L174" s="295">
        <f t="shared" si="119"/>
        <v>0</v>
      </c>
      <c r="M174" s="295">
        <f t="shared" si="107"/>
        <v>100000</v>
      </c>
    </row>
    <row r="175" spans="1:13" s="254" customFormat="1" hidden="1" x14ac:dyDescent="0.2">
      <c r="A175" s="107" t="s">
        <v>600</v>
      </c>
      <c r="B175" s="94" t="s">
        <v>130</v>
      </c>
      <c r="C175" s="94">
        <v>11</v>
      </c>
      <c r="D175" s="95" t="s">
        <v>101</v>
      </c>
      <c r="E175" s="108">
        <v>3631</v>
      </c>
      <c r="F175" s="140" t="s">
        <v>71</v>
      </c>
      <c r="G175" s="130"/>
      <c r="H175" s="278">
        <v>100000</v>
      </c>
      <c r="I175" s="278"/>
      <c r="J175" s="278"/>
      <c r="K175" s="278"/>
      <c r="L175" s="278"/>
      <c r="M175" s="278">
        <f t="shared" si="107"/>
        <v>100000</v>
      </c>
    </row>
    <row r="176" spans="1:13" s="245" customFormat="1" hidden="1" x14ac:dyDescent="0.2">
      <c r="A176" s="186" t="s">
        <v>600</v>
      </c>
      <c r="B176" s="174" t="s">
        <v>130</v>
      </c>
      <c r="C176" s="164">
        <v>11</v>
      </c>
      <c r="D176" s="164"/>
      <c r="E176" s="165">
        <v>38</v>
      </c>
      <c r="F176" s="166"/>
      <c r="G176" s="167"/>
      <c r="H176" s="296">
        <f t="shared" ref="H176:L176" si="120">H177</f>
        <v>295000</v>
      </c>
      <c r="I176" s="296">
        <f t="shared" si="120"/>
        <v>0</v>
      </c>
      <c r="J176" s="296">
        <f t="shared" si="120"/>
        <v>0</v>
      </c>
      <c r="K176" s="296">
        <f t="shared" si="120"/>
        <v>0</v>
      </c>
      <c r="L176" s="296">
        <f t="shared" si="120"/>
        <v>0</v>
      </c>
      <c r="M176" s="296">
        <f t="shared" si="107"/>
        <v>295000</v>
      </c>
    </row>
    <row r="177" spans="1:13" s="245" customFormat="1" hidden="1" x14ac:dyDescent="0.2">
      <c r="A177" s="151" t="s">
        <v>600</v>
      </c>
      <c r="B177" s="145" t="s">
        <v>130</v>
      </c>
      <c r="C177" s="145">
        <v>11</v>
      </c>
      <c r="D177" s="131"/>
      <c r="E177" s="146">
        <v>383</v>
      </c>
      <c r="F177" s="142"/>
      <c r="G177" s="129"/>
      <c r="H177" s="295">
        <f t="shared" ref="H177:L177" si="121">SUM(H178)</f>
        <v>295000</v>
      </c>
      <c r="I177" s="295">
        <f t="shared" si="121"/>
        <v>0</v>
      </c>
      <c r="J177" s="295">
        <f t="shared" si="121"/>
        <v>0</v>
      </c>
      <c r="K177" s="295">
        <f t="shared" si="121"/>
        <v>0</v>
      </c>
      <c r="L177" s="295">
        <f t="shared" si="121"/>
        <v>0</v>
      </c>
      <c r="M177" s="295">
        <f t="shared" si="107"/>
        <v>295000</v>
      </c>
    </row>
    <row r="178" spans="1:13" s="254" customFormat="1" hidden="1" x14ac:dyDescent="0.2">
      <c r="A178" s="107" t="s">
        <v>600</v>
      </c>
      <c r="B178" s="94" t="s">
        <v>130</v>
      </c>
      <c r="C178" s="94">
        <v>11</v>
      </c>
      <c r="D178" s="95" t="s">
        <v>101</v>
      </c>
      <c r="E178" s="108">
        <v>3831</v>
      </c>
      <c r="F178" s="140" t="s">
        <v>131</v>
      </c>
      <c r="G178" s="130"/>
      <c r="H178" s="278">
        <v>295000</v>
      </c>
      <c r="I178" s="278"/>
      <c r="J178" s="278"/>
      <c r="K178" s="278"/>
      <c r="L178" s="278"/>
      <c r="M178" s="278">
        <f t="shared" si="107"/>
        <v>295000</v>
      </c>
    </row>
    <row r="179" spans="1:13" s="245" customFormat="1" hidden="1" x14ac:dyDescent="0.2">
      <c r="A179" s="186" t="s">
        <v>600</v>
      </c>
      <c r="B179" s="174" t="s">
        <v>130</v>
      </c>
      <c r="C179" s="164">
        <v>11</v>
      </c>
      <c r="D179" s="164"/>
      <c r="E179" s="165">
        <v>41</v>
      </c>
      <c r="F179" s="166"/>
      <c r="G179" s="167"/>
      <c r="H179" s="296">
        <f t="shared" ref="H179:L179" si="122">H180</f>
        <v>2600</v>
      </c>
      <c r="I179" s="296">
        <f t="shared" si="122"/>
        <v>0</v>
      </c>
      <c r="J179" s="296">
        <f t="shared" si="122"/>
        <v>0</v>
      </c>
      <c r="K179" s="296">
        <f t="shared" si="122"/>
        <v>0</v>
      </c>
      <c r="L179" s="296">
        <f t="shared" si="122"/>
        <v>0</v>
      </c>
      <c r="M179" s="296">
        <f t="shared" si="107"/>
        <v>2600</v>
      </c>
    </row>
    <row r="180" spans="1:13" s="245" customFormat="1" hidden="1" x14ac:dyDescent="0.2">
      <c r="A180" s="151" t="s">
        <v>600</v>
      </c>
      <c r="B180" s="145" t="s">
        <v>130</v>
      </c>
      <c r="C180" s="145">
        <v>11</v>
      </c>
      <c r="D180" s="131"/>
      <c r="E180" s="146">
        <v>412</v>
      </c>
      <c r="F180" s="142"/>
      <c r="G180" s="129"/>
      <c r="H180" s="295">
        <f t="shared" ref="H180:L180" si="123">SUM(H181)</f>
        <v>2600</v>
      </c>
      <c r="I180" s="295">
        <f t="shared" si="123"/>
        <v>0</v>
      </c>
      <c r="J180" s="295">
        <f t="shared" si="123"/>
        <v>0</v>
      </c>
      <c r="K180" s="295">
        <f t="shared" si="123"/>
        <v>0</v>
      </c>
      <c r="L180" s="295">
        <f t="shared" si="123"/>
        <v>0</v>
      </c>
      <c r="M180" s="295">
        <f t="shared" si="107"/>
        <v>2600</v>
      </c>
    </row>
    <row r="181" spans="1:13" s="245" customFormat="1" ht="15" hidden="1" x14ac:dyDescent="0.2">
      <c r="A181" s="107" t="s">
        <v>600</v>
      </c>
      <c r="B181" s="94" t="s">
        <v>130</v>
      </c>
      <c r="C181" s="94">
        <v>11</v>
      </c>
      <c r="D181" s="95" t="s">
        <v>101</v>
      </c>
      <c r="E181" s="108">
        <v>4126</v>
      </c>
      <c r="F181" s="312" t="s">
        <v>84</v>
      </c>
      <c r="G181" s="313"/>
      <c r="H181" s="278">
        <v>2600</v>
      </c>
      <c r="I181" s="278"/>
      <c r="J181" s="278"/>
      <c r="K181" s="278"/>
      <c r="L181" s="278"/>
      <c r="M181" s="278">
        <f t="shared" si="107"/>
        <v>2600</v>
      </c>
    </row>
    <row r="182" spans="1:13" s="245" customFormat="1" hidden="1" x14ac:dyDescent="0.2">
      <c r="A182" s="186" t="s">
        <v>600</v>
      </c>
      <c r="B182" s="174" t="s">
        <v>130</v>
      </c>
      <c r="C182" s="164">
        <v>11</v>
      </c>
      <c r="D182" s="164"/>
      <c r="E182" s="165">
        <v>42</v>
      </c>
      <c r="F182" s="166"/>
      <c r="G182" s="167"/>
      <c r="H182" s="296">
        <f t="shared" ref="H182:L183" si="124">H183</f>
        <v>152300</v>
      </c>
      <c r="I182" s="296">
        <f t="shared" si="124"/>
        <v>0</v>
      </c>
      <c r="J182" s="296">
        <f t="shared" si="124"/>
        <v>80418</v>
      </c>
      <c r="K182" s="296">
        <f t="shared" si="124"/>
        <v>0</v>
      </c>
      <c r="L182" s="296">
        <f t="shared" si="124"/>
        <v>57082</v>
      </c>
      <c r="M182" s="296">
        <f t="shared" si="107"/>
        <v>289800</v>
      </c>
    </row>
    <row r="183" spans="1:13" s="240" customFormat="1" hidden="1" x14ac:dyDescent="0.2">
      <c r="A183" s="151" t="s">
        <v>600</v>
      </c>
      <c r="B183" s="145" t="s">
        <v>130</v>
      </c>
      <c r="C183" s="145">
        <v>11</v>
      </c>
      <c r="D183" s="131"/>
      <c r="E183" s="146">
        <v>426</v>
      </c>
      <c r="F183" s="314"/>
      <c r="G183" s="313"/>
      <c r="H183" s="295">
        <f t="shared" si="124"/>
        <v>152300</v>
      </c>
      <c r="I183" s="295">
        <f t="shared" si="124"/>
        <v>0</v>
      </c>
      <c r="J183" s="295">
        <f t="shared" si="124"/>
        <v>80418</v>
      </c>
      <c r="K183" s="295">
        <f t="shared" si="124"/>
        <v>0</v>
      </c>
      <c r="L183" s="295">
        <f t="shared" si="124"/>
        <v>57082</v>
      </c>
      <c r="M183" s="295">
        <f t="shared" si="107"/>
        <v>289800</v>
      </c>
    </row>
    <row r="184" spans="1:13" s="240" customFormat="1" hidden="1" x14ac:dyDescent="0.2">
      <c r="A184" s="107" t="s">
        <v>600</v>
      </c>
      <c r="B184" s="94" t="s">
        <v>130</v>
      </c>
      <c r="C184" s="94">
        <v>11</v>
      </c>
      <c r="D184" s="95" t="s">
        <v>101</v>
      </c>
      <c r="E184" s="108">
        <v>4262</v>
      </c>
      <c r="F184" s="140" t="s">
        <v>86</v>
      </c>
      <c r="G184" s="130"/>
      <c r="H184" s="278">
        <v>152300</v>
      </c>
      <c r="I184" s="278"/>
      <c r="J184" s="278">
        <v>80418</v>
      </c>
      <c r="K184" s="278"/>
      <c r="L184" s="278">
        <v>57082</v>
      </c>
      <c r="M184" s="278">
        <f t="shared" si="107"/>
        <v>289800</v>
      </c>
    </row>
    <row r="185" spans="1:13" s="254" customFormat="1" ht="67.5" hidden="1" x14ac:dyDescent="0.2">
      <c r="A185" s="187" t="s">
        <v>600</v>
      </c>
      <c r="B185" s="169" t="s">
        <v>134</v>
      </c>
      <c r="C185" s="169"/>
      <c r="D185" s="169"/>
      <c r="E185" s="170"/>
      <c r="F185" s="172" t="s">
        <v>133</v>
      </c>
      <c r="G185" s="173" t="s">
        <v>618</v>
      </c>
      <c r="H185" s="297">
        <f t="shared" ref="H185:I185" si="125">H186+H189</f>
        <v>70000</v>
      </c>
      <c r="I185" s="297">
        <f t="shared" si="125"/>
        <v>45000</v>
      </c>
      <c r="J185" s="297">
        <f t="shared" ref="J185:L185" si="126">J186+J189</f>
        <v>0</v>
      </c>
      <c r="K185" s="297">
        <f t="shared" si="126"/>
        <v>0</v>
      </c>
      <c r="L185" s="297">
        <f t="shared" si="126"/>
        <v>0</v>
      </c>
      <c r="M185" s="297">
        <f t="shared" si="107"/>
        <v>25000</v>
      </c>
    </row>
    <row r="186" spans="1:13" s="245" customFormat="1" hidden="1" x14ac:dyDescent="0.2">
      <c r="A186" s="186" t="s">
        <v>600</v>
      </c>
      <c r="B186" s="174" t="s">
        <v>134</v>
      </c>
      <c r="C186" s="164">
        <v>11</v>
      </c>
      <c r="D186" s="164"/>
      <c r="E186" s="165">
        <v>32</v>
      </c>
      <c r="F186" s="166"/>
      <c r="G186" s="167"/>
      <c r="H186" s="296">
        <f t="shared" ref="H186:L186" si="127">H187</f>
        <v>20000</v>
      </c>
      <c r="I186" s="296">
        <f t="shared" si="127"/>
        <v>15000</v>
      </c>
      <c r="J186" s="296">
        <f t="shared" si="127"/>
        <v>0</v>
      </c>
      <c r="K186" s="296">
        <f t="shared" si="127"/>
        <v>0</v>
      </c>
      <c r="L186" s="296">
        <f t="shared" si="127"/>
        <v>0</v>
      </c>
      <c r="M186" s="296">
        <f t="shared" si="107"/>
        <v>5000</v>
      </c>
    </row>
    <row r="187" spans="1:13" s="245" customFormat="1" hidden="1" x14ac:dyDescent="0.2">
      <c r="A187" s="131" t="s">
        <v>600</v>
      </c>
      <c r="B187" s="127" t="s">
        <v>134</v>
      </c>
      <c r="C187" s="145">
        <v>11</v>
      </c>
      <c r="D187" s="131"/>
      <c r="E187" s="146">
        <v>323</v>
      </c>
      <c r="F187" s="142"/>
      <c r="G187" s="129"/>
      <c r="H187" s="295">
        <f t="shared" ref="H187:L187" si="128">SUM(H188)</f>
        <v>20000</v>
      </c>
      <c r="I187" s="295">
        <f t="shared" si="128"/>
        <v>15000</v>
      </c>
      <c r="J187" s="295">
        <f t="shared" si="128"/>
        <v>0</v>
      </c>
      <c r="K187" s="295">
        <f t="shared" si="128"/>
        <v>0</v>
      </c>
      <c r="L187" s="295">
        <f t="shared" si="128"/>
        <v>0</v>
      </c>
      <c r="M187" s="295">
        <f t="shared" si="107"/>
        <v>5000</v>
      </c>
    </row>
    <row r="188" spans="1:13" s="254" customFormat="1" hidden="1" x14ac:dyDescent="0.2">
      <c r="A188" s="95" t="s">
        <v>600</v>
      </c>
      <c r="B188" s="93" t="s">
        <v>134</v>
      </c>
      <c r="C188" s="94">
        <v>11</v>
      </c>
      <c r="D188" s="95" t="s">
        <v>101</v>
      </c>
      <c r="E188" s="108">
        <v>3237</v>
      </c>
      <c r="F188" s="140" t="s">
        <v>58</v>
      </c>
      <c r="G188" s="130"/>
      <c r="H188" s="278">
        <v>20000</v>
      </c>
      <c r="I188" s="278">
        <v>15000</v>
      </c>
      <c r="J188" s="278"/>
      <c r="K188" s="278"/>
      <c r="L188" s="278"/>
      <c r="M188" s="278">
        <f t="shared" si="107"/>
        <v>5000</v>
      </c>
    </row>
    <row r="189" spans="1:13" s="245" customFormat="1" hidden="1" x14ac:dyDescent="0.2">
      <c r="A189" s="186" t="s">
        <v>600</v>
      </c>
      <c r="B189" s="174" t="s">
        <v>134</v>
      </c>
      <c r="C189" s="164">
        <v>11</v>
      </c>
      <c r="D189" s="164"/>
      <c r="E189" s="165">
        <v>41</v>
      </c>
      <c r="F189" s="166"/>
      <c r="G189" s="167"/>
      <c r="H189" s="296">
        <f t="shared" ref="H189:L190" si="129">H190</f>
        <v>50000</v>
      </c>
      <c r="I189" s="296">
        <f t="shared" si="129"/>
        <v>30000</v>
      </c>
      <c r="J189" s="296">
        <f t="shared" si="129"/>
        <v>0</v>
      </c>
      <c r="K189" s="296">
        <f t="shared" si="129"/>
        <v>0</v>
      </c>
      <c r="L189" s="296">
        <f t="shared" si="129"/>
        <v>0</v>
      </c>
      <c r="M189" s="296">
        <f t="shared" si="107"/>
        <v>20000</v>
      </c>
    </row>
    <row r="190" spans="1:13" s="240" customFormat="1" hidden="1" x14ac:dyDescent="0.2">
      <c r="A190" s="131" t="s">
        <v>600</v>
      </c>
      <c r="B190" s="127" t="s">
        <v>134</v>
      </c>
      <c r="C190" s="145">
        <v>11</v>
      </c>
      <c r="D190" s="131"/>
      <c r="E190" s="146">
        <v>412</v>
      </c>
      <c r="F190" s="142"/>
      <c r="G190" s="129"/>
      <c r="H190" s="295">
        <f t="shared" si="129"/>
        <v>50000</v>
      </c>
      <c r="I190" s="295">
        <f t="shared" si="129"/>
        <v>30000</v>
      </c>
      <c r="J190" s="295">
        <f t="shared" si="129"/>
        <v>0</v>
      </c>
      <c r="K190" s="295">
        <f t="shared" si="129"/>
        <v>0</v>
      </c>
      <c r="L190" s="295">
        <f t="shared" si="129"/>
        <v>0</v>
      </c>
      <c r="M190" s="295">
        <f t="shared" ref="M190:M221" si="130">H190-I190+J190-K190+L190</f>
        <v>20000</v>
      </c>
    </row>
    <row r="191" spans="1:13" s="240" customFormat="1" hidden="1" x14ac:dyDescent="0.2">
      <c r="A191" s="95" t="s">
        <v>600</v>
      </c>
      <c r="B191" s="93" t="s">
        <v>134</v>
      </c>
      <c r="C191" s="94">
        <v>11</v>
      </c>
      <c r="D191" s="95" t="s">
        <v>101</v>
      </c>
      <c r="E191" s="108">
        <v>4126</v>
      </c>
      <c r="F191" s="140" t="s">
        <v>84</v>
      </c>
      <c r="G191" s="130"/>
      <c r="H191" s="278">
        <v>50000</v>
      </c>
      <c r="I191" s="278">
        <v>30000</v>
      </c>
      <c r="J191" s="278"/>
      <c r="K191" s="278"/>
      <c r="L191" s="278"/>
      <c r="M191" s="278">
        <f t="shared" si="130"/>
        <v>20000</v>
      </c>
    </row>
    <row r="192" spans="1:13" s="254" customFormat="1" ht="67.5" hidden="1" x14ac:dyDescent="0.2">
      <c r="A192" s="187" t="s">
        <v>600</v>
      </c>
      <c r="B192" s="169" t="s">
        <v>172</v>
      </c>
      <c r="C192" s="169"/>
      <c r="D192" s="169"/>
      <c r="E192" s="170"/>
      <c r="F192" s="172" t="s">
        <v>619</v>
      </c>
      <c r="G192" s="173" t="s">
        <v>618</v>
      </c>
      <c r="H192" s="297">
        <f t="shared" ref="H192:I192" si="131">H193+H197</f>
        <v>171873</v>
      </c>
      <c r="I192" s="297">
        <f t="shared" si="131"/>
        <v>0</v>
      </c>
      <c r="J192" s="297">
        <f t="shared" ref="J192:L192" si="132">J193+J197</f>
        <v>0</v>
      </c>
      <c r="K192" s="297">
        <f t="shared" si="132"/>
        <v>7000</v>
      </c>
      <c r="L192" s="297">
        <f t="shared" si="132"/>
        <v>0</v>
      </c>
      <c r="M192" s="297">
        <f t="shared" si="130"/>
        <v>164873</v>
      </c>
    </row>
    <row r="193" spans="1:13" s="245" customFormat="1" hidden="1" x14ac:dyDescent="0.2">
      <c r="A193" s="186" t="s">
        <v>600</v>
      </c>
      <c r="B193" s="174" t="s">
        <v>172</v>
      </c>
      <c r="C193" s="164">
        <v>11</v>
      </c>
      <c r="D193" s="164"/>
      <c r="E193" s="165">
        <v>32</v>
      </c>
      <c r="F193" s="166"/>
      <c r="G193" s="167"/>
      <c r="H193" s="296">
        <f t="shared" ref="H193:L193" si="133">H194</f>
        <v>139123</v>
      </c>
      <c r="I193" s="296">
        <f t="shared" si="133"/>
        <v>0</v>
      </c>
      <c r="J193" s="296">
        <f t="shared" si="133"/>
        <v>0</v>
      </c>
      <c r="K193" s="296">
        <f t="shared" si="133"/>
        <v>0</v>
      </c>
      <c r="L193" s="296">
        <f t="shared" si="133"/>
        <v>0</v>
      </c>
      <c r="M193" s="296">
        <f t="shared" si="130"/>
        <v>139123</v>
      </c>
    </row>
    <row r="194" spans="1:13" s="245" customFormat="1" hidden="1" x14ac:dyDescent="0.2">
      <c r="A194" s="131" t="s">
        <v>600</v>
      </c>
      <c r="B194" s="127" t="s">
        <v>172</v>
      </c>
      <c r="C194" s="145">
        <v>11</v>
      </c>
      <c r="D194" s="131"/>
      <c r="E194" s="146">
        <v>323</v>
      </c>
      <c r="F194" s="142"/>
      <c r="G194" s="129"/>
      <c r="H194" s="295">
        <f t="shared" ref="H194:I194" si="134">SUM(H195:H196)</f>
        <v>139123</v>
      </c>
      <c r="I194" s="295">
        <f t="shared" si="134"/>
        <v>0</v>
      </c>
      <c r="J194" s="295">
        <f t="shared" ref="J194:L194" si="135">SUM(J195:J196)</f>
        <v>0</v>
      </c>
      <c r="K194" s="295">
        <f t="shared" si="135"/>
        <v>0</v>
      </c>
      <c r="L194" s="295">
        <f t="shared" si="135"/>
        <v>0</v>
      </c>
      <c r="M194" s="295">
        <f t="shared" si="130"/>
        <v>139123</v>
      </c>
    </row>
    <row r="195" spans="1:13" s="245" customFormat="1" ht="15" hidden="1" x14ac:dyDescent="0.2">
      <c r="A195" s="95" t="s">
        <v>600</v>
      </c>
      <c r="B195" s="93" t="s">
        <v>172</v>
      </c>
      <c r="C195" s="94">
        <v>11</v>
      </c>
      <c r="D195" s="95" t="s">
        <v>101</v>
      </c>
      <c r="E195" s="108">
        <v>3237</v>
      </c>
      <c r="F195" s="140" t="s">
        <v>58</v>
      </c>
      <c r="G195" s="130"/>
      <c r="H195" s="278">
        <v>65000</v>
      </c>
      <c r="I195" s="278"/>
      <c r="J195" s="278"/>
      <c r="K195" s="278"/>
      <c r="L195" s="278"/>
      <c r="M195" s="278">
        <f t="shared" si="130"/>
        <v>65000</v>
      </c>
    </row>
    <row r="196" spans="1:13" s="254" customFormat="1" hidden="1" x14ac:dyDescent="0.2">
      <c r="A196" s="145" t="s">
        <v>600</v>
      </c>
      <c r="B196" s="134" t="s">
        <v>172</v>
      </c>
      <c r="C196" s="134">
        <v>11</v>
      </c>
      <c r="D196" s="150" t="s">
        <v>101</v>
      </c>
      <c r="E196" s="192">
        <v>3238</v>
      </c>
      <c r="F196" s="314" t="s">
        <v>59</v>
      </c>
      <c r="G196" s="130"/>
      <c r="H196" s="293">
        <v>74123</v>
      </c>
      <c r="I196" s="293"/>
      <c r="J196" s="293"/>
      <c r="K196" s="293"/>
      <c r="L196" s="293"/>
      <c r="M196" s="293">
        <f t="shared" si="130"/>
        <v>74123</v>
      </c>
    </row>
    <row r="197" spans="1:13" s="245" customFormat="1" hidden="1" x14ac:dyDescent="0.2">
      <c r="A197" s="186" t="s">
        <v>600</v>
      </c>
      <c r="B197" s="174" t="s">
        <v>172</v>
      </c>
      <c r="C197" s="164">
        <v>11</v>
      </c>
      <c r="D197" s="164"/>
      <c r="E197" s="165">
        <v>41</v>
      </c>
      <c r="F197" s="166"/>
      <c r="G197" s="167"/>
      <c r="H197" s="296">
        <f t="shared" ref="H197:L198" si="136">H198</f>
        <v>32750</v>
      </c>
      <c r="I197" s="296">
        <f t="shared" si="136"/>
        <v>0</v>
      </c>
      <c r="J197" s="296">
        <f t="shared" si="136"/>
        <v>0</v>
      </c>
      <c r="K197" s="296">
        <f t="shared" si="136"/>
        <v>7000</v>
      </c>
      <c r="L197" s="296">
        <f t="shared" si="136"/>
        <v>0</v>
      </c>
      <c r="M197" s="296">
        <f t="shared" si="130"/>
        <v>25750</v>
      </c>
    </row>
    <row r="198" spans="1:13" s="240" customFormat="1" hidden="1" x14ac:dyDescent="0.2">
      <c r="A198" s="131" t="s">
        <v>600</v>
      </c>
      <c r="B198" s="127" t="s">
        <v>172</v>
      </c>
      <c r="C198" s="145">
        <v>11</v>
      </c>
      <c r="D198" s="131"/>
      <c r="E198" s="146">
        <v>412</v>
      </c>
      <c r="F198" s="142"/>
      <c r="G198" s="129"/>
      <c r="H198" s="295">
        <f t="shared" si="136"/>
        <v>32750</v>
      </c>
      <c r="I198" s="295">
        <f t="shared" si="136"/>
        <v>0</v>
      </c>
      <c r="J198" s="295">
        <f t="shared" si="136"/>
        <v>0</v>
      </c>
      <c r="K198" s="295">
        <f t="shared" si="136"/>
        <v>7000</v>
      </c>
      <c r="L198" s="295">
        <f t="shared" si="136"/>
        <v>0</v>
      </c>
      <c r="M198" s="295">
        <f t="shared" si="130"/>
        <v>25750</v>
      </c>
    </row>
    <row r="199" spans="1:13" s="240" customFormat="1" hidden="1" x14ac:dyDescent="0.2">
      <c r="A199" s="95" t="s">
        <v>600</v>
      </c>
      <c r="B199" s="93" t="s">
        <v>172</v>
      </c>
      <c r="C199" s="94">
        <v>11</v>
      </c>
      <c r="D199" s="95" t="s">
        <v>101</v>
      </c>
      <c r="E199" s="108">
        <v>4126</v>
      </c>
      <c r="F199" s="140" t="s">
        <v>84</v>
      </c>
      <c r="G199" s="130"/>
      <c r="H199" s="278">
        <v>32750</v>
      </c>
      <c r="I199" s="278"/>
      <c r="J199" s="278"/>
      <c r="K199" s="278">
        <v>7000</v>
      </c>
      <c r="L199" s="278"/>
      <c r="M199" s="278">
        <f t="shared" si="130"/>
        <v>25750</v>
      </c>
    </row>
    <row r="200" spans="1:13" s="240" customFormat="1" ht="67.5" hidden="1" x14ac:dyDescent="0.2">
      <c r="A200" s="187" t="s">
        <v>600</v>
      </c>
      <c r="B200" s="169" t="s">
        <v>620</v>
      </c>
      <c r="C200" s="169"/>
      <c r="D200" s="169"/>
      <c r="E200" s="170"/>
      <c r="F200" s="315" t="s">
        <v>621</v>
      </c>
      <c r="G200" s="173" t="s">
        <v>618</v>
      </c>
      <c r="H200" s="297">
        <f t="shared" ref="H200:L200" si="137">H201</f>
        <v>66000</v>
      </c>
      <c r="I200" s="297">
        <f t="shared" si="137"/>
        <v>0</v>
      </c>
      <c r="J200" s="297">
        <f t="shared" si="137"/>
        <v>0</v>
      </c>
      <c r="K200" s="297">
        <f t="shared" si="137"/>
        <v>0</v>
      </c>
      <c r="L200" s="297">
        <f t="shared" si="137"/>
        <v>0</v>
      </c>
      <c r="M200" s="297">
        <f t="shared" si="130"/>
        <v>66000</v>
      </c>
    </row>
    <row r="201" spans="1:13" s="245" customFormat="1" hidden="1" x14ac:dyDescent="0.2">
      <c r="A201" s="186" t="s">
        <v>600</v>
      </c>
      <c r="B201" s="174" t="s">
        <v>620</v>
      </c>
      <c r="C201" s="164">
        <v>11</v>
      </c>
      <c r="D201" s="164"/>
      <c r="E201" s="165">
        <v>32</v>
      </c>
      <c r="F201" s="166"/>
      <c r="G201" s="167"/>
      <c r="H201" s="296">
        <f t="shared" ref="H201:I201" si="138">H202+H209+H207</f>
        <v>66000</v>
      </c>
      <c r="I201" s="296">
        <f t="shared" si="138"/>
        <v>0</v>
      </c>
      <c r="J201" s="296">
        <f t="shared" ref="J201:L201" si="139">J202+J209+J207</f>
        <v>0</v>
      </c>
      <c r="K201" s="296">
        <f t="shared" si="139"/>
        <v>0</v>
      </c>
      <c r="L201" s="296">
        <f t="shared" si="139"/>
        <v>0</v>
      </c>
      <c r="M201" s="296">
        <f t="shared" si="130"/>
        <v>66000</v>
      </c>
    </row>
    <row r="202" spans="1:13" s="245" customFormat="1" hidden="1" x14ac:dyDescent="0.2">
      <c r="A202" s="102" t="s">
        <v>600</v>
      </c>
      <c r="B202" s="101" t="s">
        <v>620</v>
      </c>
      <c r="C202" s="101">
        <v>11</v>
      </c>
      <c r="D202" s="116"/>
      <c r="E202" s="111">
        <v>323</v>
      </c>
      <c r="F202" s="316"/>
      <c r="G202" s="317"/>
      <c r="H202" s="105">
        <f t="shared" ref="H202:I202" si="140">SUM(H203:H206)</f>
        <v>43500</v>
      </c>
      <c r="I202" s="105">
        <f t="shared" si="140"/>
        <v>0</v>
      </c>
      <c r="J202" s="105">
        <f t="shared" ref="J202:L202" si="141">SUM(J203:J206)</f>
        <v>0</v>
      </c>
      <c r="K202" s="105">
        <f t="shared" si="141"/>
        <v>0</v>
      </c>
      <c r="L202" s="105">
        <f t="shared" si="141"/>
        <v>0</v>
      </c>
      <c r="M202" s="105">
        <f t="shared" si="130"/>
        <v>43500</v>
      </c>
    </row>
    <row r="203" spans="1:13" s="245" customFormat="1" ht="15" hidden="1" x14ac:dyDescent="0.2">
      <c r="A203" s="107" t="s">
        <v>600</v>
      </c>
      <c r="B203" s="94" t="s">
        <v>620</v>
      </c>
      <c r="C203" s="94">
        <v>11</v>
      </c>
      <c r="D203" s="95" t="s">
        <v>101</v>
      </c>
      <c r="E203" s="117">
        <v>3233</v>
      </c>
      <c r="F203" s="312" t="s">
        <v>54</v>
      </c>
      <c r="G203" s="313"/>
      <c r="H203" s="278">
        <v>18280</v>
      </c>
      <c r="I203" s="278"/>
      <c r="J203" s="278"/>
      <c r="K203" s="278"/>
      <c r="L203" s="278"/>
      <c r="M203" s="278">
        <f t="shared" si="130"/>
        <v>18280</v>
      </c>
    </row>
    <row r="204" spans="1:13" s="245" customFormat="1" ht="15" hidden="1" x14ac:dyDescent="0.2">
      <c r="A204" s="107" t="s">
        <v>600</v>
      </c>
      <c r="B204" s="94" t="s">
        <v>620</v>
      </c>
      <c r="C204" s="94">
        <v>11</v>
      </c>
      <c r="D204" s="95" t="s">
        <v>101</v>
      </c>
      <c r="E204" s="117">
        <v>3235</v>
      </c>
      <c r="F204" s="312" t="s">
        <v>56</v>
      </c>
      <c r="G204" s="313"/>
      <c r="H204" s="293">
        <v>10920</v>
      </c>
      <c r="I204" s="293"/>
      <c r="J204" s="293"/>
      <c r="K204" s="293"/>
      <c r="L204" s="293"/>
      <c r="M204" s="293">
        <f t="shared" si="130"/>
        <v>10920</v>
      </c>
    </row>
    <row r="205" spans="1:13" s="240" customFormat="1" hidden="1" x14ac:dyDescent="0.2">
      <c r="A205" s="107" t="s">
        <v>600</v>
      </c>
      <c r="B205" s="94" t="s">
        <v>620</v>
      </c>
      <c r="C205" s="94">
        <v>11</v>
      </c>
      <c r="D205" s="95" t="s">
        <v>101</v>
      </c>
      <c r="E205" s="117">
        <v>3237</v>
      </c>
      <c r="F205" s="312" t="s">
        <v>58</v>
      </c>
      <c r="G205" s="313"/>
      <c r="H205" s="293">
        <v>9300</v>
      </c>
      <c r="I205" s="293"/>
      <c r="J205" s="293"/>
      <c r="K205" s="293"/>
      <c r="L205" s="293"/>
      <c r="M205" s="293">
        <f t="shared" si="130"/>
        <v>9300</v>
      </c>
    </row>
    <row r="206" spans="1:13" s="245" customFormat="1" ht="15" hidden="1" x14ac:dyDescent="0.2">
      <c r="A206" s="107" t="s">
        <v>600</v>
      </c>
      <c r="B206" s="94" t="s">
        <v>620</v>
      </c>
      <c r="C206" s="94">
        <v>11</v>
      </c>
      <c r="D206" s="95" t="s">
        <v>101</v>
      </c>
      <c r="E206" s="117">
        <v>3239</v>
      </c>
      <c r="F206" s="312" t="s">
        <v>60</v>
      </c>
      <c r="G206" s="313"/>
      <c r="H206" s="293">
        <v>5000</v>
      </c>
      <c r="I206" s="293"/>
      <c r="J206" s="293"/>
      <c r="K206" s="293"/>
      <c r="L206" s="293"/>
      <c r="M206" s="293">
        <f t="shared" si="130"/>
        <v>5000</v>
      </c>
    </row>
    <row r="207" spans="1:13" s="245" customFormat="1" hidden="1" x14ac:dyDescent="0.2">
      <c r="A207" s="102" t="s">
        <v>600</v>
      </c>
      <c r="B207" s="101" t="s">
        <v>620</v>
      </c>
      <c r="C207" s="101">
        <v>11</v>
      </c>
      <c r="D207" s="116"/>
      <c r="E207" s="111">
        <v>324</v>
      </c>
      <c r="F207" s="316"/>
      <c r="G207" s="317"/>
      <c r="H207" s="105">
        <f t="shared" ref="H207:L207" si="142">H208</f>
        <v>2600</v>
      </c>
      <c r="I207" s="105">
        <f t="shared" si="142"/>
        <v>0</v>
      </c>
      <c r="J207" s="105">
        <f t="shared" si="142"/>
        <v>0</v>
      </c>
      <c r="K207" s="105">
        <f t="shared" si="142"/>
        <v>0</v>
      </c>
      <c r="L207" s="105">
        <f t="shared" si="142"/>
        <v>0</v>
      </c>
      <c r="M207" s="105">
        <f t="shared" si="130"/>
        <v>2600</v>
      </c>
    </row>
    <row r="208" spans="1:13" s="245" customFormat="1" ht="30" hidden="1" x14ac:dyDescent="0.2">
      <c r="A208" s="107" t="s">
        <v>600</v>
      </c>
      <c r="B208" s="94" t="s">
        <v>620</v>
      </c>
      <c r="C208" s="94">
        <v>11</v>
      </c>
      <c r="D208" s="95" t="s">
        <v>101</v>
      </c>
      <c r="E208" s="117">
        <v>3241</v>
      </c>
      <c r="F208" s="312" t="s">
        <v>205</v>
      </c>
      <c r="G208" s="313"/>
      <c r="H208" s="278">
        <v>2600</v>
      </c>
      <c r="I208" s="278"/>
      <c r="J208" s="278"/>
      <c r="K208" s="278"/>
      <c r="L208" s="278"/>
      <c r="M208" s="278">
        <f t="shared" si="130"/>
        <v>2600</v>
      </c>
    </row>
    <row r="209" spans="1:13" s="240" customFormat="1" hidden="1" x14ac:dyDescent="0.2">
      <c r="A209" s="151" t="s">
        <v>600</v>
      </c>
      <c r="B209" s="145" t="s">
        <v>620</v>
      </c>
      <c r="C209" s="145">
        <v>11</v>
      </c>
      <c r="D209" s="131"/>
      <c r="E209" s="128">
        <v>329</v>
      </c>
      <c r="F209" s="314"/>
      <c r="G209" s="313"/>
      <c r="H209" s="295">
        <f t="shared" ref="H209:L209" si="143">H210</f>
        <v>19900</v>
      </c>
      <c r="I209" s="295">
        <f t="shared" si="143"/>
        <v>0</v>
      </c>
      <c r="J209" s="295">
        <f t="shared" si="143"/>
        <v>0</v>
      </c>
      <c r="K209" s="295">
        <f t="shared" si="143"/>
        <v>0</v>
      </c>
      <c r="L209" s="295">
        <f t="shared" si="143"/>
        <v>0</v>
      </c>
      <c r="M209" s="295">
        <f t="shared" si="130"/>
        <v>19900</v>
      </c>
    </row>
    <row r="210" spans="1:13" s="240" customFormat="1" hidden="1" x14ac:dyDescent="0.2">
      <c r="A210" s="107" t="s">
        <v>600</v>
      </c>
      <c r="B210" s="94" t="s">
        <v>620</v>
      </c>
      <c r="C210" s="94">
        <v>11</v>
      </c>
      <c r="D210" s="95" t="s">
        <v>101</v>
      </c>
      <c r="E210" s="117">
        <v>3293</v>
      </c>
      <c r="F210" s="312" t="s">
        <v>64</v>
      </c>
      <c r="G210" s="313"/>
      <c r="H210" s="278">
        <v>19900</v>
      </c>
      <c r="I210" s="278"/>
      <c r="J210" s="278"/>
      <c r="K210" s="278"/>
      <c r="L210" s="278"/>
      <c r="M210" s="278">
        <f t="shared" si="130"/>
        <v>19900</v>
      </c>
    </row>
    <row r="211" spans="1:13" s="240" customFormat="1" ht="67.5" hidden="1" x14ac:dyDescent="0.2">
      <c r="A211" s="187" t="s">
        <v>600</v>
      </c>
      <c r="B211" s="169" t="s">
        <v>622</v>
      </c>
      <c r="C211" s="169"/>
      <c r="D211" s="169"/>
      <c r="E211" s="170"/>
      <c r="F211" s="172" t="s">
        <v>623</v>
      </c>
      <c r="G211" s="173" t="s">
        <v>618</v>
      </c>
      <c r="H211" s="297">
        <f t="shared" ref="H211:L212" si="144">H212</f>
        <v>66361</v>
      </c>
      <c r="I211" s="297">
        <f t="shared" si="144"/>
        <v>0</v>
      </c>
      <c r="J211" s="297">
        <f t="shared" si="144"/>
        <v>0</v>
      </c>
      <c r="K211" s="297">
        <f t="shared" si="144"/>
        <v>0</v>
      </c>
      <c r="L211" s="297">
        <f t="shared" si="144"/>
        <v>0</v>
      </c>
      <c r="M211" s="297">
        <f t="shared" si="130"/>
        <v>66361</v>
      </c>
    </row>
    <row r="212" spans="1:13" s="245" customFormat="1" hidden="1" x14ac:dyDescent="0.2">
      <c r="A212" s="186" t="s">
        <v>600</v>
      </c>
      <c r="B212" s="174" t="s">
        <v>622</v>
      </c>
      <c r="C212" s="164">
        <v>11</v>
      </c>
      <c r="D212" s="164"/>
      <c r="E212" s="165">
        <v>32</v>
      </c>
      <c r="F212" s="166"/>
      <c r="G212" s="167"/>
      <c r="H212" s="296">
        <f t="shared" si="144"/>
        <v>66361</v>
      </c>
      <c r="I212" s="296">
        <f t="shared" si="144"/>
        <v>0</v>
      </c>
      <c r="J212" s="296">
        <f t="shared" si="144"/>
        <v>0</v>
      </c>
      <c r="K212" s="296">
        <f t="shared" si="144"/>
        <v>0</v>
      </c>
      <c r="L212" s="296">
        <f t="shared" si="144"/>
        <v>0</v>
      </c>
      <c r="M212" s="296">
        <f t="shared" si="130"/>
        <v>66361</v>
      </c>
    </row>
    <row r="213" spans="1:13" s="240" customFormat="1" hidden="1" x14ac:dyDescent="0.2">
      <c r="A213" s="102" t="s">
        <v>600</v>
      </c>
      <c r="B213" s="101" t="s">
        <v>622</v>
      </c>
      <c r="C213" s="101">
        <v>11</v>
      </c>
      <c r="D213" s="116"/>
      <c r="E213" s="103">
        <v>329</v>
      </c>
      <c r="F213" s="139"/>
      <c r="G213" s="104"/>
      <c r="H213" s="105">
        <f t="shared" ref="H213:L213" si="145">SUM(H214:H214)</f>
        <v>66361</v>
      </c>
      <c r="I213" s="105">
        <f t="shared" si="145"/>
        <v>0</v>
      </c>
      <c r="J213" s="105">
        <f t="shared" si="145"/>
        <v>0</v>
      </c>
      <c r="K213" s="105">
        <f t="shared" si="145"/>
        <v>0</v>
      </c>
      <c r="L213" s="105">
        <f t="shared" si="145"/>
        <v>0</v>
      </c>
      <c r="M213" s="105">
        <f t="shared" si="130"/>
        <v>66361</v>
      </c>
    </row>
    <row r="214" spans="1:13" s="240" customFormat="1" hidden="1" x14ac:dyDescent="0.2">
      <c r="A214" s="107" t="s">
        <v>600</v>
      </c>
      <c r="B214" s="94" t="s">
        <v>622</v>
      </c>
      <c r="C214" s="94">
        <v>11</v>
      </c>
      <c r="D214" s="95" t="s">
        <v>101</v>
      </c>
      <c r="E214" s="108">
        <v>3294</v>
      </c>
      <c r="F214" s="140" t="s">
        <v>604</v>
      </c>
      <c r="G214" s="130"/>
      <c r="H214" s="278">
        <v>66361</v>
      </c>
      <c r="I214" s="278"/>
      <c r="J214" s="278"/>
      <c r="K214" s="278"/>
      <c r="L214" s="278"/>
      <c r="M214" s="278">
        <f t="shared" si="130"/>
        <v>66361</v>
      </c>
    </row>
    <row r="215" spans="1:13" s="240" customFormat="1" ht="67.5" hidden="1" x14ac:dyDescent="0.2">
      <c r="A215" s="187" t="s">
        <v>600</v>
      </c>
      <c r="B215" s="169" t="s">
        <v>137</v>
      </c>
      <c r="C215" s="169"/>
      <c r="D215" s="169"/>
      <c r="E215" s="170"/>
      <c r="F215" s="172" t="s">
        <v>624</v>
      </c>
      <c r="G215" s="173" t="s">
        <v>618</v>
      </c>
      <c r="H215" s="297">
        <f t="shared" ref="H215:I215" si="146">H219+H216</f>
        <v>388878</v>
      </c>
      <c r="I215" s="297">
        <f t="shared" si="146"/>
        <v>0</v>
      </c>
      <c r="J215" s="297">
        <f t="shared" ref="J215:L215" si="147">J219+J216</f>
        <v>0</v>
      </c>
      <c r="K215" s="297">
        <f t="shared" si="147"/>
        <v>15000</v>
      </c>
      <c r="L215" s="297">
        <f t="shared" si="147"/>
        <v>0</v>
      </c>
      <c r="M215" s="297">
        <f t="shared" si="130"/>
        <v>373878</v>
      </c>
    </row>
    <row r="216" spans="1:13" s="245" customFormat="1" hidden="1" x14ac:dyDescent="0.2">
      <c r="A216" s="186" t="s">
        <v>600</v>
      </c>
      <c r="B216" s="174" t="s">
        <v>137</v>
      </c>
      <c r="C216" s="164">
        <v>11</v>
      </c>
      <c r="D216" s="164"/>
      <c r="E216" s="165">
        <v>32</v>
      </c>
      <c r="F216" s="166"/>
      <c r="G216" s="167"/>
      <c r="H216" s="296">
        <f t="shared" ref="H216:L217" si="148">H217</f>
        <v>3982</v>
      </c>
      <c r="I216" s="296">
        <f t="shared" si="148"/>
        <v>0</v>
      </c>
      <c r="J216" s="296">
        <f t="shared" si="148"/>
        <v>0</v>
      </c>
      <c r="K216" s="296">
        <f t="shared" si="148"/>
        <v>0</v>
      </c>
      <c r="L216" s="296">
        <f t="shared" si="148"/>
        <v>0</v>
      </c>
      <c r="M216" s="296">
        <f t="shared" si="130"/>
        <v>3982</v>
      </c>
    </row>
    <row r="217" spans="1:13" s="240" customFormat="1" hidden="1" x14ac:dyDescent="0.2">
      <c r="A217" s="116" t="s">
        <v>600</v>
      </c>
      <c r="B217" s="100" t="s">
        <v>137</v>
      </c>
      <c r="C217" s="101">
        <v>11</v>
      </c>
      <c r="D217" s="116"/>
      <c r="E217" s="103">
        <v>329</v>
      </c>
      <c r="F217" s="139"/>
      <c r="G217" s="104"/>
      <c r="H217" s="105">
        <f t="shared" si="148"/>
        <v>3982</v>
      </c>
      <c r="I217" s="105">
        <f t="shared" si="148"/>
        <v>0</v>
      </c>
      <c r="J217" s="105">
        <f t="shared" si="148"/>
        <v>0</v>
      </c>
      <c r="K217" s="105">
        <f t="shared" si="148"/>
        <v>0</v>
      </c>
      <c r="L217" s="105">
        <f t="shared" si="148"/>
        <v>0</v>
      </c>
      <c r="M217" s="105">
        <f t="shared" si="130"/>
        <v>3982</v>
      </c>
    </row>
    <row r="218" spans="1:13" s="240" customFormat="1" hidden="1" x14ac:dyDescent="0.2">
      <c r="A218" s="95" t="s">
        <v>600</v>
      </c>
      <c r="B218" s="93" t="s">
        <v>137</v>
      </c>
      <c r="C218" s="94">
        <v>11</v>
      </c>
      <c r="D218" s="95" t="s">
        <v>101</v>
      </c>
      <c r="E218" s="108">
        <v>3295</v>
      </c>
      <c r="F218" s="140" t="s">
        <v>66</v>
      </c>
      <c r="G218" s="130"/>
      <c r="H218" s="278">
        <v>3982</v>
      </c>
      <c r="I218" s="278"/>
      <c r="J218" s="278"/>
      <c r="K218" s="278"/>
      <c r="L218" s="278"/>
      <c r="M218" s="278">
        <f t="shared" si="130"/>
        <v>3982</v>
      </c>
    </row>
    <row r="219" spans="1:13" s="245" customFormat="1" hidden="1" x14ac:dyDescent="0.2">
      <c r="A219" s="186" t="s">
        <v>600</v>
      </c>
      <c r="B219" s="174" t="s">
        <v>137</v>
      </c>
      <c r="C219" s="164">
        <v>11</v>
      </c>
      <c r="D219" s="164"/>
      <c r="E219" s="165">
        <v>37</v>
      </c>
      <c r="F219" s="166"/>
      <c r="G219" s="167"/>
      <c r="H219" s="296">
        <f t="shared" ref="H219:L219" si="149">H220</f>
        <v>384896</v>
      </c>
      <c r="I219" s="296">
        <f t="shared" si="149"/>
        <v>0</v>
      </c>
      <c r="J219" s="296">
        <f t="shared" si="149"/>
        <v>0</v>
      </c>
      <c r="K219" s="296">
        <f t="shared" si="149"/>
        <v>15000</v>
      </c>
      <c r="L219" s="296">
        <f t="shared" si="149"/>
        <v>0</v>
      </c>
      <c r="M219" s="296">
        <f t="shared" si="130"/>
        <v>369896</v>
      </c>
    </row>
    <row r="220" spans="1:13" s="240" customFormat="1" hidden="1" x14ac:dyDescent="0.2">
      <c r="A220" s="116" t="s">
        <v>600</v>
      </c>
      <c r="B220" s="100" t="s">
        <v>137</v>
      </c>
      <c r="C220" s="101">
        <v>11</v>
      </c>
      <c r="D220" s="116"/>
      <c r="E220" s="103">
        <v>372</v>
      </c>
      <c r="F220" s="139"/>
      <c r="G220" s="104"/>
      <c r="H220" s="105">
        <f t="shared" ref="H220:L220" si="150">SUM(H221)</f>
        <v>384896</v>
      </c>
      <c r="I220" s="105">
        <f t="shared" si="150"/>
        <v>0</v>
      </c>
      <c r="J220" s="105">
        <f t="shared" si="150"/>
        <v>0</v>
      </c>
      <c r="K220" s="105">
        <f t="shared" si="150"/>
        <v>15000</v>
      </c>
      <c r="L220" s="105">
        <f t="shared" si="150"/>
        <v>0</v>
      </c>
      <c r="M220" s="105">
        <f t="shared" si="130"/>
        <v>369896</v>
      </c>
    </row>
    <row r="221" spans="1:13" s="240" customFormat="1" hidden="1" x14ac:dyDescent="0.2">
      <c r="A221" s="95" t="s">
        <v>600</v>
      </c>
      <c r="B221" s="93" t="s">
        <v>137</v>
      </c>
      <c r="C221" s="94">
        <v>11</v>
      </c>
      <c r="D221" s="95" t="s">
        <v>101</v>
      </c>
      <c r="E221" s="108">
        <v>3721</v>
      </c>
      <c r="F221" s="140" t="s">
        <v>138</v>
      </c>
      <c r="G221" s="130"/>
      <c r="H221" s="278">
        <v>384896</v>
      </c>
      <c r="I221" s="278"/>
      <c r="J221" s="278"/>
      <c r="K221" s="278">
        <v>15000</v>
      </c>
      <c r="L221" s="278"/>
      <c r="M221" s="278">
        <f t="shared" si="130"/>
        <v>369896</v>
      </c>
    </row>
    <row r="222" spans="1:13" s="240" customFormat="1" ht="67.5" hidden="1" x14ac:dyDescent="0.2">
      <c r="A222" s="187" t="s">
        <v>600</v>
      </c>
      <c r="B222" s="169" t="s">
        <v>625</v>
      </c>
      <c r="C222" s="169"/>
      <c r="D222" s="169"/>
      <c r="E222" s="170"/>
      <c r="F222" s="172" t="s">
        <v>626</v>
      </c>
      <c r="G222" s="173" t="s">
        <v>618</v>
      </c>
      <c r="H222" s="297">
        <f>H223</f>
        <v>1061782</v>
      </c>
      <c r="I222" s="297">
        <f>I223</f>
        <v>0</v>
      </c>
      <c r="J222" s="297">
        <f>J223</f>
        <v>0</v>
      </c>
      <c r="K222" s="297">
        <f>K223</f>
        <v>0</v>
      </c>
      <c r="L222" s="297">
        <f>L223</f>
        <v>0</v>
      </c>
      <c r="M222" s="297">
        <f t="shared" ref="M222:M253" si="151">H222-I222+J222-K222+L222</f>
        <v>1061782</v>
      </c>
    </row>
    <row r="223" spans="1:13" s="245" customFormat="1" hidden="1" x14ac:dyDescent="0.2">
      <c r="A223" s="186" t="s">
        <v>600</v>
      </c>
      <c r="B223" s="174" t="s">
        <v>625</v>
      </c>
      <c r="C223" s="164">
        <v>11</v>
      </c>
      <c r="D223" s="164"/>
      <c r="E223" s="165">
        <v>35</v>
      </c>
      <c r="F223" s="166"/>
      <c r="G223" s="167"/>
      <c r="H223" s="296">
        <f>H226+H224</f>
        <v>1061782</v>
      </c>
      <c r="I223" s="296">
        <f t="shared" ref="I223:L223" si="152">I226+I224</f>
        <v>0</v>
      </c>
      <c r="J223" s="296">
        <f t="shared" si="152"/>
        <v>0</v>
      </c>
      <c r="K223" s="296">
        <f t="shared" si="152"/>
        <v>0</v>
      </c>
      <c r="L223" s="296">
        <f t="shared" si="152"/>
        <v>0</v>
      </c>
      <c r="M223" s="296">
        <f t="shared" si="151"/>
        <v>1061782</v>
      </c>
    </row>
    <row r="224" spans="1:13" s="254" customFormat="1" hidden="1" x14ac:dyDescent="0.2">
      <c r="A224" s="102" t="s">
        <v>600</v>
      </c>
      <c r="B224" s="101" t="s">
        <v>625</v>
      </c>
      <c r="C224" s="101">
        <v>11</v>
      </c>
      <c r="D224" s="116"/>
      <c r="E224" s="103">
        <v>351</v>
      </c>
      <c r="F224" s="139"/>
      <c r="G224" s="104"/>
      <c r="H224" s="105">
        <f>H225</f>
        <v>0</v>
      </c>
      <c r="I224" s="105">
        <f t="shared" ref="I224:L224" si="153">I225</f>
        <v>0</v>
      </c>
      <c r="J224" s="105">
        <f t="shared" si="153"/>
        <v>0</v>
      </c>
      <c r="K224" s="105">
        <f t="shared" si="153"/>
        <v>0</v>
      </c>
      <c r="L224" s="105">
        <f t="shared" si="153"/>
        <v>0</v>
      </c>
      <c r="M224" s="105">
        <f t="shared" si="151"/>
        <v>0</v>
      </c>
    </row>
    <row r="225" spans="1:13" s="254" customFormat="1" ht="30" hidden="1" x14ac:dyDescent="0.2">
      <c r="A225" s="107" t="s">
        <v>600</v>
      </c>
      <c r="B225" s="94" t="s">
        <v>625</v>
      </c>
      <c r="C225" s="94">
        <v>11</v>
      </c>
      <c r="D225" s="95"/>
      <c r="E225" s="108">
        <v>3512</v>
      </c>
      <c r="F225" s="140" t="s">
        <v>281</v>
      </c>
      <c r="G225" s="130"/>
      <c r="H225" s="278"/>
      <c r="I225" s="278"/>
      <c r="J225" s="278"/>
      <c r="K225" s="278"/>
      <c r="L225" s="278"/>
      <c r="M225" s="278">
        <f t="shared" si="151"/>
        <v>0</v>
      </c>
    </row>
    <row r="226" spans="1:13" s="254" customFormat="1" hidden="1" x14ac:dyDescent="0.2">
      <c r="A226" s="102" t="s">
        <v>600</v>
      </c>
      <c r="B226" s="101" t="s">
        <v>625</v>
      </c>
      <c r="C226" s="101">
        <v>11</v>
      </c>
      <c r="D226" s="116"/>
      <c r="E226" s="103">
        <v>352</v>
      </c>
      <c r="F226" s="139"/>
      <c r="G226" s="104"/>
      <c r="H226" s="105">
        <f t="shared" ref="H226:L226" si="154">H227</f>
        <v>1061782</v>
      </c>
      <c r="I226" s="105">
        <f t="shared" si="154"/>
        <v>0</v>
      </c>
      <c r="J226" s="105">
        <f t="shared" si="154"/>
        <v>0</v>
      </c>
      <c r="K226" s="105">
        <f t="shared" si="154"/>
        <v>0</v>
      </c>
      <c r="L226" s="105">
        <f t="shared" si="154"/>
        <v>0</v>
      </c>
      <c r="M226" s="105">
        <f t="shared" si="151"/>
        <v>1061782</v>
      </c>
    </row>
    <row r="227" spans="1:13" s="254" customFormat="1" ht="30" hidden="1" x14ac:dyDescent="0.2">
      <c r="A227" s="107" t="s">
        <v>600</v>
      </c>
      <c r="B227" s="94" t="s">
        <v>625</v>
      </c>
      <c r="C227" s="94">
        <v>11</v>
      </c>
      <c r="D227" s="95" t="s">
        <v>101</v>
      </c>
      <c r="E227" s="108">
        <v>3522</v>
      </c>
      <c r="F227" s="140" t="s">
        <v>627</v>
      </c>
      <c r="G227" s="130"/>
      <c r="H227" s="278">
        <v>1061782</v>
      </c>
      <c r="I227" s="278"/>
      <c r="J227" s="278"/>
      <c r="K227" s="278"/>
      <c r="L227" s="278"/>
      <c r="M227" s="278">
        <f t="shared" si="151"/>
        <v>1061782</v>
      </c>
    </row>
    <row r="228" spans="1:13" s="204" customFormat="1" hidden="1" x14ac:dyDescent="0.2">
      <c r="A228" s="190" t="s">
        <v>600</v>
      </c>
      <c r="B228" s="440" t="s">
        <v>628</v>
      </c>
      <c r="C228" s="440"/>
      <c r="D228" s="440"/>
      <c r="E228" s="440"/>
      <c r="F228" s="440"/>
      <c r="G228" s="115"/>
      <c r="H228" s="294">
        <f>H229+H370+H347+H362+H374+H378+H343+H389+H421+H366+H526+H598+H382</f>
        <v>42745030</v>
      </c>
      <c r="I228" s="294">
        <f t="shared" ref="I228:L228" si="155">I229+I370+I347+I362+I374+I378+I343+I389+I421+I366+I526+I598+I382</f>
        <v>1691043</v>
      </c>
      <c r="J228" s="294">
        <f t="shared" si="155"/>
        <v>3004096</v>
      </c>
      <c r="K228" s="294">
        <f t="shared" si="155"/>
        <v>5768407</v>
      </c>
      <c r="L228" s="294">
        <f t="shared" si="155"/>
        <v>1615000</v>
      </c>
      <c r="M228" s="294">
        <f t="shared" si="151"/>
        <v>39904676</v>
      </c>
    </row>
    <row r="229" spans="1:13" s="254" customFormat="1" ht="33.75" hidden="1" x14ac:dyDescent="0.2">
      <c r="A229" s="187" t="s">
        <v>600</v>
      </c>
      <c r="B229" s="169" t="s">
        <v>235</v>
      </c>
      <c r="C229" s="169"/>
      <c r="D229" s="169"/>
      <c r="E229" s="170"/>
      <c r="F229" s="172" t="s">
        <v>236</v>
      </c>
      <c r="G229" s="173" t="s">
        <v>629</v>
      </c>
      <c r="H229" s="297">
        <f>H230+H240+H269+H274+H278+H282+H292+H297+H300+H313+H316+H323+H328+H331+H335+H338</f>
        <v>27929468</v>
      </c>
      <c r="I229" s="297">
        <f t="shared" ref="I229:L229" si="156">I230+I240+I269+I274+I278+I282+I292+I297+I300+I313+I316+I323+I328+I331+I335+I338</f>
        <v>460000</v>
      </c>
      <c r="J229" s="297">
        <f t="shared" si="156"/>
        <v>2798252</v>
      </c>
      <c r="K229" s="297">
        <f t="shared" si="156"/>
        <v>2321357</v>
      </c>
      <c r="L229" s="297">
        <f t="shared" si="156"/>
        <v>1115000</v>
      </c>
      <c r="M229" s="297">
        <f t="shared" si="151"/>
        <v>29061363</v>
      </c>
    </row>
    <row r="230" spans="1:13" s="245" customFormat="1" hidden="1" x14ac:dyDescent="0.2">
      <c r="A230" s="186" t="s">
        <v>600</v>
      </c>
      <c r="B230" s="174" t="s">
        <v>235</v>
      </c>
      <c r="C230" s="164">
        <v>11</v>
      </c>
      <c r="D230" s="164"/>
      <c r="E230" s="165">
        <v>31</v>
      </c>
      <c r="F230" s="166"/>
      <c r="G230" s="167"/>
      <c r="H230" s="296">
        <f t="shared" ref="H230:I230" si="157">H231+H235+H237</f>
        <v>12487900</v>
      </c>
      <c r="I230" s="296">
        <f t="shared" si="157"/>
        <v>0</v>
      </c>
      <c r="J230" s="296">
        <f t="shared" ref="J230:L230" si="158">J231+J235+J237</f>
        <v>0</v>
      </c>
      <c r="K230" s="296">
        <f t="shared" si="158"/>
        <v>241357</v>
      </c>
      <c r="L230" s="296">
        <f t="shared" si="158"/>
        <v>1115000</v>
      </c>
      <c r="M230" s="296">
        <f t="shared" si="151"/>
        <v>13361543</v>
      </c>
    </row>
    <row r="231" spans="1:13" s="245" customFormat="1" hidden="1" x14ac:dyDescent="0.2">
      <c r="A231" s="131" t="s">
        <v>600</v>
      </c>
      <c r="B231" s="127" t="s">
        <v>235</v>
      </c>
      <c r="C231" s="145">
        <v>11</v>
      </c>
      <c r="D231" s="131"/>
      <c r="E231" s="128">
        <v>311</v>
      </c>
      <c r="F231" s="142"/>
      <c r="G231" s="129"/>
      <c r="H231" s="295">
        <f t="shared" ref="H231:I231" si="159">SUM(H232:H234)</f>
        <v>10257900</v>
      </c>
      <c r="I231" s="295">
        <f t="shared" si="159"/>
        <v>0</v>
      </c>
      <c r="J231" s="295">
        <f t="shared" ref="J231:L231" si="160">SUM(J232:J234)</f>
        <v>0</v>
      </c>
      <c r="K231" s="295">
        <f t="shared" si="160"/>
        <v>241357</v>
      </c>
      <c r="L231" s="295">
        <f t="shared" si="160"/>
        <v>995000</v>
      </c>
      <c r="M231" s="295">
        <f t="shared" si="151"/>
        <v>11011543</v>
      </c>
    </row>
    <row r="232" spans="1:13" s="245" customFormat="1" ht="15" hidden="1" x14ac:dyDescent="0.2">
      <c r="A232" s="95" t="s">
        <v>600</v>
      </c>
      <c r="B232" s="93" t="s">
        <v>235</v>
      </c>
      <c r="C232" s="94">
        <v>11</v>
      </c>
      <c r="D232" s="95" t="s">
        <v>101</v>
      </c>
      <c r="E232" s="108">
        <v>3111</v>
      </c>
      <c r="F232" s="140" t="s">
        <v>33</v>
      </c>
      <c r="G232" s="130"/>
      <c r="H232" s="278">
        <v>9717900</v>
      </c>
      <c r="I232" s="278"/>
      <c r="J232" s="278"/>
      <c r="K232" s="278"/>
      <c r="L232" s="278">
        <v>950000</v>
      </c>
      <c r="M232" s="278">
        <f t="shared" si="151"/>
        <v>10667900</v>
      </c>
    </row>
    <row r="233" spans="1:13" s="254" customFormat="1" hidden="1" x14ac:dyDescent="0.2">
      <c r="A233" s="95" t="s">
        <v>600</v>
      </c>
      <c r="B233" s="93" t="s">
        <v>235</v>
      </c>
      <c r="C233" s="94">
        <v>11</v>
      </c>
      <c r="D233" s="95" t="s">
        <v>101</v>
      </c>
      <c r="E233" s="108">
        <v>3113</v>
      </c>
      <c r="F233" s="140" t="s">
        <v>35</v>
      </c>
      <c r="G233" s="130"/>
      <c r="H233" s="293">
        <v>250000</v>
      </c>
      <c r="I233" s="293"/>
      <c r="J233" s="293"/>
      <c r="K233" s="293"/>
      <c r="L233" s="293">
        <v>45000</v>
      </c>
      <c r="M233" s="293">
        <f t="shared" si="151"/>
        <v>295000</v>
      </c>
    </row>
    <row r="234" spans="1:13" s="245" customFormat="1" ht="15" hidden="1" x14ac:dyDescent="0.2">
      <c r="A234" s="95" t="s">
        <v>600</v>
      </c>
      <c r="B234" s="93" t="s">
        <v>235</v>
      </c>
      <c r="C234" s="94">
        <v>11</v>
      </c>
      <c r="D234" s="95" t="s">
        <v>101</v>
      </c>
      <c r="E234" s="108">
        <v>3114</v>
      </c>
      <c r="F234" s="140" t="s">
        <v>36</v>
      </c>
      <c r="G234" s="130"/>
      <c r="H234" s="293">
        <v>290000</v>
      </c>
      <c r="I234" s="293"/>
      <c r="J234" s="293"/>
      <c r="K234" s="293">
        <v>241357</v>
      </c>
      <c r="L234" s="293"/>
      <c r="M234" s="293">
        <f t="shared" si="151"/>
        <v>48643</v>
      </c>
    </row>
    <row r="235" spans="1:13" s="254" customFormat="1" hidden="1" x14ac:dyDescent="0.2">
      <c r="A235" s="131" t="s">
        <v>600</v>
      </c>
      <c r="B235" s="127" t="s">
        <v>235</v>
      </c>
      <c r="C235" s="145">
        <v>11</v>
      </c>
      <c r="D235" s="131"/>
      <c r="E235" s="146">
        <v>312</v>
      </c>
      <c r="F235" s="142"/>
      <c r="G235" s="129"/>
      <c r="H235" s="295">
        <f t="shared" ref="H235:L235" si="161">SUM(H236)</f>
        <v>500000</v>
      </c>
      <c r="I235" s="295">
        <f t="shared" si="161"/>
        <v>0</v>
      </c>
      <c r="J235" s="295">
        <f t="shared" si="161"/>
        <v>0</v>
      </c>
      <c r="K235" s="295">
        <f t="shared" si="161"/>
        <v>0</v>
      </c>
      <c r="L235" s="295">
        <f t="shared" si="161"/>
        <v>50000</v>
      </c>
      <c r="M235" s="295">
        <f t="shared" si="151"/>
        <v>550000</v>
      </c>
    </row>
    <row r="236" spans="1:13" s="245" customFormat="1" ht="15" hidden="1" x14ac:dyDescent="0.2">
      <c r="A236" s="95" t="s">
        <v>600</v>
      </c>
      <c r="B236" s="93" t="s">
        <v>235</v>
      </c>
      <c r="C236" s="94">
        <v>11</v>
      </c>
      <c r="D236" s="95" t="s">
        <v>101</v>
      </c>
      <c r="E236" s="108">
        <v>3121</v>
      </c>
      <c r="F236" s="140" t="s">
        <v>38</v>
      </c>
      <c r="G236" s="130"/>
      <c r="H236" s="278">
        <v>500000</v>
      </c>
      <c r="I236" s="278"/>
      <c r="J236" s="278"/>
      <c r="K236" s="278"/>
      <c r="L236" s="278">
        <v>50000</v>
      </c>
      <c r="M236" s="278">
        <f t="shared" si="151"/>
        <v>550000</v>
      </c>
    </row>
    <row r="237" spans="1:13" s="245" customFormat="1" hidden="1" x14ac:dyDescent="0.2">
      <c r="A237" s="131" t="s">
        <v>600</v>
      </c>
      <c r="B237" s="127" t="s">
        <v>235</v>
      </c>
      <c r="C237" s="145">
        <v>11</v>
      </c>
      <c r="D237" s="131"/>
      <c r="E237" s="146">
        <v>313</v>
      </c>
      <c r="F237" s="142"/>
      <c r="G237" s="129"/>
      <c r="H237" s="295">
        <f t="shared" ref="H237:I237" si="162">SUM(H238:H239)</f>
        <v>1730000</v>
      </c>
      <c r="I237" s="295">
        <f t="shared" si="162"/>
        <v>0</v>
      </c>
      <c r="J237" s="295">
        <f t="shared" ref="J237:L237" si="163">SUM(J238:J239)</f>
        <v>0</v>
      </c>
      <c r="K237" s="295">
        <f t="shared" si="163"/>
        <v>0</v>
      </c>
      <c r="L237" s="295">
        <f t="shared" si="163"/>
        <v>70000</v>
      </c>
      <c r="M237" s="295">
        <f t="shared" si="151"/>
        <v>1800000</v>
      </c>
    </row>
    <row r="238" spans="1:13" s="245" customFormat="1" ht="15" hidden="1" x14ac:dyDescent="0.2">
      <c r="A238" s="95" t="s">
        <v>600</v>
      </c>
      <c r="B238" s="93" t="s">
        <v>235</v>
      </c>
      <c r="C238" s="94">
        <v>11</v>
      </c>
      <c r="D238" s="95" t="s">
        <v>101</v>
      </c>
      <c r="E238" s="108">
        <v>3131</v>
      </c>
      <c r="F238" s="140" t="s">
        <v>39</v>
      </c>
      <c r="G238" s="130"/>
      <c r="H238" s="278">
        <v>30000</v>
      </c>
      <c r="I238" s="278"/>
      <c r="J238" s="278"/>
      <c r="K238" s="278"/>
      <c r="L238" s="278"/>
      <c r="M238" s="278">
        <f t="shared" si="151"/>
        <v>30000</v>
      </c>
    </row>
    <row r="239" spans="1:13" s="254" customFormat="1" hidden="1" x14ac:dyDescent="0.2">
      <c r="A239" s="95" t="s">
        <v>600</v>
      </c>
      <c r="B239" s="93" t="s">
        <v>235</v>
      </c>
      <c r="C239" s="94">
        <v>11</v>
      </c>
      <c r="D239" s="95" t="s">
        <v>101</v>
      </c>
      <c r="E239" s="108">
        <v>3132</v>
      </c>
      <c r="F239" s="140" t="s">
        <v>40</v>
      </c>
      <c r="G239" s="130"/>
      <c r="H239" s="293">
        <v>1700000</v>
      </c>
      <c r="I239" s="293"/>
      <c r="J239" s="293"/>
      <c r="K239" s="293"/>
      <c r="L239" s="293">
        <v>70000</v>
      </c>
      <c r="M239" s="293">
        <f t="shared" si="151"/>
        <v>1770000</v>
      </c>
    </row>
    <row r="240" spans="1:13" s="245" customFormat="1" hidden="1" x14ac:dyDescent="0.2">
      <c r="A240" s="186" t="s">
        <v>600</v>
      </c>
      <c r="B240" s="174" t="s">
        <v>235</v>
      </c>
      <c r="C240" s="164">
        <v>11</v>
      </c>
      <c r="D240" s="164"/>
      <c r="E240" s="165">
        <v>32</v>
      </c>
      <c r="F240" s="166"/>
      <c r="G240" s="167"/>
      <c r="H240" s="296">
        <f t="shared" ref="H240:I240" si="164">H241+H245+H251+H261+H263</f>
        <v>6464667</v>
      </c>
      <c r="I240" s="296">
        <f t="shared" si="164"/>
        <v>200000</v>
      </c>
      <c r="J240" s="296">
        <f t="shared" ref="J240:L240" si="165">J241+J245+J251+J261+J263</f>
        <v>376000</v>
      </c>
      <c r="K240" s="296">
        <f t="shared" si="165"/>
        <v>0</v>
      </c>
      <c r="L240" s="296">
        <f t="shared" si="165"/>
        <v>0</v>
      </c>
      <c r="M240" s="296">
        <f t="shared" si="151"/>
        <v>6640667</v>
      </c>
    </row>
    <row r="241" spans="1:13" s="245" customFormat="1" hidden="1" x14ac:dyDescent="0.2">
      <c r="A241" s="131" t="s">
        <v>600</v>
      </c>
      <c r="B241" s="127" t="s">
        <v>235</v>
      </c>
      <c r="C241" s="145">
        <v>11</v>
      </c>
      <c r="D241" s="131"/>
      <c r="E241" s="146">
        <v>321</v>
      </c>
      <c r="F241" s="142"/>
      <c r="G241" s="129"/>
      <c r="H241" s="295">
        <f t="shared" ref="H241:I241" si="166">SUM(H242:H244)</f>
        <v>585189</v>
      </c>
      <c r="I241" s="295">
        <f t="shared" si="166"/>
        <v>0</v>
      </c>
      <c r="J241" s="295">
        <f t="shared" ref="J241:L241" si="167">SUM(J242:J244)</f>
        <v>0</v>
      </c>
      <c r="K241" s="295">
        <f t="shared" si="167"/>
        <v>0</v>
      </c>
      <c r="L241" s="295">
        <f t="shared" si="167"/>
        <v>0</v>
      </c>
      <c r="M241" s="295">
        <f t="shared" si="151"/>
        <v>585189</v>
      </c>
    </row>
    <row r="242" spans="1:13" s="245" customFormat="1" ht="15" hidden="1" x14ac:dyDescent="0.2">
      <c r="A242" s="95" t="s">
        <v>600</v>
      </c>
      <c r="B242" s="93" t="s">
        <v>235</v>
      </c>
      <c r="C242" s="94">
        <v>11</v>
      </c>
      <c r="D242" s="95" t="s">
        <v>101</v>
      </c>
      <c r="E242" s="108">
        <v>3211</v>
      </c>
      <c r="F242" s="140" t="s">
        <v>42</v>
      </c>
      <c r="G242" s="130"/>
      <c r="H242" s="275">
        <v>225189</v>
      </c>
      <c r="I242" s="275"/>
      <c r="J242" s="275"/>
      <c r="K242" s="275"/>
      <c r="L242" s="275"/>
      <c r="M242" s="275">
        <f t="shared" si="151"/>
        <v>225189</v>
      </c>
    </row>
    <row r="243" spans="1:13" s="254" customFormat="1" ht="30" hidden="1" x14ac:dyDescent="0.2">
      <c r="A243" s="95" t="s">
        <v>600</v>
      </c>
      <c r="B243" s="93" t="s">
        <v>235</v>
      </c>
      <c r="C243" s="94">
        <v>11</v>
      </c>
      <c r="D243" s="95" t="s">
        <v>101</v>
      </c>
      <c r="E243" s="108">
        <v>3212</v>
      </c>
      <c r="F243" s="140" t="s">
        <v>43</v>
      </c>
      <c r="G243" s="130"/>
      <c r="H243" s="275">
        <v>310000</v>
      </c>
      <c r="I243" s="275"/>
      <c r="J243" s="275"/>
      <c r="K243" s="275"/>
      <c r="L243" s="275"/>
      <c r="M243" s="275">
        <f t="shared" si="151"/>
        <v>310000</v>
      </c>
    </row>
    <row r="244" spans="1:13" s="245" customFormat="1" ht="15" hidden="1" x14ac:dyDescent="0.2">
      <c r="A244" s="95" t="s">
        <v>600</v>
      </c>
      <c r="B244" s="93" t="s">
        <v>235</v>
      </c>
      <c r="C244" s="94">
        <v>11</v>
      </c>
      <c r="D244" s="95" t="s">
        <v>101</v>
      </c>
      <c r="E244" s="108">
        <v>3213</v>
      </c>
      <c r="F244" s="140" t="s">
        <v>44</v>
      </c>
      <c r="G244" s="130"/>
      <c r="H244" s="293">
        <v>50000</v>
      </c>
      <c r="I244" s="293"/>
      <c r="J244" s="293"/>
      <c r="K244" s="293"/>
      <c r="L244" s="293"/>
      <c r="M244" s="293">
        <f t="shared" si="151"/>
        <v>50000</v>
      </c>
    </row>
    <row r="245" spans="1:13" s="245" customFormat="1" hidden="1" x14ac:dyDescent="0.2">
      <c r="A245" s="131" t="s">
        <v>600</v>
      </c>
      <c r="B245" s="127" t="s">
        <v>235</v>
      </c>
      <c r="C245" s="145">
        <v>11</v>
      </c>
      <c r="D245" s="131"/>
      <c r="E245" s="146">
        <v>322</v>
      </c>
      <c r="F245" s="142"/>
      <c r="G245" s="129"/>
      <c r="H245" s="295">
        <f t="shared" ref="H245:I245" si="168">SUM(H246:H250)</f>
        <v>1711716</v>
      </c>
      <c r="I245" s="295">
        <f t="shared" si="168"/>
        <v>200000</v>
      </c>
      <c r="J245" s="295">
        <f t="shared" ref="J245:L245" si="169">SUM(J246:J250)</f>
        <v>8000</v>
      </c>
      <c r="K245" s="295">
        <f t="shared" si="169"/>
        <v>0</v>
      </c>
      <c r="L245" s="295">
        <f t="shared" si="169"/>
        <v>0</v>
      </c>
      <c r="M245" s="295">
        <f t="shared" si="151"/>
        <v>1519716</v>
      </c>
    </row>
    <row r="246" spans="1:13" s="245" customFormat="1" ht="15" hidden="1" x14ac:dyDescent="0.2">
      <c r="A246" s="95" t="s">
        <v>600</v>
      </c>
      <c r="B246" s="93" t="s">
        <v>235</v>
      </c>
      <c r="C246" s="94">
        <v>11</v>
      </c>
      <c r="D246" s="95" t="s">
        <v>101</v>
      </c>
      <c r="E246" s="108">
        <v>3221</v>
      </c>
      <c r="F246" s="140" t="s">
        <v>297</v>
      </c>
      <c r="G246" s="130"/>
      <c r="H246" s="275">
        <v>100000</v>
      </c>
      <c r="I246" s="275"/>
      <c r="J246" s="275"/>
      <c r="K246" s="275"/>
      <c r="L246" s="275"/>
      <c r="M246" s="275">
        <f t="shared" si="151"/>
        <v>100000</v>
      </c>
    </row>
    <row r="247" spans="1:13" s="245" customFormat="1" ht="15" hidden="1" x14ac:dyDescent="0.2">
      <c r="A247" s="95" t="s">
        <v>600</v>
      </c>
      <c r="B247" s="93" t="s">
        <v>235</v>
      </c>
      <c r="C247" s="94">
        <v>11</v>
      </c>
      <c r="D247" s="95" t="s">
        <v>101</v>
      </c>
      <c r="E247" s="108">
        <v>3223</v>
      </c>
      <c r="F247" s="140" t="s">
        <v>48</v>
      </c>
      <c r="G247" s="130"/>
      <c r="H247" s="275">
        <v>850000</v>
      </c>
      <c r="I247" s="275"/>
      <c r="J247" s="275"/>
      <c r="K247" s="275"/>
      <c r="L247" s="275"/>
      <c r="M247" s="275">
        <f t="shared" si="151"/>
        <v>850000</v>
      </c>
    </row>
    <row r="248" spans="1:13" s="245" customFormat="1" ht="30" hidden="1" x14ac:dyDescent="0.2">
      <c r="A248" s="95" t="s">
        <v>600</v>
      </c>
      <c r="B248" s="93" t="s">
        <v>235</v>
      </c>
      <c r="C248" s="94">
        <v>11</v>
      </c>
      <c r="D248" s="95" t="s">
        <v>101</v>
      </c>
      <c r="E248" s="108">
        <v>3224</v>
      </c>
      <c r="F248" s="140" t="s">
        <v>155</v>
      </c>
      <c r="G248" s="130"/>
      <c r="H248" s="275">
        <v>53089</v>
      </c>
      <c r="I248" s="275"/>
      <c r="J248" s="275"/>
      <c r="K248" s="275"/>
      <c r="L248" s="275"/>
      <c r="M248" s="275">
        <f t="shared" si="151"/>
        <v>53089</v>
      </c>
    </row>
    <row r="249" spans="1:13" s="254" customFormat="1" hidden="1" x14ac:dyDescent="0.2">
      <c r="A249" s="95" t="s">
        <v>600</v>
      </c>
      <c r="B249" s="93" t="s">
        <v>235</v>
      </c>
      <c r="C249" s="94">
        <v>11</v>
      </c>
      <c r="D249" s="95" t="s">
        <v>101</v>
      </c>
      <c r="E249" s="108">
        <v>3225</v>
      </c>
      <c r="F249" s="140" t="s">
        <v>473</v>
      </c>
      <c r="G249" s="130"/>
      <c r="H249" s="275">
        <v>8627</v>
      </c>
      <c r="I249" s="275"/>
      <c r="J249" s="275">
        <v>8000</v>
      </c>
      <c r="K249" s="275"/>
      <c r="L249" s="275"/>
      <c r="M249" s="275">
        <f t="shared" si="151"/>
        <v>16627</v>
      </c>
    </row>
    <row r="250" spans="1:13" s="245" customFormat="1" ht="15" hidden="1" x14ac:dyDescent="0.2">
      <c r="A250" s="95" t="s">
        <v>600</v>
      </c>
      <c r="B250" s="93" t="s">
        <v>235</v>
      </c>
      <c r="C250" s="94">
        <v>11</v>
      </c>
      <c r="D250" s="95" t="s">
        <v>101</v>
      </c>
      <c r="E250" s="108">
        <v>3227</v>
      </c>
      <c r="F250" s="140" t="s">
        <v>51</v>
      </c>
      <c r="G250" s="130"/>
      <c r="H250" s="278">
        <v>700000</v>
      </c>
      <c r="I250" s="278">
        <v>200000</v>
      </c>
      <c r="J250" s="278"/>
      <c r="K250" s="278"/>
      <c r="L250" s="278"/>
      <c r="M250" s="278">
        <f t="shared" si="151"/>
        <v>500000</v>
      </c>
    </row>
    <row r="251" spans="1:13" s="245" customFormat="1" hidden="1" x14ac:dyDescent="0.2">
      <c r="A251" s="131" t="s">
        <v>600</v>
      </c>
      <c r="B251" s="127" t="s">
        <v>235</v>
      </c>
      <c r="C251" s="145">
        <v>11</v>
      </c>
      <c r="D251" s="131"/>
      <c r="E251" s="146">
        <v>323</v>
      </c>
      <c r="F251" s="142"/>
      <c r="G251" s="129"/>
      <c r="H251" s="295">
        <f t="shared" ref="H251:I251" si="170">SUM(H252:H260)</f>
        <v>3952726</v>
      </c>
      <c r="I251" s="295">
        <f t="shared" si="170"/>
        <v>0</v>
      </c>
      <c r="J251" s="295">
        <f t="shared" ref="J251:L251" si="171">SUM(J252:J260)</f>
        <v>350000</v>
      </c>
      <c r="K251" s="295">
        <f t="shared" si="171"/>
        <v>0</v>
      </c>
      <c r="L251" s="295">
        <f t="shared" si="171"/>
        <v>0</v>
      </c>
      <c r="M251" s="295">
        <f t="shared" si="151"/>
        <v>4302726</v>
      </c>
    </row>
    <row r="252" spans="1:13" s="245" customFormat="1" ht="15" hidden="1" x14ac:dyDescent="0.2">
      <c r="A252" s="95" t="s">
        <v>600</v>
      </c>
      <c r="B252" s="93" t="s">
        <v>235</v>
      </c>
      <c r="C252" s="94">
        <v>11</v>
      </c>
      <c r="D252" s="95" t="s">
        <v>101</v>
      </c>
      <c r="E252" s="108">
        <v>3231</v>
      </c>
      <c r="F252" s="140" t="s">
        <v>52</v>
      </c>
      <c r="G252" s="130"/>
      <c r="H252" s="275">
        <v>1061782</v>
      </c>
      <c r="I252" s="275"/>
      <c r="J252" s="275"/>
      <c r="K252" s="275"/>
      <c r="L252" s="275"/>
      <c r="M252" s="275">
        <f t="shared" si="151"/>
        <v>1061782</v>
      </c>
    </row>
    <row r="253" spans="1:13" s="245" customFormat="1" ht="15" hidden="1" x14ac:dyDescent="0.2">
      <c r="A253" s="95" t="s">
        <v>600</v>
      </c>
      <c r="B253" s="93" t="s">
        <v>235</v>
      </c>
      <c r="C253" s="94">
        <v>11</v>
      </c>
      <c r="D253" s="95" t="s">
        <v>101</v>
      </c>
      <c r="E253" s="108">
        <v>3232</v>
      </c>
      <c r="F253" s="140" t="s">
        <v>53</v>
      </c>
      <c r="G253" s="130"/>
      <c r="H253" s="278">
        <v>1200000</v>
      </c>
      <c r="I253" s="278"/>
      <c r="J253" s="278"/>
      <c r="K253" s="278"/>
      <c r="L253" s="278"/>
      <c r="M253" s="278">
        <f t="shared" si="151"/>
        <v>1200000</v>
      </c>
    </row>
    <row r="254" spans="1:13" s="245" customFormat="1" ht="15" hidden="1" x14ac:dyDescent="0.2">
      <c r="A254" s="95" t="s">
        <v>600</v>
      </c>
      <c r="B254" s="93" t="s">
        <v>235</v>
      </c>
      <c r="C254" s="94">
        <v>11</v>
      </c>
      <c r="D254" s="95" t="s">
        <v>101</v>
      </c>
      <c r="E254" s="108">
        <v>3233</v>
      </c>
      <c r="F254" s="140" t="s">
        <v>54</v>
      </c>
      <c r="G254" s="130"/>
      <c r="H254" s="275">
        <v>2654</v>
      </c>
      <c r="I254" s="275"/>
      <c r="J254" s="275">
        <v>10000</v>
      </c>
      <c r="K254" s="275"/>
      <c r="L254" s="275"/>
      <c r="M254" s="275">
        <f t="shared" ref="M254:M285" si="172">H254-I254+J254-K254+L254</f>
        <v>12654</v>
      </c>
    </row>
    <row r="255" spans="1:13" s="245" customFormat="1" ht="15" hidden="1" x14ac:dyDescent="0.2">
      <c r="A255" s="95" t="s">
        <v>600</v>
      </c>
      <c r="B255" s="93" t="s">
        <v>235</v>
      </c>
      <c r="C255" s="94">
        <v>11</v>
      </c>
      <c r="D255" s="95" t="s">
        <v>101</v>
      </c>
      <c r="E255" s="108">
        <v>3234</v>
      </c>
      <c r="F255" s="140" t="s">
        <v>55</v>
      </c>
      <c r="G255" s="130"/>
      <c r="H255" s="278">
        <v>382723</v>
      </c>
      <c r="I255" s="278"/>
      <c r="J255" s="278"/>
      <c r="K255" s="278"/>
      <c r="L255" s="278"/>
      <c r="M255" s="278">
        <f t="shared" si="172"/>
        <v>382723</v>
      </c>
    </row>
    <row r="256" spans="1:13" s="245" customFormat="1" ht="15" hidden="1" x14ac:dyDescent="0.2">
      <c r="A256" s="95" t="s">
        <v>600</v>
      </c>
      <c r="B256" s="93" t="s">
        <v>235</v>
      </c>
      <c r="C256" s="94">
        <v>11</v>
      </c>
      <c r="D256" s="95" t="s">
        <v>101</v>
      </c>
      <c r="E256" s="108">
        <v>3235</v>
      </c>
      <c r="F256" s="140" t="s">
        <v>56</v>
      </c>
      <c r="G256" s="130"/>
      <c r="H256" s="293">
        <v>600000</v>
      </c>
      <c r="I256" s="293"/>
      <c r="J256" s="293"/>
      <c r="K256" s="293"/>
      <c r="L256" s="293"/>
      <c r="M256" s="293">
        <f t="shared" si="172"/>
        <v>600000</v>
      </c>
    </row>
    <row r="257" spans="1:13" s="245" customFormat="1" ht="15" hidden="1" x14ac:dyDescent="0.2">
      <c r="A257" s="95" t="s">
        <v>600</v>
      </c>
      <c r="B257" s="93" t="s">
        <v>235</v>
      </c>
      <c r="C257" s="94">
        <v>11</v>
      </c>
      <c r="D257" s="95" t="s">
        <v>101</v>
      </c>
      <c r="E257" s="108">
        <v>3236</v>
      </c>
      <c r="F257" s="140" t="s">
        <v>57</v>
      </c>
      <c r="G257" s="130"/>
      <c r="H257" s="293">
        <v>66300</v>
      </c>
      <c r="I257" s="293"/>
      <c r="J257" s="293"/>
      <c r="K257" s="293"/>
      <c r="L257" s="293"/>
      <c r="M257" s="293">
        <f t="shared" si="172"/>
        <v>66300</v>
      </c>
    </row>
    <row r="258" spans="1:13" s="254" customFormat="1" hidden="1" x14ac:dyDescent="0.2">
      <c r="A258" s="95" t="s">
        <v>600</v>
      </c>
      <c r="B258" s="93" t="s">
        <v>235</v>
      </c>
      <c r="C258" s="94">
        <v>11</v>
      </c>
      <c r="D258" s="95" t="s">
        <v>101</v>
      </c>
      <c r="E258" s="108">
        <v>3237</v>
      </c>
      <c r="F258" s="140" t="s">
        <v>58</v>
      </c>
      <c r="G258" s="130"/>
      <c r="H258" s="275">
        <v>159267</v>
      </c>
      <c r="I258" s="275"/>
      <c r="J258" s="275"/>
      <c r="K258" s="275"/>
      <c r="L258" s="275"/>
      <c r="M258" s="275">
        <f t="shared" si="172"/>
        <v>159267</v>
      </c>
    </row>
    <row r="259" spans="1:13" s="254" customFormat="1" hidden="1" x14ac:dyDescent="0.2">
      <c r="A259" s="95" t="s">
        <v>600</v>
      </c>
      <c r="B259" s="93" t="s">
        <v>235</v>
      </c>
      <c r="C259" s="94">
        <v>11</v>
      </c>
      <c r="D259" s="95" t="s">
        <v>101</v>
      </c>
      <c r="E259" s="108">
        <v>3238</v>
      </c>
      <c r="F259" s="140" t="s">
        <v>59</v>
      </c>
      <c r="G259" s="130"/>
      <c r="H259" s="278">
        <v>250000</v>
      </c>
      <c r="I259" s="278"/>
      <c r="J259" s="278">
        <v>180000</v>
      </c>
      <c r="K259" s="278"/>
      <c r="L259" s="278"/>
      <c r="M259" s="278">
        <f t="shared" si="172"/>
        <v>430000</v>
      </c>
    </row>
    <row r="260" spans="1:13" s="254" customFormat="1" hidden="1" x14ac:dyDescent="0.2">
      <c r="A260" s="95" t="s">
        <v>600</v>
      </c>
      <c r="B260" s="93" t="s">
        <v>235</v>
      </c>
      <c r="C260" s="94">
        <v>11</v>
      </c>
      <c r="D260" s="95" t="s">
        <v>101</v>
      </c>
      <c r="E260" s="108">
        <v>3239</v>
      </c>
      <c r="F260" s="140" t="s">
        <v>60</v>
      </c>
      <c r="G260" s="130"/>
      <c r="H260" s="293">
        <v>230000</v>
      </c>
      <c r="I260" s="293"/>
      <c r="J260" s="293">
        <v>160000</v>
      </c>
      <c r="K260" s="293"/>
      <c r="L260" s="293"/>
      <c r="M260" s="293">
        <f t="shared" si="172"/>
        <v>390000</v>
      </c>
    </row>
    <row r="261" spans="1:13" s="254" customFormat="1" hidden="1" x14ac:dyDescent="0.2">
      <c r="A261" s="131" t="s">
        <v>600</v>
      </c>
      <c r="B261" s="127" t="s">
        <v>235</v>
      </c>
      <c r="C261" s="145">
        <v>11</v>
      </c>
      <c r="D261" s="131"/>
      <c r="E261" s="146">
        <v>324</v>
      </c>
      <c r="F261" s="142"/>
      <c r="G261" s="129"/>
      <c r="H261" s="295">
        <f t="shared" ref="H261:L261" si="173">SUM(H262)</f>
        <v>17254</v>
      </c>
      <c r="I261" s="295">
        <f t="shared" si="173"/>
        <v>0</v>
      </c>
      <c r="J261" s="295">
        <f t="shared" si="173"/>
        <v>0</v>
      </c>
      <c r="K261" s="295">
        <f t="shared" si="173"/>
        <v>0</v>
      </c>
      <c r="L261" s="295">
        <f t="shared" si="173"/>
        <v>0</v>
      </c>
      <c r="M261" s="295">
        <f t="shared" si="172"/>
        <v>17254</v>
      </c>
    </row>
    <row r="262" spans="1:13" s="254" customFormat="1" ht="30" hidden="1" x14ac:dyDescent="0.2">
      <c r="A262" s="95" t="s">
        <v>600</v>
      </c>
      <c r="B262" s="93" t="s">
        <v>235</v>
      </c>
      <c r="C262" s="94">
        <v>11</v>
      </c>
      <c r="D262" s="95" t="s">
        <v>101</v>
      </c>
      <c r="E262" s="108">
        <v>3241</v>
      </c>
      <c r="F262" s="140" t="s">
        <v>205</v>
      </c>
      <c r="G262" s="130"/>
      <c r="H262" s="275">
        <v>17254</v>
      </c>
      <c r="I262" s="275"/>
      <c r="J262" s="275"/>
      <c r="K262" s="275"/>
      <c r="L262" s="275"/>
      <c r="M262" s="275">
        <f t="shared" si="172"/>
        <v>17254</v>
      </c>
    </row>
    <row r="263" spans="1:13" s="245" customFormat="1" hidden="1" x14ac:dyDescent="0.2">
      <c r="A263" s="131" t="s">
        <v>600</v>
      </c>
      <c r="B263" s="127" t="s">
        <v>235</v>
      </c>
      <c r="C263" s="145">
        <v>11</v>
      </c>
      <c r="D263" s="131"/>
      <c r="E263" s="146">
        <v>329</v>
      </c>
      <c r="F263" s="142"/>
      <c r="G263" s="129"/>
      <c r="H263" s="295">
        <f>SUM(H264:H268)</f>
        <v>197782</v>
      </c>
      <c r="I263" s="295">
        <f>SUM(I264:I268)</f>
        <v>0</v>
      </c>
      <c r="J263" s="295">
        <f>SUM(J264:J268)</f>
        <v>18000</v>
      </c>
      <c r="K263" s="295">
        <f>SUM(K264:K268)</f>
        <v>0</v>
      </c>
      <c r="L263" s="295">
        <f>SUM(L264:L268)</f>
        <v>0</v>
      </c>
      <c r="M263" s="295">
        <f t="shared" si="172"/>
        <v>215782</v>
      </c>
    </row>
    <row r="264" spans="1:13" s="245" customFormat="1" ht="15" hidden="1" x14ac:dyDescent="0.2">
      <c r="A264" s="95" t="s">
        <v>600</v>
      </c>
      <c r="B264" s="93" t="s">
        <v>235</v>
      </c>
      <c r="C264" s="94">
        <v>11</v>
      </c>
      <c r="D264" s="95" t="s">
        <v>101</v>
      </c>
      <c r="E264" s="108">
        <v>3292</v>
      </c>
      <c r="F264" s="140" t="s">
        <v>63</v>
      </c>
      <c r="G264" s="130"/>
      <c r="H264" s="275">
        <v>120000</v>
      </c>
      <c r="I264" s="275"/>
      <c r="J264" s="275"/>
      <c r="K264" s="275"/>
      <c r="L264" s="275"/>
      <c r="M264" s="275">
        <f t="shared" si="172"/>
        <v>120000</v>
      </c>
    </row>
    <row r="265" spans="1:13" s="245" customFormat="1" ht="15" hidden="1" x14ac:dyDescent="0.2">
      <c r="A265" s="95" t="s">
        <v>600</v>
      </c>
      <c r="B265" s="93" t="s">
        <v>235</v>
      </c>
      <c r="C265" s="94">
        <v>11</v>
      </c>
      <c r="D265" s="95" t="s">
        <v>101</v>
      </c>
      <c r="E265" s="108">
        <v>3293</v>
      </c>
      <c r="F265" s="140" t="s">
        <v>64</v>
      </c>
      <c r="G265" s="130"/>
      <c r="H265" s="275">
        <v>7466</v>
      </c>
      <c r="I265" s="275"/>
      <c r="J265" s="275"/>
      <c r="K265" s="275"/>
      <c r="L265" s="275"/>
      <c r="M265" s="275">
        <f t="shared" si="172"/>
        <v>7466</v>
      </c>
    </row>
    <row r="266" spans="1:13" s="245" customFormat="1" ht="15" hidden="1" x14ac:dyDescent="0.2">
      <c r="A266" s="95" t="s">
        <v>600</v>
      </c>
      <c r="B266" s="93" t="s">
        <v>235</v>
      </c>
      <c r="C266" s="94">
        <v>11</v>
      </c>
      <c r="D266" s="95" t="s">
        <v>101</v>
      </c>
      <c r="E266" s="108">
        <v>3294</v>
      </c>
      <c r="F266" s="140" t="s">
        <v>604</v>
      </c>
      <c r="G266" s="130"/>
      <c r="H266" s="275">
        <v>69016</v>
      </c>
      <c r="I266" s="275"/>
      <c r="J266" s="275">
        <v>18000</v>
      </c>
      <c r="K266" s="275"/>
      <c r="L266" s="275"/>
      <c r="M266" s="275">
        <f t="shared" si="172"/>
        <v>87016</v>
      </c>
    </row>
    <row r="267" spans="1:13" s="245" customFormat="1" ht="15" hidden="1" x14ac:dyDescent="0.2">
      <c r="A267" s="95" t="s">
        <v>600</v>
      </c>
      <c r="B267" s="93" t="s">
        <v>235</v>
      </c>
      <c r="C267" s="94">
        <v>11</v>
      </c>
      <c r="D267" s="95" t="s">
        <v>101</v>
      </c>
      <c r="E267" s="108">
        <v>3295</v>
      </c>
      <c r="F267" s="140" t="s">
        <v>66</v>
      </c>
      <c r="G267" s="130"/>
      <c r="H267" s="280">
        <v>650</v>
      </c>
      <c r="I267" s="280"/>
      <c r="J267" s="280"/>
      <c r="K267" s="280"/>
      <c r="L267" s="280"/>
      <c r="M267" s="280">
        <f t="shared" si="172"/>
        <v>650</v>
      </c>
    </row>
    <row r="268" spans="1:13" s="254" customFormat="1" hidden="1" x14ac:dyDescent="0.2">
      <c r="A268" s="95" t="s">
        <v>600</v>
      </c>
      <c r="B268" s="93" t="s">
        <v>235</v>
      </c>
      <c r="C268" s="94">
        <v>11</v>
      </c>
      <c r="D268" s="95" t="s">
        <v>101</v>
      </c>
      <c r="E268" s="108">
        <v>3299</v>
      </c>
      <c r="F268" s="140" t="s">
        <v>67</v>
      </c>
      <c r="G268" s="130"/>
      <c r="H268" s="281">
        <v>650</v>
      </c>
      <c r="I268" s="281"/>
      <c r="J268" s="281"/>
      <c r="K268" s="281"/>
      <c r="L268" s="281"/>
      <c r="M268" s="281">
        <f t="shared" si="172"/>
        <v>650</v>
      </c>
    </row>
    <row r="269" spans="1:13" s="245" customFormat="1" hidden="1" x14ac:dyDescent="0.2">
      <c r="A269" s="186" t="s">
        <v>600</v>
      </c>
      <c r="B269" s="174" t="s">
        <v>235</v>
      </c>
      <c r="C269" s="164">
        <v>11</v>
      </c>
      <c r="D269" s="164"/>
      <c r="E269" s="165">
        <v>34</v>
      </c>
      <c r="F269" s="166"/>
      <c r="G269" s="167"/>
      <c r="H269" s="296">
        <f t="shared" ref="H269:L269" si="174">H270</f>
        <v>3800</v>
      </c>
      <c r="I269" s="296">
        <f t="shared" si="174"/>
        <v>0</v>
      </c>
      <c r="J269" s="296">
        <f t="shared" si="174"/>
        <v>10000</v>
      </c>
      <c r="K269" s="296">
        <f t="shared" si="174"/>
        <v>0</v>
      </c>
      <c r="L269" s="296">
        <f t="shared" si="174"/>
        <v>0</v>
      </c>
      <c r="M269" s="296">
        <f t="shared" si="172"/>
        <v>13800</v>
      </c>
    </row>
    <row r="270" spans="1:13" s="245" customFormat="1" hidden="1" x14ac:dyDescent="0.2">
      <c r="A270" s="131" t="s">
        <v>600</v>
      </c>
      <c r="B270" s="127" t="s">
        <v>235</v>
      </c>
      <c r="C270" s="145">
        <v>11</v>
      </c>
      <c r="D270" s="131"/>
      <c r="E270" s="146">
        <v>343</v>
      </c>
      <c r="F270" s="142"/>
      <c r="G270" s="129"/>
      <c r="H270" s="295">
        <f t="shared" ref="H270:I270" si="175">SUM(H271:H273)</f>
        <v>3800</v>
      </c>
      <c r="I270" s="295">
        <f t="shared" si="175"/>
        <v>0</v>
      </c>
      <c r="J270" s="295">
        <f t="shared" ref="J270:L270" si="176">SUM(J271:J273)</f>
        <v>10000</v>
      </c>
      <c r="K270" s="295">
        <f t="shared" si="176"/>
        <v>0</v>
      </c>
      <c r="L270" s="295">
        <f t="shared" si="176"/>
        <v>0</v>
      </c>
      <c r="M270" s="295">
        <f t="shared" si="172"/>
        <v>13800</v>
      </c>
    </row>
    <row r="271" spans="1:13" s="245" customFormat="1" ht="15" hidden="1" x14ac:dyDescent="0.2">
      <c r="A271" s="95" t="s">
        <v>600</v>
      </c>
      <c r="B271" s="93" t="s">
        <v>235</v>
      </c>
      <c r="C271" s="94">
        <v>11</v>
      </c>
      <c r="D271" s="95" t="s">
        <v>101</v>
      </c>
      <c r="E271" s="108">
        <v>3431</v>
      </c>
      <c r="F271" s="140" t="s">
        <v>68</v>
      </c>
      <c r="G271" s="130"/>
      <c r="H271" s="280">
        <v>600</v>
      </c>
      <c r="I271" s="280"/>
      <c r="J271" s="280"/>
      <c r="K271" s="280"/>
      <c r="L271" s="280"/>
      <c r="M271" s="280">
        <f t="shared" si="172"/>
        <v>600</v>
      </c>
    </row>
    <row r="272" spans="1:13" s="245" customFormat="1" ht="15" hidden="1" x14ac:dyDescent="0.2">
      <c r="A272" s="95" t="s">
        <v>600</v>
      </c>
      <c r="B272" s="93" t="s">
        <v>235</v>
      </c>
      <c r="C272" s="94">
        <v>11</v>
      </c>
      <c r="D272" s="95" t="s">
        <v>101</v>
      </c>
      <c r="E272" s="108">
        <v>3433</v>
      </c>
      <c r="F272" s="140" t="s">
        <v>69</v>
      </c>
      <c r="G272" s="130"/>
      <c r="H272" s="275">
        <v>3100</v>
      </c>
      <c r="I272" s="281"/>
      <c r="J272" s="275">
        <v>10000</v>
      </c>
      <c r="K272" s="275"/>
      <c r="L272" s="275"/>
      <c r="M272" s="275">
        <f t="shared" si="172"/>
        <v>13100</v>
      </c>
    </row>
    <row r="273" spans="1:13" s="254" customFormat="1" hidden="1" x14ac:dyDescent="0.2">
      <c r="A273" s="95" t="s">
        <v>600</v>
      </c>
      <c r="B273" s="93" t="s">
        <v>235</v>
      </c>
      <c r="C273" s="94">
        <v>11</v>
      </c>
      <c r="D273" s="95" t="s">
        <v>101</v>
      </c>
      <c r="E273" s="108">
        <v>3434</v>
      </c>
      <c r="F273" s="140" t="s">
        <v>70</v>
      </c>
      <c r="G273" s="130"/>
      <c r="H273" s="281">
        <v>100</v>
      </c>
      <c r="I273" s="281"/>
      <c r="J273" s="281"/>
      <c r="K273" s="281"/>
      <c r="L273" s="281"/>
      <c r="M273" s="281">
        <f t="shared" si="172"/>
        <v>100</v>
      </c>
    </row>
    <row r="274" spans="1:13" s="245" customFormat="1" hidden="1" x14ac:dyDescent="0.2">
      <c r="A274" s="186" t="s">
        <v>600</v>
      </c>
      <c r="B274" s="174" t="s">
        <v>235</v>
      </c>
      <c r="C274" s="164">
        <v>11</v>
      </c>
      <c r="D274" s="164"/>
      <c r="E274" s="165">
        <v>37</v>
      </c>
      <c r="F274" s="166"/>
      <c r="G274" s="167"/>
      <c r="H274" s="296">
        <f t="shared" ref="H274:L274" si="177">H275</f>
        <v>20000</v>
      </c>
      <c r="I274" s="296">
        <f t="shared" si="177"/>
        <v>0</v>
      </c>
      <c r="J274" s="296">
        <f t="shared" si="177"/>
        <v>0</v>
      </c>
      <c r="K274" s="296">
        <f t="shared" si="177"/>
        <v>0</v>
      </c>
      <c r="L274" s="296">
        <f t="shared" si="177"/>
        <v>0</v>
      </c>
      <c r="M274" s="296">
        <f t="shared" si="172"/>
        <v>20000</v>
      </c>
    </row>
    <row r="275" spans="1:13" s="245" customFormat="1" hidden="1" x14ac:dyDescent="0.2">
      <c r="A275" s="131" t="s">
        <v>600</v>
      </c>
      <c r="B275" s="127" t="s">
        <v>235</v>
      </c>
      <c r="C275" s="145">
        <v>11</v>
      </c>
      <c r="D275" s="131"/>
      <c r="E275" s="146">
        <v>372</v>
      </c>
      <c r="F275" s="142"/>
      <c r="G275" s="129"/>
      <c r="H275" s="295">
        <f t="shared" ref="H275:I275" si="178">SUM(H276:H277)</f>
        <v>20000</v>
      </c>
      <c r="I275" s="295">
        <f t="shared" si="178"/>
        <v>0</v>
      </c>
      <c r="J275" s="295">
        <f t="shared" ref="J275:L275" si="179">SUM(J276:J277)</f>
        <v>0</v>
      </c>
      <c r="K275" s="295">
        <f t="shared" si="179"/>
        <v>0</v>
      </c>
      <c r="L275" s="295">
        <f t="shared" si="179"/>
        <v>0</v>
      </c>
      <c r="M275" s="295">
        <f t="shared" si="172"/>
        <v>20000</v>
      </c>
    </row>
    <row r="276" spans="1:13" s="245" customFormat="1" ht="15" hidden="1" x14ac:dyDescent="0.2">
      <c r="A276" s="95" t="s">
        <v>600</v>
      </c>
      <c r="B276" s="93" t="s">
        <v>235</v>
      </c>
      <c r="C276" s="94">
        <v>11</v>
      </c>
      <c r="D276" s="95" t="s">
        <v>101</v>
      </c>
      <c r="E276" s="108">
        <v>3721</v>
      </c>
      <c r="F276" s="140" t="s">
        <v>138</v>
      </c>
      <c r="G276" s="130"/>
      <c r="H276" s="278">
        <v>10000</v>
      </c>
      <c r="I276" s="278"/>
      <c r="J276" s="278"/>
      <c r="K276" s="278"/>
      <c r="L276" s="278"/>
      <c r="M276" s="278">
        <f t="shared" si="172"/>
        <v>10000</v>
      </c>
    </row>
    <row r="277" spans="1:13" s="254" customFormat="1" hidden="1" x14ac:dyDescent="0.2">
      <c r="A277" s="95" t="s">
        <v>600</v>
      </c>
      <c r="B277" s="93" t="s">
        <v>235</v>
      </c>
      <c r="C277" s="94">
        <v>11</v>
      </c>
      <c r="D277" s="95" t="s">
        <v>101</v>
      </c>
      <c r="E277" s="108">
        <v>3722</v>
      </c>
      <c r="F277" s="140" t="s">
        <v>605</v>
      </c>
      <c r="G277" s="130"/>
      <c r="H277" s="293">
        <v>10000</v>
      </c>
      <c r="I277" s="293"/>
      <c r="J277" s="293"/>
      <c r="K277" s="293"/>
      <c r="L277" s="293"/>
      <c r="M277" s="293">
        <f t="shared" si="172"/>
        <v>10000</v>
      </c>
    </row>
    <row r="278" spans="1:13" s="245" customFormat="1" hidden="1" x14ac:dyDescent="0.2">
      <c r="A278" s="186" t="s">
        <v>600</v>
      </c>
      <c r="B278" s="174" t="s">
        <v>235</v>
      </c>
      <c r="C278" s="164">
        <v>11</v>
      </c>
      <c r="D278" s="164"/>
      <c r="E278" s="165">
        <v>41</v>
      </c>
      <c r="F278" s="166"/>
      <c r="G278" s="167"/>
      <c r="H278" s="296">
        <f t="shared" ref="H278:L278" si="180">H279</f>
        <v>148650</v>
      </c>
      <c r="I278" s="296">
        <f t="shared" si="180"/>
        <v>0</v>
      </c>
      <c r="J278" s="296">
        <f t="shared" si="180"/>
        <v>85000</v>
      </c>
      <c r="K278" s="296">
        <f t="shared" si="180"/>
        <v>0</v>
      </c>
      <c r="L278" s="296">
        <f t="shared" si="180"/>
        <v>0</v>
      </c>
      <c r="M278" s="296">
        <f t="shared" si="172"/>
        <v>233650</v>
      </c>
    </row>
    <row r="279" spans="1:13" s="245" customFormat="1" hidden="1" x14ac:dyDescent="0.2">
      <c r="A279" s="131" t="s">
        <v>600</v>
      </c>
      <c r="B279" s="127" t="s">
        <v>235</v>
      </c>
      <c r="C279" s="145">
        <v>11</v>
      </c>
      <c r="D279" s="131"/>
      <c r="E279" s="146">
        <v>412</v>
      </c>
      <c r="F279" s="142"/>
      <c r="G279" s="129"/>
      <c r="H279" s="295">
        <f t="shared" ref="H279:I279" si="181">H280+H281</f>
        <v>148650</v>
      </c>
      <c r="I279" s="295">
        <f t="shared" si="181"/>
        <v>0</v>
      </c>
      <c r="J279" s="295">
        <f t="shared" ref="J279:L279" si="182">J280+J281</f>
        <v>85000</v>
      </c>
      <c r="K279" s="295">
        <f t="shared" si="182"/>
        <v>0</v>
      </c>
      <c r="L279" s="295">
        <f t="shared" si="182"/>
        <v>0</v>
      </c>
      <c r="M279" s="295">
        <f t="shared" si="172"/>
        <v>233650</v>
      </c>
    </row>
    <row r="280" spans="1:13" s="245" customFormat="1" ht="15" hidden="1" x14ac:dyDescent="0.2">
      <c r="A280" s="95" t="s">
        <v>600</v>
      </c>
      <c r="B280" s="93" t="s">
        <v>235</v>
      </c>
      <c r="C280" s="94">
        <v>11</v>
      </c>
      <c r="D280" s="95" t="s">
        <v>101</v>
      </c>
      <c r="E280" s="108">
        <v>4123</v>
      </c>
      <c r="F280" s="140" t="s">
        <v>83</v>
      </c>
      <c r="G280" s="130"/>
      <c r="H280" s="275">
        <v>74325</v>
      </c>
      <c r="I280" s="275"/>
      <c r="J280" s="275">
        <v>85000</v>
      </c>
      <c r="K280" s="275"/>
      <c r="L280" s="275"/>
      <c r="M280" s="275">
        <f t="shared" si="172"/>
        <v>159325</v>
      </c>
    </row>
    <row r="281" spans="1:13" s="254" customFormat="1" hidden="1" x14ac:dyDescent="0.2">
      <c r="A281" s="95" t="s">
        <v>600</v>
      </c>
      <c r="B281" s="93" t="s">
        <v>235</v>
      </c>
      <c r="C281" s="94">
        <v>11</v>
      </c>
      <c r="D281" s="95" t="s">
        <v>101</v>
      </c>
      <c r="E281" s="108">
        <v>4126</v>
      </c>
      <c r="F281" s="140" t="s">
        <v>84</v>
      </c>
      <c r="G281" s="130"/>
      <c r="H281" s="275">
        <v>74325</v>
      </c>
      <c r="I281" s="275"/>
      <c r="J281" s="275"/>
      <c r="K281" s="275"/>
      <c r="L281" s="275"/>
      <c r="M281" s="275">
        <f t="shared" si="172"/>
        <v>74325</v>
      </c>
    </row>
    <row r="282" spans="1:13" s="245" customFormat="1" hidden="1" x14ac:dyDescent="0.2">
      <c r="A282" s="186" t="s">
        <v>600</v>
      </c>
      <c r="B282" s="174" t="s">
        <v>235</v>
      </c>
      <c r="C282" s="164">
        <v>11</v>
      </c>
      <c r="D282" s="164"/>
      <c r="E282" s="165">
        <v>42</v>
      </c>
      <c r="F282" s="166"/>
      <c r="G282" s="167"/>
      <c r="H282" s="296">
        <f t="shared" ref="H282:I282" si="183">H283+H290+H288</f>
        <v>2885033</v>
      </c>
      <c r="I282" s="296">
        <f t="shared" si="183"/>
        <v>260000</v>
      </c>
      <c r="J282" s="296">
        <f t="shared" ref="J282:L282" si="184">J283+J290+J288</f>
        <v>190000</v>
      </c>
      <c r="K282" s="296">
        <f t="shared" si="184"/>
        <v>1580000</v>
      </c>
      <c r="L282" s="296">
        <f t="shared" si="184"/>
        <v>0</v>
      </c>
      <c r="M282" s="296">
        <f t="shared" si="172"/>
        <v>1235033</v>
      </c>
    </row>
    <row r="283" spans="1:13" s="245" customFormat="1" hidden="1" x14ac:dyDescent="0.2">
      <c r="A283" s="131" t="s">
        <v>600</v>
      </c>
      <c r="B283" s="127" t="s">
        <v>235</v>
      </c>
      <c r="C283" s="145">
        <v>11</v>
      </c>
      <c r="D283" s="131"/>
      <c r="E283" s="146">
        <v>422</v>
      </c>
      <c r="F283" s="142"/>
      <c r="G283" s="129"/>
      <c r="H283" s="295">
        <f t="shared" ref="H283:I283" si="185">H284+H285+H286+H287</f>
        <v>2352310</v>
      </c>
      <c r="I283" s="295">
        <f t="shared" si="185"/>
        <v>260000</v>
      </c>
      <c r="J283" s="295">
        <f t="shared" ref="J283:L283" si="186">J284+J285+J286+J287</f>
        <v>0</v>
      </c>
      <c r="K283" s="295">
        <f t="shared" si="186"/>
        <v>1400000</v>
      </c>
      <c r="L283" s="295">
        <f t="shared" si="186"/>
        <v>0</v>
      </c>
      <c r="M283" s="295">
        <f t="shared" si="172"/>
        <v>692310</v>
      </c>
    </row>
    <row r="284" spans="1:13" s="245" customFormat="1" ht="15" hidden="1" x14ac:dyDescent="0.2">
      <c r="A284" s="95" t="s">
        <v>600</v>
      </c>
      <c r="B284" s="93" t="s">
        <v>235</v>
      </c>
      <c r="C284" s="94">
        <v>11</v>
      </c>
      <c r="D284" s="95" t="s">
        <v>101</v>
      </c>
      <c r="E284" s="108">
        <v>4221</v>
      </c>
      <c r="F284" s="140" t="s">
        <v>74</v>
      </c>
      <c r="G284" s="130"/>
      <c r="H284" s="275">
        <v>189267</v>
      </c>
      <c r="I284" s="275"/>
      <c r="J284" s="275"/>
      <c r="K284" s="275"/>
      <c r="L284" s="275"/>
      <c r="M284" s="275">
        <f t="shared" si="172"/>
        <v>189267</v>
      </c>
    </row>
    <row r="285" spans="1:13" s="245" customFormat="1" ht="15" hidden="1" x14ac:dyDescent="0.2">
      <c r="A285" s="95" t="s">
        <v>600</v>
      </c>
      <c r="B285" s="93" t="s">
        <v>235</v>
      </c>
      <c r="C285" s="94">
        <v>11</v>
      </c>
      <c r="D285" s="95" t="s">
        <v>101</v>
      </c>
      <c r="E285" s="108">
        <v>4222</v>
      </c>
      <c r="F285" s="140" t="s">
        <v>75</v>
      </c>
      <c r="G285" s="130"/>
      <c r="H285" s="275">
        <v>19908</v>
      </c>
      <c r="I285" s="275"/>
      <c r="J285" s="275"/>
      <c r="K285" s="275"/>
      <c r="L285" s="275"/>
      <c r="M285" s="275">
        <f t="shared" si="172"/>
        <v>19908</v>
      </c>
    </row>
    <row r="286" spans="1:13" s="254" customFormat="1" hidden="1" x14ac:dyDescent="0.2">
      <c r="A286" s="95" t="s">
        <v>600</v>
      </c>
      <c r="B286" s="93" t="s">
        <v>235</v>
      </c>
      <c r="C286" s="94">
        <v>11</v>
      </c>
      <c r="D286" s="95" t="s">
        <v>101</v>
      </c>
      <c r="E286" s="108">
        <v>4223</v>
      </c>
      <c r="F286" s="140" t="s">
        <v>76</v>
      </c>
      <c r="G286" s="130"/>
      <c r="H286" s="275">
        <v>36499</v>
      </c>
      <c r="I286" s="275"/>
      <c r="J286" s="275"/>
      <c r="K286" s="275"/>
      <c r="L286" s="275"/>
      <c r="M286" s="275">
        <f t="shared" ref="M286:M296" si="187">H286-I286+J286-K286+L286</f>
        <v>36499</v>
      </c>
    </row>
    <row r="287" spans="1:13" s="245" customFormat="1" ht="15" hidden="1" x14ac:dyDescent="0.2">
      <c r="A287" s="95" t="s">
        <v>600</v>
      </c>
      <c r="B287" s="93" t="s">
        <v>235</v>
      </c>
      <c r="C287" s="94">
        <v>11</v>
      </c>
      <c r="D287" s="95" t="s">
        <v>101</v>
      </c>
      <c r="E287" s="108">
        <v>4227</v>
      </c>
      <c r="F287" s="140" t="s">
        <v>77</v>
      </c>
      <c r="G287" s="130"/>
      <c r="H287" s="275">
        <v>2106636</v>
      </c>
      <c r="I287" s="275">
        <v>260000</v>
      </c>
      <c r="J287" s="275"/>
      <c r="K287" s="275">
        <v>1400000</v>
      </c>
      <c r="L287" s="275"/>
      <c r="M287" s="275">
        <f t="shared" si="187"/>
        <v>446636</v>
      </c>
    </row>
    <row r="288" spans="1:13" s="254" customFormat="1" hidden="1" x14ac:dyDescent="0.2">
      <c r="A288" s="131" t="s">
        <v>600</v>
      </c>
      <c r="B288" s="127" t="s">
        <v>235</v>
      </c>
      <c r="C288" s="145">
        <v>11</v>
      </c>
      <c r="D288" s="131"/>
      <c r="E288" s="146">
        <v>423</v>
      </c>
      <c r="F288" s="142"/>
      <c r="G288" s="129"/>
      <c r="H288" s="295">
        <f t="shared" ref="H288:L288" si="188">H289</f>
        <v>182723</v>
      </c>
      <c r="I288" s="295">
        <f t="shared" si="188"/>
        <v>0</v>
      </c>
      <c r="J288" s="295">
        <f t="shared" si="188"/>
        <v>0</v>
      </c>
      <c r="K288" s="295">
        <f t="shared" si="188"/>
        <v>180000</v>
      </c>
      <c r="L288" s="295">
        <f t="shared" si="188"/>
        <v>0</v>
      </c>
      <c r="M288" s="295">
        <f t="shared" si="187"/>
        <v>2723</v>
      </c>
    </row>
    <row r="289" spans="1:13" s="245" customFormat="1" ht="15" hidden="1" x14ac:dyDescent="0.2">
      <c r="A289" s="95" t="s">
        <v>600</v>
      </c>
      <c r="B289" s="93" t="s">
        <v>235</v>
      </c>
      <c r="C289" s="94">
        <v>11</v>
      </c>
      <c r="D289" s="95" t="s">
        <v>101</v>
      </c>
      <c r="E289" s="108">
        <v>4231</v>
      </c>
      <c r="F289" s="140" t="s">
        <v>241</v>
      </c>
      <c r="G289" s="130"/>
      <c r="H289" s="275">
        <v>182723</v>
      </c>
      <c r="I289" s="275"/>
      <c r="J289" s="275"/>
      <c r="K289" s="275">
        <v>180000</v>
      </c>
      <c r="L289" s="275"/>
      <c r="M289" s="275">
        <f t="shared" si="187"/>
        <v>2723</v>
      </c>
    </row>
    <row r="290" spans="1:13" s="245" customFormat="1" hidden="1" x14ac:dyDescent="0.2">
      <c r="A290" s="131" t="s">
        <v>600</v>
      </c>
      <c r="B290" s="127" t="s">
        <v>235</v>
      </c>
      <c r="C290" s="145">
        <v>11</v>
      </c>
      <c r="D290" s="131"/>
      <c r="E290" s="146">
        <v>426</v>
      </c>
      <c r="F290" s="142"/>
      <c r="G290" s="129"/>
      <c r="H290" s="295">
        <f t="shared" ref="H290:L290" si="189">H291</f>
        <v>350000</v>
      </c>
      <c r="I290" s="295">
        <f t="shared" si="189"/>
        <v>0</v>
      </c>
      <c r="J290" s="295">
        <f t="shared" si="189"/>
        <v>190000</v>
      </c>
      <c r="K290" s="295">
        <f t="shared" si="189"/>
        <v>0</v>
      </c>
      <c r="L290" s="295">
        <f t="shared" si="189"/>
        <v>0</v>
      </c>
      <c r="M290" s="295">
        <f t="shared" si="187"/>
        <v>540000</v>
      </c>
    </row>
    <row r="291" spans="1:13" s="254" customFormat="1" hidden="1" x14ac:dyDescent="0.2">
      <c r="A291" s="95" t="s">
        <v>600</v>
      </c>
      <c r="B291" s="93" t="s">
        <v>235</v>
      </c>
      <c r="C291" s="94">
        <v>11</v>
      </c>
      <c r="D291" s="95" t="s">
        <v>101</v>
      </c>
      <c r="E291" s="108">
        <v>4262</v>
      </c>
      <c r="F291" s="140" t="s">
        <v>86</v>
      </c>
      <c r="G291" s="130"/>
      <c r="H291" s="275">
        <v>350000</v>
      </c>
      <c r="I291" s="275"/>
      <c r="J291" s="275">
        <v>190000</v>
      </c>
      <c r="K291" s="275"/>
      <c r="L291" s="275"/>
      <c r="M291" s="275">
        <f t="shared" si="187"/>
        <v>540000</v>
      </c>
    </row>
    <row r="292" spans="1:13" s="245" customFormat="1" hidden="1" x14ac:dyDescent="0.2">
      <c r="A292" s="186" t="s">
        <v>600</v>
      </c>
      <c r="B292" s="174" t="s">
        <v>235</v>
      </c>
      <c r="C292" s="164">
        <v>11</v>
      </c>
      <c r="D292" s="164"/>
      <c r="E292" s="165">
        <v>45</v>
      </c>
      <c r="F292" s="166"/>
      <c r="G292" s="167"/>
      <c r="H292" s="296">
        <f t="shared" ref="H292:I292" si="190">H293+H295</f>
        <v>1263614</v>
      </c>
      <c r="I292" s="296">
        <f t="shared" si="190"/>
        <v>0</v>
      </c>
      <c r="J292" s="296">
        <f t="shared" ref="J292:L292" si="191">J293+J295</f>
        <v>0</v>
      </c>
      <c r="K292" s="296">
        <f t="shared" si="191"/>
        <v>500000</v>
      </c>
      <c r="L292" s="296">
        <f t="shared" si="191"/>
        <v>0</v>
      </c>
      <c r="M292" s="296">
        <f t="shared" si="187"/>
        <v>763614</v>
      </c>
    </row>
    <row r="293" spans="1:13" s="254" customFormat="1" hidden="1" x14ac:dyDescent="0.2">
      <c r="A293" s="131" t="s">
        <v>600</v>
      </c>
      <c r="B293" s="127" t="s">
        <v>235</v>
      </c>
      <c r="C293" s="145">
        <v>11</v>
      </c>
      <c r="D293" s="131"/>
      <c r="E293" s="146">
        <v>451</v>
      </c>
      <c r="F293" s="142"/>
      <c r="G293" s="129"/>
      <c r="H293" s="295">
        <f t="shared" ref="H293:L293" si="192">H294</f>
        <v>663614</v>
      </c>
      <c r="I293" s="295">
        <f t="shared" si="192"/>
        <v>0</v>
      </c>
      <c r="J293" s="295">
        <f t="shared" si="192"/>
        <v>0</v>
      </c>
      <c r="K293" s="295">
        <f t="shared" si="192"/>
        <v>0</v>
      </c>
      <c r="L293" s="295">
        <f t="shared" si="192"/>
        <v>0</v>
      </c>
      <c r="M293" s="295">
        <f t="shared" si="187"/>
        <v>663614</v>
      </c>
    </row>
    <row r="294" spans="1:13" s="254" customFormat="1" hidden="1" x14ac:dyDescent="0.2">
      <c r="A294" s="95" t="s">
        <v>600</v>
      </c>
      <c r="B294" s="93" t="s">
        <v>235</v>
      </c>
      <c r="C294" s="94">
        <v>11</v>
      </c>
      <c r="D294" s="95" t="s">
        <v>101</v>
      </c>
      <c r="E294" s="108">
        <v>4511</v>
      </c>
      <c r="F294" s="140" t="s">
        <v>91</v>
      </c>
      <c r="G294" s="130"/>
      <c r="H294" s="275">
        <v>663614</v>
      </c>
      <c r="I294" s="275"/>
      <c r="J294" s="275"/>
      <c r="K294" s="275"/>
      <c r="L294" s="275"/>
      <c r="M294" s="275">
        <f t="shared" si="187"/>
        <v>663614</v>
      </c>
    </row>
    <row r="295" spans="1:13" s="245" customFormat="1" hidden="1" x14ac:dyDescent="0.2">
      <c r="A295" s="131" t="s">
        <v>600</v>
      </c>
      <c r="B295" s="127" t="s">
        <v>235</v>
      </c>
      <c r="C295" s="145">
        <v>11</v>
      </c>
      <c r="D295" s="131"/>
      <c r="E295" s="146">
        <v>453</v>
      </c>
      <c r="F295" s="141"/>
      <c r="G295" s="130"/>
      <c r="H295" s="295">
        <f t="shared" ref="H295:L295" si="193">H296</f>
        <v>600000</v>
      </c>
      <c r="I295" s="295">
        <f t="shared" si="193"/>
        <v>0</v>
      </c>
      <c r="J295" s="295">
        <f t="shared" si="193"/>
        <v>0</v>
      </c>
      <c r="K295" s="295">
        <f t="shared" si="193"/>
        <v>500000</v>
      </c>
      <c r="L295" s="295">
        <f t="shared" si="193"/>
        <v>0</v>
      </c>
      <c r="M295" s="295">
        <f t="shared" si="187"/>
        <v>100000</v>
      </c>
    </row>
    <row r="296" spans="1:13" s="254" customFormat="1" hidden="1" x14ac:dyDescent="0.2">
      <c r="A296" s="95" t="s">
        <v>600</v>
      </c>
      <c r="B296" s="93" t="s">
        <v>235</v>
      </c>
      <c r="C296" s="94">
        <v>11</v>
      </c>
      <c r="D296" s="95" t="s">
        <v>101</v>
      </c>
      <c r="E296" s="108">
        <v>4531</v>
      </c>
      <c r="F296" s="140" t="s">
        <v>198</v>
      </c>
      <c r="G296" s="130"/>
      <c r="H296" s="275">
        <v>600000</v>
      </c>
      <c r="I296" s="275"/>
      <c r="J296" s="275"/>
      <c r="K296" s="418">
        <v>500000</v>
      </c>
      <c r="L296" s="275"/>
      <c r="M296" s="275">
        <f t="shared" si="187"/>
        <v>100000</v>
      </c>
    </row>
    <row r="297" spans="1:13" s="254" customFormat="1" hidden="1" x14ac:dyDescent="0.2">
      <c r="A297" s="242" t="s">
        <v>600</v>
      </c>
      <c r="B297" s="243" t="s">
        <v>235</v>
      </c>
      <c r="C297" s="206">
        <v>31</v>
      </c>
      <c r="D297" s="206"/>
      <c r="E297" s="208">
        <v>32</v>
      </c>
      <c r="F297" s="209"/>
      <c r="G297" s="244"/>
      <c r="H297" s="227">
        <f t="shared" ref="H297:L297" si="194">H298</f>
        <v>398</v>
      </c>
      <c r="I297" s="227">
        <f t="shared" si="194"/>
        <v>0</v>
      </c>
      <c r="J297" s="227">
        <f t="shared" si="194"/>
        <v>0</v>
      </c>
      <c r="K297" s="227">
        <f t="shared" si="194"/>
        <v>0</v>
      </c>
      <c r="L297" s="227">
        <f t="shared" si="194"/>
        <v>0</v>
      </c>
      <c r="M297" s="227">
        <f t="shared" ref="M297:M342" si="195">H297-I297+J297-K297+L297</f>
        <v>398</v>
      </c>
    </row>
    <row r="298" spans="1:13" s="254" customFormat="1" hidden="1" x14ac:dyDescent="0.2">
      <c r="A298" s="255" t="s">
        <v>600</v>
      </c>
      <c r="B298" s="256" t="s">
        <v>235</v>
      </c>
      <c r="C298" s="225">
        <v>31</v>
      </c>
      <c r="D298" s="255"/>
      <c r="E298" s="220">
        <v>329</v>
      </c>
      <c r="F298" s="257"/>
      <c r="G298" s="258"/>
      <c r="H298" s="226">
        <f t="shared" ref="H298:L298" si="196">SUM(H299)</f>
        <v>398</v>
      </c>
      <c r="I298" s="226">
        <f t="shared" si="196"/>
        <v>0</v>
      </c>
      <c r="J298" s="226">
        <f t="shared" si="196"/>
        <v>0</v>
      </c>
      <c r="K298" s="226">
        <f t="shared" si="196"/>
        <v>0</v>
      </c>
      <c r="L298" s="226">
        <f t="shared" si="196"/>
        <v>0</v>
      </c>
      <c r="M298" s="226">
        <f t="shared" si="195"/>
        <v>398</v>
      </c>
    </row>
    <row r="299" spans="1:13" s="254" customFormat="1" ht="30" hidden="1" x14ac:dyDescent="0.2">
      <c r="A299" s="214" t="s">
        <v>600</v>
      </c>
      <c r="B299" s="253" t="s">
        <v>235</v>
      </c>
      <c r="C299" s="215">
        <v>31</v>
      </c>
      <c r="D299" s="214" t="s">
        <v>101</v>
      </c>
      <c r="E299" s="217">
        <v>3291</v>
      </c>
      <c r="F299" s="218" t="s">
        <v>474</v>
      </c>
      <c r="G299" s="251"/>
      <c r="H299" s="274">
        <v>398</v>
      </c>
      <c r="I299" s="274"/>
      <c r="J299" s="274"/>
      <c r="K299" s="274"/>
      <c r="L299" s="274"/>
      <c r="M299" s="274">
        <f t="shared" si="195"/>
        <v>398</v>
      </c>
    </row>
    <row r="300" spans="1:13" s="254" customFormat="1" hidden="1" x14ac:dyDescent="0.2">
      <c r="A300" s="242" t="s">
        <v>600</v>
      </c>
      <c r="B300" s="243" t="s">
        <v>235</v>
      </c>
      <c r="C300" s="206">
        <v>43</v>
      </c>
      <c r="D300" s="206"/>
      <c r="E300" s="208">
        <v>32</v>
      </c>
      <c r="F300" s="209"/>
      <c r="G300" s="244"/>
      <c r="H300" s="227">
        <f>H301+H303+H310</f>
        <v>4113228</v>
      </c>
      <c r="I300" s="227">
        <f>I301+I303+I310</f>
        <v>0</v>
      </c>
      <c r="J300" s="227">
        <f>J301+J303+J310</f>
        <v>1897252</v>
      </c>
      <c r="K300" s="227">
        <f t="shared" ref="K300:L300" si="197">K301+K303+K310</f>
        <v>0</v>
      </c>
      <c r="L300" s="227">
        <f t="shared" si="197"/>
        <v>0</v>
      </c>
      <c r="M300" s="227">
        <f t="shared" si="195"/>
        <v>6010480</v>
      </c>
    </row>
    <row r="301" spans="1:13" s="254" customFormat="1" hidden="1" x14ac:dyDescent="0.2">
      <c r="A301" s="255" t="s">
        <v>600</v>
      </c>
      <c r="B301" s="256" t="s">
        <v>235</v>
      </c>
      <c r="C301" s="225">
        <v>43</v>
      </c>
      <c r="D301" s="255"/>
      <c r="E301" s="220">
        <v>321</v>
      </c>
      <c r="F301" s="223"/>
      <c r="G301" s="251"/>
      <c r="H301" s="226">
        <f t="shared" ref="H301:L301" si="198">H302</f>
        <v>30000</v>
      </c>
      <c r="I301" s="226">
        <f t="shared" si="198"/>
        <v>0</v>
      </c>
      <c r="J301" s="226">
        <f t="shared" si="198"/>
        <v>0</v>
      </c>
      <c r="K301" s="226">
        <f t="shared" si="198"/>
        <v>0</v>
      </c>
      <c r="L301" s="226">
        <f t="shared" si="198"/>
        <v>0</v>
      </c>
      <c r="M301" s="226">
        <f t="shared" si="195"/>
        <v>30000</v>
      </c>
    </row>
    <row r="302" spans="1:13" s="254" customFormat="1" hidden="1" x14ac:dyDescent="0.2">
      <c r="A302" s="214" t="s">
        <v>600</v>
      </c>
      <c r="B302" s="253" t="s">
        <v>235</v>
      </c>
      <c r="C302" s="215">
        <v>43</v>
      </c>
      <c r="D302" s="214" t="s">
        <v>101</v>
      </c>
      <c r="E302" s="217">
        <v>3213</v>
      </c>
      <c r="F302" s="218" t="s">
        <v>44</v>
      </c>
      <c r="G302" s="251"/>
      <c r="H302" s="274">
        <v>30000</v>
      </c>
      <c r="I302" s="274"/>
      <c r="J302" s="274"/>
      <c r="K302" s="274"/>
      <c r="L302" s="274"/>
      <c r="M302" s="274">
        <f t="shared" si="195"/>
        <v>30000</v>
      </c>
    </row>
    <row r="303" spans="1:13" s="254" customFormat="1" hidden="1" x14ac:dyDescent="0.2">
      <c r="A303" s="255" t="s">
        <v>600</v>
      </c>
      <c r="B303" s="256" t="s">
        <v>235</v>
      </c>
      <c r="C303" s="225">
        <v>43</v>
      </c>
      <c r="D303" s="255"/>
      <c r="E303" s="220">
        <v>323</v>
      </c>
      <c r="F303" s="223"/>
      <c r="G303" s="251"/>
      <c r="H303" s="226">
        <f>SUM(H304:H309)</f>
        <v>2418228</v>
      </c>
      <c r="I303" s="226">
        <f t="shared" ref="I303:J303" si="199">SUM(I304:I309)</f>
        <v>0</v>
      </c>
      <c r="J303" s="226">
        <f t="shared" si="199"/>
        <v>1897252</v>
      </c>
      <c r="K303" s="226">
        <f t="shared" ref="K303:L303" si="200">SUM(K304:K309)</f>
        <v>0</v>
      </c>
      <c r="L303" s="226">
        <f t="shared" si="200"/>
        <v>0</v>
      </c>
      <c r="M303" s="226">
        <f t="shared" si="195"/>
        <v>4315480</v>
      </c>
    </row>
    <row r="304" spans="1:13" s="254" customFormat="1" hidden="1" x14ac:dyDescent="0.2">
      <c r="A304" s="214" t="s">
        <v>600</v>
      </c>
      <c r="B304" s="253" t="s">
        <v>235</v>
      </c>
      <c r="C304" s="215">
        <v>43</v>
      </c>
      <c r="D304" s="214" t="s">
        <v>101</v>
      </c>
      <c r="E304" s="217">
        <v>3232</v>
      </c>
      <c r="F304" s="218" t="s">
        <v>53</v>
      </c>
      <c r="G304" s="251"/>
      <c r="H304" s="274">
        <v>1853228</v>
      </c>
      <c r="I304" s="274"/>
      <c r="J304" s="274">
        <v>1200000</v>
      </c>
      <c r="K304" s="274"/>
      <c r="L304" s="274"/>
      <c r="M304" s="274">
        <f t="shared" si="195"/>
        <v>3053228</v>
      </c>
    </row>
    <row r="305" spans="1:13" s="254" customFormat="1" hidden="1" x14ac:dyDescent="0.2">
      <c r="A305" s="214" t="s">
        <v>600</v>
      </c>
      <c r="B305" s="253" t="s">
        <v>235</v>
      </c>
      <c r="C305" s="215">
        <v>43</v>
      </c>
      <c r="D305" s="214" t="s">
        <v>101</v>
      </c>
      <c r="E305" s="217">
        <v>3234</v>
      </c>
      <c r="F305" s="218" t="s">
        <v>55</v>
      </c>
      <c r="G305" s="251"/>
      <c r="H305" s="274"/>
      <c r="I305" s="274"/>
      <c r="J305" s="274">
        <v>302000</v>
      </c>
      <c r="K305" s="274"/>
      <c r="L305" s="274"/>
      <c r="M305" s="274">
        <f t="shared" si="195"/>
        <v>302000</v>
      </c>
    </row>
    <row r="306" spans="1:13" s="254" customFormat="1" hidden="1" x14ac:dyDescent="0.2">
      <c r="A306" s="214" t="s">
        <v>600</v>
      </c>
      <c r="B306" s="253" t="s">
        <v>235</v>
      </c>
      <c r="C306" s="215">
        <v>43</v>
      </c>
      <c r="D306" s="214" t="s">
        <v>101</v>
      </c>
      <c r="E306" s="217">
        <v>3235</v>
      </c>
      <c r="F306" s="218" t="s">
        <v>56</v>
      </c>
      <c r="G306" s="251"/>
      <c r="H306" s="274">
        <v>15000</v>
      </c>
      <c r="I306" s="274"/>
      <c r="J306" s="274">
        <v>35000</v>
      </c>
      <c r="K306" s="274"/>
      <c r="L306" s="274"/>
      <c r="M306" s="274">
        <f t="shared" si="195"/>
        <v>50000</v>
      </c>
    </row>
    <row r="307" spans="1:13" s="254" customFormat="1" hidden="1" x14ac:dyDescent="0.2">
      <c r="A307" s="214" t="s">
        <v>600</v>
      </c>
      <c r="B307" s="253" t="s">
        <v>235</v>
      </c>
      <c r="C307" s="215">
        <v>43</v>
      </c>
      <c r="D307" s="214" t="s">
        <v>101</v>
      </c>
      <c r="E307" s="217">
        <v>3237</v>
      </c>
      <c r="F307" s="218" t="s">
        <v>58</v>
      </c>
      <c r="G307" s="251"/>
      <c r="H307" s="274"/>
      <c r="I307" s="274"/>
      <c r="J307" s="274">
        <v>252</v>
      </c>
      <c r="K307" s="274"/>
      <c r="L307" s="274"/>
      <c r="M307" s="274">
        <f t="shared" si="195"/>
        <v>252</v>
      </c>
    </row>
    <row r="308" spans="1:13" s="254" customFormat="1" hidden="1" x14ac:dyDescent="0.2">
      <c r="A308" s="214" t="s">
        <v>600</v>
      </c>
      <c r="B308" s="253" t="s">
        <v>235</v>
      </c>
      <c r="C308" s="215">
        <v>43</v>
      </c>
      <c r="D308" s="214" t="s">
        <v>101</v>
      </c>
      <c r="E308" s="217">
        <v>3238</v>
      </c>
      <c r="F308" s="218" t="s">
        <v>59</v>
      </c>
      <c r="G308" s="251"/>
      <c r="H308" s="274">
        <v>550000</v>
      </c>
      <c r="I308" s="274"/>
      <c r="J308" s="274"/>
      <c r="K308" s="274"/>
      <c r="L308" s="274"/>
      <c r="M308" s="274">
        <f t="shared" si="195"/>
        <v>550000</v>
      </c>
    </row>
    <row r="309" spans="1:13" s="254" customFormat="1" hidden="1" x14ac:dyDescent="0.2">
      <c r="A309" s="214" t="s">
        <v>600</v>
      </c>
      <c r="B309" s="253" t="s">
        <v>235</v>
      </c>
      <c r="C309" s="215">
        <v>43</v>
      </c>
      <c r="D309" s="214" t="s">
        <v>101</v>
      </c>
      <c r="E309" s="217">
        <v>3239</v>
      </c>
      <c r="F309" s="218" t="s">
        <v>60</v>
      </c>
      <c r="G309" s="251"/>
      <c r="H309" s="274"/>
      <c r="I309" s="274"/>
      <c r="J309" s="274">
        <v>360000</v>
      </c>
      <c r="K309" s="274"/>
      <c r="L309" s="274"/>
      <c r="M309" s="274">
        <f t="shared" si="195"/>
        <v>360000</v>
      </c>
    </row>
    <row r="310" spans="1:13" s="254" customFormat="1" hidden="1" x14ac:dyDescent="0.2">
      <c r="A310" s="255" t="s">
        <v>600</v>
      </c>
      <c r="B310" s="256" t="s">
        <v>235</v>
      </c>
      <c r="C310" s="225">
        <v>43</v>
      </c>
      <c r="D310" s="255"/>
      <c r="E310" s="220">
        <v>329</v>
      </c>
      <c r="F310" s="257"/>
      <c r="G310" s="258"/>
      <c r="H310" s="226">
        <f t="shared" ref="H310:J310" si="201">SUM(H311:H312)</f>
        <v>1665000</v>
      </c>
      <c r="I310" s="226">
        <f t="shared" si="201"/>
        <v>0</v>
      </c>
      <c r="J310" s="226">
        <f t="shared" si="201"/>
        <v>0</v>
      </c>
      <c r="K310" s="226">
        <f t="shared" ref="K310:L310" si="202">SUM(K311:K312)</f>
        <v>0</v>
      </c>
      <c r="L310" s="226">
        <f t="shared" si="202"/>
        <v>0</v>
      </c>
      <c r="M310" s="226">
        <f t="shared" si="195"/>
        <v>1665000</v>
      </c>
    </row>
    <row r="311" spans="1:13" s="254" customFormat="1" ht="30" hidden="1" x14ac:dyDescent="0.2">
      <c r="A311" s="214" t="s">
        <v>600</v>
      </c>
      <c r="B311" s="253" t="s">
        <v>235</v>
      </c>
      <c r="C311" s="215">
        <v>43</v>
      </c>
      <c r="D311" s="214" t="s">
        <v>101</v>
      </c>
      <c r="E311" s="217">
        <v>3291</v>
      </c>
      <c r="F311" s="218" t="s">
        <v>474</v>
      </c>
      <c r="G311" s="251"/>
      <c r="H311" s="274">
        <v>1600000</v>
      </c>
      <c r="I311" s="274"/>
      <c r="J311" s="274"/>
      <c r="K311" s="274"/>
      <c r="L311" s="274"/>
      <c r="M311" s="274">
        <f t="shared" si="195"/>
        <v>1600000</v>
      </c>
    </row>
    <row r="312" spans="1:13" s="254" customFormat="1" hidden="1" x14ac:dyDescent="0.2">
      <c r="A312" s="214" t="s">
        <v>600</v>
      </c>
      <c r="B312" s="253" t="s">
        <v>235</v>
      </c>
      <c r="C312" s="215">
        <v>43</v>
      </c>
      <c r="D312" s="214" t="s">
        <v>101</v>
      </c>
      <c r="E312" s="217">
        <v>3292</v>
      </c>
      <c r="F312" s="218" t="s">
        <v>63</v>
      </c>
      <c r="G312" s="251"/>
      <c r="H312" s="274">
        <v>65000</v>
      </c>
      <c r="I312" s="274"/>
      <c r="J312" s="274"/>
      <c r="K312" s="274"/>
      <c r="L312" s="274"/>
      <c r="M312" s="274">
        <f t="shared" si="195"/>
        <v>65000</v>
      </c>
    </row>
    <row r="313" spans="1:13" s="254" customFormat="1" hidden="1" x14ac:dyDescent="0.2">
      <c r="A313" s="242" t="s">
        <v>600</v>
      </c>
      <c r="B313" s="243" t="s">
        <v>235</v>
      </c>
      <c r="C313" s="206">
        <v>43</v>
      </c>
      <c r="D313" s="206"/>
      <c r="E313" s="208">
        <v>41</v>
      </c>
      <c r="F313" s="209"/>
      <c r="G313" s="244"/>
      <c r="H313" s="227">
        <f t="shared" ref="H313:L314" si="203">H314</f>
        <v>26000</v>
      </c>
      <c r="I313" s="227">
        <f t="shared" si="203"/>
        <v>0</v>
      </c>
      <c r="J313" s="227">
        <f t="shared" si="203"/>
        <v>0</v>
      </c>
      <c r="K313" s="227">
        <f t="shared" si="203"/>
        <v>0</v>
      </c>
      <c r="L313" s="227">
        <f t="shared" si="203"/>
        <v>0</v>
      </c>
      <c r="M313" s="227">
        <f t="shared" si="195"/>
        <v>26000</v>
      </c>
    </row>
    <row r="314" spans="1:13" s="254" customFormat="1" hidden="1" x14ac:dyDescent="0.2">
      <c r="A314" s="255" t="s">
        <v>600</v>
      </c>
      <c r="B314" s="256" t="s">
        <v>235</v>
      </c>
      <c r="C314" s="225">
        <v>43</v>
      </c>
      <c r="D314" s="255"/>
      <c r="E314" s="220">
        <v>412</v>
      </c>
      <c r="F314" s="223"/>
      <c r="G314" s="251"/>
      <c r="H314" s="226">
        <f>H315</f>
        <v>26000</v>
      </c>
      <c r="I314" s="226">
        <f>I315</f>
        <v>0</v>
      </c>
      <c r="J314" s="226">
        <f>J315</f>
        <v>0</v>
      </c>
      <c r="K314" s="226">
        <f t="shared" si="203"/>
        <v>0</v>
      </c>
      <c r="L314" s="226">
        <f t="shared" si="203"/>
        <v>0</v>
      </c>
      <c r="M314" s="226">
        <f t="shared" si="195"/>
        <v>26000</v>
      </c>
    </row>
    <row r="315" spans="1:13" s="254" customFormat="1" hidden="1" x14ac:dyDescent="0.2">
      <c r="A315" s="214" t="s">
        <v>600</v>
      </c>
      <c r="B315" s="253" t="s">
        <v>235</v>
      </c>
      <c r="C315" s="215">
        <v>43</v>
      </c>
      <c r="D315" s="214" t="s">
        <v>101</v>
      </c>
      <c r="E315" s="217">
        <v>4123</v>
      </c>
      <c r="F315" s="218" t="s">
        <v>83</v>
      </c>
      <c r="G315" s="251"/>
      <c r="H315" s="274">
        <v>26000</v>
      </c>
      <c r="I315" s="274"/>
      <c r="J315" s="274"/>
      <c r="K315" s="274"/>
      <c r="L315" s="274"/>
      <c r="M315" s="274">
        <f t="shared" si="195"/>
        <v>26000</v>
      </c>
    </row>
    <row r="316" spans="1:13" s="254" customFormat="1" hidden="1" x14ac:dyDescent="0.2">
      <c r="A316" s="242" t="s">
        <v>600</v>
      </c>
      <c r="B316" s="243" t="s">
        <v>235</v>
      </c>
      <c r="C316" s="206">
        <v>43</v>
      </c>
      <c r="D316" s="206"/>
      <c r="E316" s="208">
        <v>42</v>
      </c>
      <c r="F316" s="209"/>
      <c r="G316" s="244"/>
      <c r="H316" s="227">
        <f t="shared" ref="H316:J316" si="204">H317+H321</f>
        <v>469725</v>
      </c>
      <c r="I316" s="227">
        <f t="shared" si="204"/>
        <v>0</v>
      </c>
      <c r="J316" s="227">
        <f t="shared" si="204"/>
        <v>240000</v>
      </c>
      <c r="K316" s="227">
        <f t="shared" ref="K316:L316" si="205">K317+K321</f>
        <v>0</v>
      </c>
      <c r="L316" s="227">
        <f t="shared" si="205"/>
        <v>0</v>
      </c>
      <c r="M316" s="227">
        <f t="shared" si="195"/>
        <v>709725</v>
      </c>
    </row>
    <row r="317" spans="1:13" s="254" customFormat="1" hidden="1" x14ac:dyDescent="0.2">
      <c r="A317" s="255" t="s">
        <v>600</v>
      </c>
      <c r="B317" s="256" t="s">
        <v>235</v>
      </c>
      <c r="C317" s="225">
        <v>43</v>
      </c>
      <c r="D317" s="255"/>
      <c r="E317" s="220">
        <v>422</v>
      </c>
      <c r="F317" s="223"/>
      <c r="G317" s="251"/>
      <c r="H317" s="226">
        <f t="shared" ref="H317:J317" si="206">SUM(H318:H320)</f>
        <v>139725</v>
      </c>
      <c r="I317" s="226">
        <f t="shared" si="206"/>
        <v>0</v>
      </c>
      <c r="J317" s="226">
        <f t="shared" si="206"/>
        <v>0</v>
      </c>
      <c r="K317" s="226">
        <f t="shared" ref="K317:L317" si="207">SUM(K318:K320)</f>
        <v>0</v>
      </c>
      <c r="L317" s="226">
        <f t="shared" si="207"/>
        <v>0</v>
      </c>
      <c r="M317" s="226">
        <f t="shared" si="195"/>
        <v>139725</v>
      </c>
    </row>
    <row r="318" spans="1:13" s="254" customFormat="1" hidden="1" x14ac:dyDescent="0.2">
      <c r="A318" s="214" t="s">
        <v>600</v>
      </c>
      <c r="B318" s="253" t="s">
        <v>235</v>
      </c>
      <c r="C318" s="215">
        <v>43</v>
      </c>
      <c r="D318" s="214" t="s">
        <v>101</v>
      </c>
      <c r="E318" s="217">
        <v>4221</v>
      </c>
      <c r="F318" s="218" t="s">
        <v>74</v>
      </c>
      <c r="G318" s="251"/>
      <c r="H318" s="274">
        <v>53272</v>
      </c>
      <c r="I318" s="274"/>
      <c r="J318" s="274"/>
      <c r="K318" s="274"/>
      <c r="L318" s="274"/>
      <c r="M318" s="274">
        <f t="shared" si="195"/>
        <v>53272</v>
      </c>
    </row>
    <row r="319" spans="1:13" s="254" customFormat="1" hidden="1" x14ac:dyDescent="0.2">
      <c r="A319" s="214" t="s">
        <v>600</v>
      </c>
      <c r="B319" s="253" t="s">
        <v>235</v>
      </c>
      <c r="C319" s="215">
        <v>43</v>
      </c>
      <c r="D319" s="214" t="s">
        <v>101</v>
      </c>
      <c r="E319" s="217">
        <v>4222</v>
      </c>
      <c r="F319" s="218" t="s">
        <v>75</v>
      </c>
      <c r="G319" s="251"/>
      <c r="H319" s="274">
        <v>66545</v>
      </c>
      <c r="I319" s="274"/>
      <c r="J319" s="274"/>
      <c r="K319" s="274"/>
      <c r="L319" s="274"/>
      <c r="M319" s="274">
        <f t="shared" si="195"/>
        <v>66545</v>
      </c>
    </row>
    <row r="320" spans="1:13" s="254" customFormat="1" hidden="1" x14ac:dyDescent="0.2">
      <c r="A320" s="214" t="s">
        <v>600</v>
      </c>
      <c r="B320" s="253" t="s">
        <v>235</v>
      </c>
      <c r="C320" s="215">
        <v>43</v>
      </c>
      <c r="D320" s="214" t="s">
        <v>101</v>
      </c>
      <c r="E320" s="217">
        <v>4227</v>
      </c>
      <c r="F320" s="218" t="s">
        <v>77</v>
      </c>
      <c r="G320" s="251"/>
      <c r="H320" s="274">
        <v>19908</v>
      </c>
      <c r="I320" s="274"/>
      <c r="J320" s="274"/>
      <c r="K320" s="274"/>
      <c r="L320" s="274"/>
      <c r="M320" s="274">
        <f t="shared" si="195"/>
        <v>19908</v>
      </c>
    </row>
    <row r="321" spans="1:13" s="254" customFormat="1" hidden="1" x14ac:dyDescent="0.2">
      <c r="A321" s="255" t="s">
        <v>600</v>
      </c>
      <c r="B321" s="256" t="s">
        <v>235</v>
      </c>
      <c r="C321" s="225">
        <v>43</v>
      </c>
      <c r="D321" s="255"/>
      <c r="E321" s="220">
        <v>426</v>
      </c>
      <c r="F321" s="257"/>
      <c r="G321" s="258"/>
      <c r="H321" s="226">
        <f t="shared" ref="H321:L321" si="208">H322</f>
        <v>330000</v>
      </c>
      <c r="I321" s="226">
        <f t="shared" si="208"/>
        <v>0</v>
      </c>
      <c r="J321" s="226">
        <f t="shared" si="208"/>
        <v>240000</v>
      </c>
      <c r="K321" s="226">
        <f t="shared" si="208"/>
        <v>0</v>
      </c>
      <c r="L321" s="226">
        <f t="shared" si="208"/>
        <v>0</v>
      </c>
      <c r="M321" s="226">
        <f t="shared" si="195"/>
        <v>570000</v>
      </c>
    </row>
    <row r="322" spans="1:13" s="254" customFormat="1" hidden="1" x14ac:dyDescent="0.2">
      <c r="A322" s="214" t="s">
        <v>600</v>
      </c>
      <c r="B322" s="253" t="s">
        <v>235</v>
      </c>
      <c r="C322" s="215">
        <v>43</v>
      </c>
      <c r="D322" s="214" t="s">
        <v>101</v>
      </c>
      <c r="E322" s="217">
        <v>4262</v>
      </c>
      <c r="F322" s="218" t="s">
        <v>86</v>
      </c>
      <c r="G322" s="251"/>
      <c r="H322" s="274">
        <v>330000</v>
      </c>
      <c r="I322" s="274"/>
      <c r="J322" s="274">
        <v>240000</v>
      </c>
      <c r="K322" s="274"/>
      <c r="L322" s="274"/>
      <c r="M322" s="274">
        <f t="shared" si="195"/>
        <v>570000</v>
      </c>
    </row>
    <row r="323" spans="1:13" s="254" customFormat="1" hidden="1" x14ac:dyDescent="0.2">
      <c r="A323" s="242" t="s">
        <v>600</v>
      </c>
      <c r="B323" s="243" t="s">
        <v>235</v>
      </c>
      <c r="C323" s="206">
        <v>43</v>
      </c>
      <c r="D323" s="206"/>
      <c r="E323" s="208">
        <v>45</v>
      </c>
      <c r="F323" s="209"/>
      <c r="G323" s="244"/>
      <c r="H323" s="227">
        <f t="shared" ref="H323:J323" si="209">H324+H326</f>
        <v>39817</v>
      </c>
      <c r="I323" s="227">
        <f t="shared" si="209"/>
        <v>0</v>
      </c>
      <c r="J323" s="227">
        <f t="shared" si="209"/>
        <v>0</v>
      </c>
      <c r="K323" s="227">
        <f t="shared" ref="K323:L323" si="210">K324+K326</f>
        <v>0</v>
      </c>
      <c r="L323" s="227">
        <f t="shared" si="210"/>
        <v>0</v>
      </c>
      <c r="M323" s="227">
        <f t="shared" si="195"/>
        <v>39817</v>
      </c>
    </row>
    <row r="324" spans="1:13" s="254" customFormat="1" hidden="1" x14ac:dyDescent="0.2">
      <c r="A324" s="255" t="s">
        <v>600</v>
      </c>
      <c r="B324" s="256" t="s">
        <v>235</v>
      </c>
      <c r="C324" s="225">
        <v>43</v>
      </c>
      <c r="D324" s="255"/>
      <c r="E324" s="220">
        <v>452</v>
      </c>
      <c r="F324" s="223"/>
      <c r="G324" s="251"/>
      <c r="H324" s="229">
        <f t="shared" ref="H324:L324" si="211">H325</f>
        <v>26545</v>
      </c>
      <c r="I324" s="229">
        <f t="shared" si="211"/>
        <v>0</v>
      </c>
      <c r="J324" s="229">
        <f t="shared" si="211"/>
        <v>0</v>
      </c>
      <c r="K324" s="229">
        <f t="shared" si="211"/>
        <v>0</v>
      </c>
      <c r="L324" s="229">
        <f t="shared" si="211"/>
        <v>0</v>
      </c>
      <c r="M324" s="229">
        <f t="shared" si="195"/>
        <v>26545</v>
      </c>
    </row>
    <row r="325" spans="1:13" s="254" customFormat="1" hidden="1" x14ac:dyDescent="0.2">
      <c r="A325" s="214" t="s">
        <v>600</v>
      </c>
      <c r="B325" s="253" t="s">
        <v>235</v>
      </c>
      <c r="C325" s="215">
        <v>43</v>
      </c>
      <c r="D325" s="214" t="s">
        <v>101</v>
      </c>
      <c r="E325" s="217">
        <v>4521</v>
      </c>
      <c r="F325" s="218" t="s">
        <v>92</v>
      </c>
      <c r="G325" s="251"/>
      <c r="H325" s="274">
        <v>26545</v>
      </c>
      <c r="I325" s="274"/>
      <c r="J325" s="274"/>
      <c r="K325" s="274"/>
      <c r="L325" s="274"/>
      <c r="M325" s="274">
        <f t="shared" si="195"/>
        <v>26545</v>
      </c>
    </row>
    <row r="326" spans="1:13" s="254" customFormat="1" hidden="1" x14ac:dyDescent="0.2">
      <c r="A326" s="255" t="s">
        <v>600</v>
      </c>
      <c r="B326" s="256" t="s">
        <v>235</v>
      </c>
      <c r="C326" s="225">
        <v>43</v>
      </c>
      <c r="D326" s="255"/>
      <c r="E326" s="220">
        <v>453</v>
      </c>
      <c r="F326" s="223"/>
      <c r="G326" s="251"/>
      <c r="H326" s="229">
        <f t="shared" ref="H326:L326" si="212">H327</f>
        <v>13272</v>
      </c>
      <c r="I326" s="229">
        <f t="shared" si="212"/>
        <v>0</v>
      </c>
      <c r="J326" s="229">
        <f t="shared" si="212"/>
        <v>0</v>
      </c>
      <c r="K326" s="229">
        <f t="shared" si="212"/>
        <v>0</v>
      </c>
      <c r="L326" s="229">
        <f t="shared" si="212"/>
        <v>0</v>
      </c>
      <c r="M326" s="229">
        <f t="shared" si="195"/>
        <v>13272</v>
      </c>
    </row>
    <row r="327" spans="1:13" s="254" customFormat="1" hidden="1" x14ac:dyDescent="0.2">
      <c r="A327" s="214" t="s">
        <v>600</v>
      </c>
      <c r="B327" s="253" t="s">
        <v>235</v>
      </c>
      <c r="C327" s="215">
        <v>43</v>
      </c>
      <c r="D327" s="214" t="s">
        <v>101</v>
      </c>
      <c r="E327" s="217">
        <v>4531</v>
      </c>
      <c r="F327" s="218" t="s">
        <v>198</v>
      </c>
      <c r="G327" s="251"/>
      <c r="H327" s="274">
        <v>13272</v>
      </c>
      <c r="I327" s="274"/>
      <c r="J327" s="274"/>
      <c r="K327" s="274"/>
      <c r="L327" s="274"/>
      <c r="M327" s="274">
        <f t="shared" si="195"/>
        <v>13272</v>
      </c>
    </row>
    <row r="328" spans="1:13" s="254" customFormat="1" hidden="1" x14ac:dyDescent="0.2">
      <c r="A328" s="242" t="s">
        <v>600</v>
      </c>
      <c r="B328" s="243" t="s">
        <v>235</v>
      </c>
      <c r="C328" s="206">
        <v>51</v>
      </c>
      <c r="D328" s="206"/>
      <c r="E328" s="208">
        <v>32</v>
      </c>
      <c r="F328" s="209"/>
      <c r="G328" s="244"/>
      <c r="H328" s="227">
        <f t="shared" ref="H328:L329" si="213">H329</f>
        <v>6636</v>
      </c>
      <c r="I328" s="227">
        <f t="shared" si="213"/>
        <v>0</v>
      </c>
      <c r="J328" s="227">
        <f t="shared" si="213"/>
        <v>0</v>
      </c>
      <c r="K328" s="227">
        <f t="shared" si="213"/>
        <v>0</v>
      </c>
      <c r="L328" s="227">
        <f t="shared" si="213"/>
        <v>0</v>
      </c>
      <c r="M328" s="227">
        <f t="shared" si="195"/>
        <v>6636</v>
      </c>
    </row>
    <row r="329" spans="1:13" s="254" customFormat="1" hidden="1" x14ac:dyDescent="0.2">
      <c r="A329" s="255" t="s">
        <v>600</v>
      </c>
      <c r="B329" s="256" t="s">
        <v>235</v>
      </c>
      <c r="C329" s="225">
        <v>51</v>
      </c>
      <c r="D329" s="255"/>
      <c r="E329" s="220">
        <v>321</v>
      </c>
      <c r="F329" s="223"/>
      <c r="G329" s="251"/>
      <c r="H329" s="229">
        <f t="shared" si="213"/>
        <v>6636</v>
      </c>
      <c r="I329" s="229">
        <f t="shared" si="213"/>
        <v>0</v>
      </c>
      <c r="J329" s="229">
        <f t="shared" si="213"/>
        <v>0</v>
      </c>
      <c r="K329" s="229">
        <f t="shared" si="213"/>
        <v>0</v>
      </c>
      <c r="L329" s="229">
        <f t="shared" si="213"/>
        <v>0</v>
      </c>
      <c r="M329" s="229">
        <f t="shared" si="195"/>
        <v>6636</v>
      </c>
    </row>
    <row r="330" spans="1:13" s="254" customFormat="1" hidden="1" x14ac:dyDescent="0.2">
      <c r="A330" s="214" t="s">
        <v>600</v>
      </c>
      <c r="B330" s="253" t="s">
        <v>235</v>
      </c>
      <c r="C330" s="215">
        <v>51</v>
      </c>
      <c r="D330" s="214" t="s">
        <v>101</v>
      </c>
      <c r="E330" s="217">
        <v>3211</v>
      </c>
      <c r="F330" s="218" t="s">
        <v>42</v>
      </c>
      <c r="G330" s="251"/>
      <c r="H330" s="274">
        <v>6636</v>
      </c>
      <c r="I330" s="274"/>
      <c r="J330" s="274"/>
      <c r="K330" s="274"/>
      <c r="L330" s="274"/>
      <c r="M330" s="274">
        <f t="shared" si="195"/>
        <v>6636</v>
      </c>
    </row>
    <row r="331" spans="1:13" s="254" customFormat="1" hidden="1" x14ac:dyDescent="0.2">
      <c r="A331" s="242" t="s">
        <v>600</v>
      </c>
      <c r="B331" s="243" t="s">
        <v>235</v>
      </c>
      <c r="C331" s="206">
        <v>52</v>
      </c>
      <c r="D331" s="206"/>
      <c r="E331" s="208">
        <v>32</v>
      </c>
      <c r="F331" s="209"/>
      <c r="G331" s="244"/>
      <c r="H331" s="227">
        <f>H332</f>
        <v>0</v>
      </c>
      <c r="I331" s="227">
        <f t="shared" ref="I331:L331" si="214">I332</f>
        <v>0</v>
      </c>
      <c r="J331" s="227">
        <f t="shared" si="214"/>
        <v>0</v>
      </c>
      <c r="K331" s="227">
        <f t="shared" si="214"/>
        <v>0</v>
      </c>
      <c r="L331" s="227">
        <f t="shared" si="214"/>
        <v>0</v>
      </c>
      <c r="M331" s="227">
        <f t="shared" si="195"/>
        <v>0</v>
      </c>
    </row>
    <row r="332" spans="1:13" s="254" customFormat="1" hidden="1" x14ac:dyDescent="0.2">
      <c r="A332" s="255" t="s">
        <v>600</v>
      </c>
      <c r="B332" s="256" t="s">
        <v>235</v>
      </c>
      <c r="C332" s="225">
        <v>52</v>
      </c>
      <c r="D332" s="255"/>
      <c r="E332" s="220">
        <v>323</v>
      </c>
      <c r="F332" s="223"/>
      <c r="G332" s="251"/>
      <c r="H332" s="229">
        <f>SUM(H333:H334)</f>
        <v>0</v>
      </c>
      <c r="I332" s="229">
        <f t="shared" ref="I332:J332" si="215">SUM(I333:I334)</f>
        <v>0</v>
      </c>
      <c r="J332" s="229">
        <f t="shared" si="215"/>
        <v>0</v>
      </c>
      <c r="K332" s="229">
        <f t="shared" ref="K332:L332" si="216">SUM(K333:K334)</f>
        <v>0</v>
      </c>
      <c r="L332" s="229">
        <f t="shared" si="216"/>
        <v>0</v>
      </c>
      <c r="M332" s="229">
        <f t="shared" si="195"/>
        <v>0</v>
      </c>
    </row>
    <row r="333" spans="1:13" s="254" customFormat="1" hidden="1" x14ac:dyDescent="0.2">
      <c r="A333" s="214" t="s">
        <v>600</v>
      </c>
      <c r="B333" s="253" t="s">
        <v>235</v>
      </c>
      <c r="C333" s="215">
        <v>52</v>
      </c>
      <c r="D333" s="214" t="s">
        <v>101</v>
      </c>
      <c r="E333" s="217">
        <v>3232</v>
      </c>
      <c r="F333" s="218" t="s">
        <v>53</v>
      </c>
      <c r="G333" s="251"/>
      <c r="H333" s="274"/>
      <c r="I333" s="274"/>
      <c r="J333" s="274"/>
      <c r="K333" s="274"/>
      <c r="L333" s="274"/>
      <c r="M333" s="274">
        <f t="shared" si="195"/>
        <v>0</v>
      </c>
    </row>
    <row r="334" spans="1:13" s="254" customFormat="1" hidden="1" x14ac:dyDescent="0.2">
      <c r="A334" s="214" t="s">
        <v>600</v>
      </c>
      <c r="B334" s="253" t="s">
        <v>235</v>
      </c>
      <c r="C334" s="215">
        <v>52</v>
      </c>
      <c r="D334" s="214" t="s">
        <v>101</v>
      </c>
      <c r="E334" s="217">
        <v>3238</v>
      </c>
      <c r="F334" s="218" t="s">
        <v>59</v>
      </c>
      <c r="G334" s="251"/>
      <c r="H334" s="274"/>
      <c r="I334" s="274"/>
      <c r="J334" s="274"/>
      <c r="K334" s="274"/>
      <c r="L334" s="274"/>
      <c r="M334" s="274">
        <f t="shared" si="195"/>
        <v>0</v>
      </c>
    </row>
    <row r="335" spans="1:13" s="254" customFormat="1" hidden="1" x14ac:dyDescent="0.2">
      <c r="A335" s="242" t="s">
        <v>600</v>
      </c>
      <c r="B335" s="243" t="s">
        <v>235</v>
      </c>
      <c r="C335" s="206">
        <v>52</v>
      </c>
      <c r="D335" s="206"/>
      <c r="E335" s="208">
        <v>41</v>
      </c>
      <c r="F335" s="209"/>
      <c r="G335" s="244"/>
      <c r="H335" s="227">
        <f>H336</f>
        <v>0</v>
      </c>
      <c r="I335" s="227">
        <f t="shared" ref="I335:L336" si="217">I336</f>
        <v>0</v>
      </c>
      <c r="J335" s="227">
        <f t="shared" si="217"/>
        <v>0</v>
      </c>
      <c r="K335" s="227">
        <f t="shared" si="217"/>
        <v>0</v>
      </c>
      <c r="L335" s="227">
        <f t="shared" si="217"/>
        <v>0</v>
      </c>
      <c r="M335" s="227">
        <f t="shared" si="195"/>
        <v>0</v>
      </c>
    </row>
    <row r="336" spans="1:13" s="254" customFormat="1" hidden="1" x14ac:dyDescent="0.2">
      <c r="A336" s="255" t="s">
        <v>600</v>
      </c>
      <c r="B336" s="256" t="s">
        <v>235</v>
      </c>
      <c r="C336" s="225">
        <v>52</v>
      </c>
      <c r="D336" s="255"/>
      <c r="E336" s="220">
        <v>412</v>
      </c>
      <c r="F336" s="223"/>
      <c r="G336" s="251"/>
      <c r="H336" s="229">
        <f>H337</f>
        <v>0</v>
      </c>
      <c r="I336" s="229">
        <f t="shared" si="217"/>
        <v>0</v>
      </c>
      <c r="J336" s="229">
        <f t="shared" si="217"/>
        <v>0</v>
      </c>
      <c r="K336" s="229">
        <f t="shared" si="217"/>
        <v>0</v>
      </c>
      <c r="L336" s="229">
        <f t="shared" si="217"/>
        <v>0</v>
      </c>
      <c r="M336" s="229">
        <f t="shared" si="195"/>
        <v>0</v>
      </c>
    </row>
    <row r="337" spans="1:13" s="254" customFormat="1" hidden="1" x14ac:dyDescent="0.2">
      <c r="A337" s="214" t="s">
        <v>600</v>
      </c>
      <c r="B337" s="253" t="s">
        <v>235</v>
      </c>
      <c r="C337" s="215">
        <v>52</v>
      </c>
      <c r="D337" s="214" t="s">
        <v>101</v>
      </c>
      <c r="E337" s="217">
        <v>4123</v>
      </c>
      <c r="F337" s="218" t="s">
        <v>83</v>
      </c>
      <c r="G337" s="251"/>
      <c r="H337" s="274"/>
      <c r="I337" s="274"/>
      <c r="J337" s="274"/>
      <c r="K337" s="274"/>
      <c r="L337" s="274"/>
      <c r="M337" s="274">
        <f t="shared" si="195"/>
        <v>0</v>
      </c>
    </row>
    <row r="338" spans="1:13" s="254" customFormat="1" hidden="1" x14ac:dyDescent="0.2">
      <c r="A338" s="242" t="s">
        <v>600</v>
      </c>
      <c r="B338" s="243" t="s">
        <v>235</v>
      </c>
      <c r="C338" s="206">
        <v>52</v>
      </c>
      <c r="D338" s="206"/>
      <c r="E338" s="208">
        <v>42</v>
      </c>
      <c r="F338" s="209"/>
      <c r="G338" s="244"/>
      <c r="H338" s="227">
        <f>H339+H341</f>
        <v>0</v>
      </c>
      <c r="I338" s="227">
        <f t="shared" ref="I338:J338" si="218">I339+I341</f>
        <v>0</v>
      </c>
      <c r="J338" s="227">
        <f t="shared" si="218"/>
        <v>0</v>
      </c>
      <c r="K338" s="227">
        <f t="shared" ref="K338:L338" si="219">K339+K341</f>
        <v>0</v>
      </c>
      <c r="L338" s="227">
        <f t="shared" si="219"/>
        <v>0</v>
      </c>
      <c r="M338" s="227">
        <f t="shared" si="195"/>
        <v>0</v>
      </c>
    </row>
    <row r="339" spans="1:13" s="254" customFormat="1" hidden="1" x14ac:dyDescent="0.2">
      <c r="A339" s="255" t="s">
        <v>600</v>
      </c>
      <c r="B339" s="256" t="s">
        <v>235</v>
      </c>
      <c r="C339" s="225">
        <v>52</v>
      </c>
      <c r="D339" s="255"/>
      <c r="E339" s="220">
        <v>422</v>
      </c>
      <c r="F339" s="223"/>
      <c r="G339" s="251"/>
      <c r="H339" s="229">
        <f>H340</f>
        <v>0</v>
      </c>
      <c r="I339" s="229">
        <f t="shared" ref="I339:L339" si="220">I340</f>
        <v>0</v>
      </c>
      <c r="J339" s="229">
        <f t="shared" si="220"/>
        <v>0</v>
      </c>
      <c r="K339" s="229">
        <f t="shared" si="220"/>
        <v>0</v>
      </c>
      <c r="L339" s="229">
        <f t="shared" si="220"/>
        <v>0</v>
      </c>
      <c r="M339" s="229">
        <f t="shared" si="195"/>
        <v>0</v>
      </c>
    </row>
    <row r="340" spans="1:13" s="254" customFormat="1" hidden="1" x14ac:dyDescent="0.2">
      <c r="A340" s="214" t="s">
        <v>600</v>
      </c>
      <c r="B340" s="253" t="s">
        <v>235</v>
      </c>
      <c r="C340" s="215">
        <v>52</v>
      </c>
      <c r="D340" s="214" t="s">
        <v>101</v>
      </c>
      <c r="E340" s="217">
        <v>4227</v>
      </c>
      <c r="F340" s="218" t="s">
        <v>77</v>
      </c>
      <c r="G340" s="251"/>
      <c r="H340" s="274"/>
      <c r="I340" s="274"/>
      <c r="J340" s="274"/>
      <c r="K340" s="274"/>
      <c r="L340" s="274"/>
      <c r="M340" s="274">
        <f t="shared" si="195"/>
        <v>0</v>
      </c>
    </row>
    <row r="341" spans="1:13" s="254" customFormat="1" hidden="1" x14ac:dyDescent="0.2">
      <c r="A341" s="255" t="s">
        <v>600</v>
      </c>
      <c r="B341" s="256" t="s">
        <v>235</v>
      </c>
      <c r="C341" s="225">
        <v>52</v>
      </c>
      <c r="D341" s="255"/>
      <c r="E341" s="220">
        <v>426</v>
      </c>
      <c r="F341" s="223"/>
      <c r="G341" s="251"/>
      <c r="H341" s="229">
        <f>H342</f>
        <v>0</v>
      </c>
      <c r="I341" s="229">
        <f t="shared" ref="I341:L341" si="221">I342</f>
        <v>0</v>
      </c>
      <c r="J341" s="229">
        <f t="shared" si="221"/>
        <v>0</v>
      </c>
      <c r="K341" s="229">
        <f t="shared" si="221"/>
        <v>0</v>
      </c>
      <c r="L341" s="229">
        <f t="shared" si="221"/>
        <v>0</v>
      </c>
      <c r="M341" s="229">
        <f t="shared" si="195"/>
        <v>0</v>
      </c>
    </row>
    <row r="342" spans="1:13" s="254" customFormat="1" hidden="1" x14ac:dyDescent="0.2">
      <c r="A342" s="214" t="s">
        <v>600</v>
      </c>
      <c r="B342" s="253" t="s">
        <v>235</v>
      </c>
      <c r="C342" s="215">
        <v>52</v>
      </c>
      <c r="D342" s="214" t="s">
        <v>101</v>
      </c>
      <c r="E342" s="217">
        <v>4262</v>
      </c>
      <c r="F342" s="218" t="s">
        <v>86</v>
      </c>
      <c r="G342" s="251"/>
      <c r="H342" s="274"/>
      <c r="I342" s="274"/>
      <c r="J342" s="274"/>
      <c r="K342" s="274"/>
      <c r="L342" s="274"/>
      <c r="M342" s="274">
        <f t="shared" si="195"/>
        <v>0</v>
      </c>
    </row>
    <row r="343" spans="1:13" s="240" customFormat="1" ht="33.75" hidden="1" x14ac:dyDescent="0.2">
      <c r="A343" s="187" t="s">
        <v>600</v>
      </c>
      <c r="B343" s="169" t="s">
        <v>630</v>
      </c>
      <c r="C343" s="169"/>
      <c r="D343" s="169"/>
      <c r="E343" s="170"/>
      <c r="F343" s="172" t="s">
        <v>631</v>
      </c>
      <c r="G343" s="173" t="s">
        <v>629</v>
      </c>
      <c r="H343" s="297">
        <f t="shared" ref="H343:L345" si="222">SUM(H344)</f>
        <v>6087840</v>
      </c>
      <c r="I343" s="297">
        <f t="shared" si="222"/>
        <v>0</v>
      </c>
      <c r="J343" s="297">
        <f t="shared" si="222"/>
        <v>0</v>
      </c>
      <c r="K343" s="297">
        <f t="shared" si="222"/>
        <v>1600000</v>
      </c>
      <c r="L343" s="297">
        <f t="shared" si="222"/>
        <v>0</v>
      </c>
      <c r="M343" s="297">
        <f t="shared" ref="M343:M381" si="223">H343-I343+J343-K343+L343</f>
        <v>4487840</v>
      </c>
    </row>
    <row r="344" spans="1:13" s="245" customFormat="1" hidden="1" x14ac:dyDescent="0.2">
      <c r="A344" s="186" t="s">
        <v>600</v>
      </c>
      <c r="B344" s="174" t="s">
        <v>630</v>
      </c>
      <c r="C344" s="164">
        <v>11</v>
      </c>
      <c r="D344" s="164"/>
      <c r="E344" s="165">
        <v>42</v>
      </c>
      <c r="F344" s="166"/>
      <c r="G344" s="167"/>
      <c r="H344" s="296">
        <f t="shared" si="222"/>
        <v>6087840</v>
      </c>
      <c r="I344" s="296">
        <f t="shared" si="222"/>
        <v>0</v>
      </c>
      <c r="J344" s="296">
        <f t="shared" si="222"/>
        <v>0</v>
      </c>
      <c r="K344" s="296">
        <f t="shared" si="222"/>
        <v>1600000</v>
      </c>
      <c r="L344" s="296">
        <f t="shared" si="222"/>
        <v>0</v>
      </c>
      <c r="M344" s="296">
        <f t="shared" si="223"/>
        <v>4487840</v>
      </c>
    </row>
    <row r="345" spans="1:13" s="204" customFormat="1" hidden="1" x14ac:dyDescent="0.2">
      <c r="A345" s="116" t="s">
        <v>600</v>
      </c>
      <c r="B345" s="100" t="s">
        <v>630</v>
      </c>
      <c r="C345" s="101">
        <v>11</v>
      </c>
      <c r="D345" s="102"/>
      <c r="E345" s="103">
        <v>423</v>
      </c>
      <c r="F345" s="139"/>
      <c r="G345" s="104"/>
      <c r="H345" s="105">
        <f t="shared" si="222"/>
        <v>6087840</v>
      </c>
      <c r="I345" s="105">
        <f t="shared" si="222"/>
        <v>0</v>
      </c>
      <c r="J345" s="105">
        <f t="shared" si="222"/>
        <v>0</v>
      </c>
      <c r="K345" s="105">
        <f t="shared" si="222"/>
        <v>1600000</v>
      </c>
      <c r="L345" s="105">
        <f t="shared" si="222"/>
        <v>0</v>
      </c>
      <c r="M345" s="105">
        <f t="shared" si="223"/>
        <v>4487840</v>
      </c>
    </row>
    <row r="346" spans="1:13" s="204" customFormat="1" ht="30" hidden="1" x14ac:dyDescent="0.2">
      <c r="A346" s="145" t="s">
        <v>600</v>
      </c>
      <c r="B346" s="133" t="s">
        <v>630</v>
      </c>
      <c r="C346" s="134">
        <v>11</v>
      </c>
      <c r="D346" s="135" t="s">
        <v>101</v>
      </c>
      <c r="E346" s="136">
        <v>4233</v>
      </c>
      <c r="F346" s="141" t="s">
        <v>494</v>
      </c>
      <c r="G346" s="130"/>
      <c r="H346" s="275">
        <v>6087840</v>
      </c>
      <c r="I346" s="275"/>
      <c r="J346" s="275"/>
      <c r="K346" s="418">
        <v>1600000</v>
      </c>
      <c r="L346" s="275"/>
      <c r="M346" s="275">
        <f t="shared" si="223"/>
        <v>4487840</v>
      </c>
    </row>
    <row r="347" spans="1:13" s="240" customFormat="1" ht="47.25" hidden="1" x14ac:dyDescent="0.2">
      <c r="A347" s="187" t="s">
        <v>600</v>
      </c>
      <c r="B347" s="169" t="s">
        <v>632</v>
      </c>
      <c r="C347" s="169"/>
      <c r="D347" s="169"/>
      <c r="E347" s="170"/>
      <c r="F347" s="172" t="s">
        <v>633</v>
      </c>
      <c r="G347" s="173" t="s">
        <v>629</v>
      </c>
      <c r="H347" s="297">
        <f>H359+H348</f>
        <v>3041249</v>
      </c>
      <c r="I347" s="297">
        <f>I359+I348</f>
        <v>0</v>
      </c>
      <c r="J347" s="297">
        <f>J359+J348</f>
        <v>25000</v>
      </c>
      <c r="K347" s="297">
        <f>K359+K348</f>
        <v>1752500</v>
      </c>
      <c r="L347" s="297">
        <f>L359+L348</f>
        <v>0</v>
      </c>
      <c r="M347" s="297">
        <f t="shared" si="223"/>
        <v>1313749</v>
      </c>
    </row>
    <row r="348" spans="1:13" s="254" customFormat="1" hidden="1" x14ac:dyDescent="0.2">
      <c r="A348" s="186" t="s">
        <v>600</v>
      </c>
      <c r="B348" s="174" t="s">
        <v>632</v>
      </c>
      <c r="C348" s="164">
        <v>11</v>
      </c>
      <c r="D348" s="164"/>
      <c r="E348" s="165">
        <v>32</v>
      </c>
      <c r="F348" s="166"/>
      <c r="G348" s="167"/>
      <c r="H348" s="296">
        <f>H349+H351+H353+H357</f>
        <v>71249</v>
      </c>
      <c r="I348" s="296">
        <f t="shared" ref="I348:L348" si="224">I349+I351+I353+I357</f>
        <v>0</v>
      </c>
      <c r="J348" s="296">
        <f t="shared" si="224"/>
        <v>25000</v>
      </c>
      <c r="K348" s="296">
        <f t="shared" si="224"/>
        <v>0</v>
      </c>
      <c r="L348" s="296">
        <f t="shared" si="224"/>
        <v>0</v>
      </c>
      <c r="M348" s="296">
        <f t="shared" si="223"/>
        <v>96249</v>
      </c>
    </row>
    <row r="349" spans="1:13" s="240" customFormat="1" hidden="1" x14ac:dyDescent="0.2">
      <c r="A349" s="116" t="s">
        <v>600</v>
      </c>
      <c r="B349" s="100" t="s">
        <v>632</v>
      </c>
      <c r="C349" s="101">
        <v>11</v>
      </c>
      <c r="D349" s="102"/>
      <c r="E349" s="103">
        <v>321</v>
      </c>
      <c r="F349" s="139"/>
      <c r="G349" s="104"/>
      <c r="H349" s="105">
        <f t="shared" ref="H349:L349" si="225">H350</f>
        <v>15000</v>
      </c>
      <c r="I349" s="105">
        <f t="shared" si="225"/>
        <v>0</v>
      </c>
      <c r="J349" s="105">
        <f t="shared" si="225"/>
        <v>0</v>
      </c>
      <c r="K349" s="105">
        <f t="shared" si="225"/>
        <v>0</v>
      </c>
      <c r="L349" s="105">
        <f t="shared" si="225"/>
        <v>0</v>
      </c>
      <c r="M349" s="105">
        <f t="shared" si="223"/>
        <v>15000</v>
      </c>
    </row>
    <row r="350" spans="1:13" s="254" customFormat="1" hidden="1" x14ac:dyDescent="0.2">
      <c r="A350" s="95" t="s">
        <v>600</v>
      </c>
      <c r="B350" s="93" t="s">
        <v>632</v>
      </c>
      <c r="C350" s="94">
        <v>11</v>
      </c>
      <c r="D350" s="107" t="s">
        <v>101</v>
      </c>
      <c r="E350" s="108">
        <v>3213</v>
      </c>
      <c r="F350" s="140" t="s">
        <v>44</v>
      </c>
      <c r="G350" s="130"/>
      <c r="H350" s="275">
        <v>15000</v>
      </c>
      <c r="I350" s="275"/>
      <c r="J350" s="275"/>
      <c r="K350" s="275"/>
      <c r="L350" s="275"/>
      <c r="M350" s="275">
        <f t="shared" si="223"/>
        <v>15000</v>
      </c>
    </row>
    <row r="351" spans="1:13" s="254" customFormat="1" hidden="1" x14ac:dyDescent="0.2">
      <c r="A351" s="116" t="s">
        <v>600</v>
      </c>
      <c r="B351" s="100" t="s">
        <v>632</v>
      </c>
      <c r="C351" s="101">
        <v>11</v>
      </c>
      <c r="D351" s="102"/>
      <c r="E351" s="103">
        <v>322</v>
      </c>
      <c r="F351" s="139"/>
      <c r="G351" s="104"/>
      <c r="H351" s="105">
        <f>SUM(H352:H352)</f>
        <v>9500</v>
      </c>
      <c r="I351" s="105">
        <f>SUM(I352:I352)</f>
        <v>0</v>
      </c>
      <c r="J351" s="105">
        <f>SUM(J352:J352)</f>
        <v>0</v>
      </c>
      <c r="K351" s="105">
        <f>SUM(K352:K352)</f>
        <v>0</v>
      </c>
      <c r="L351" s="105">
        <f>SUM(L352:L352)</f>
        <v>0</v>
      </c>
      <c r="M351" s="105">
        <f t="shared" si="223"/>
        <v>9500</v>
      </c>
    </row>
    <row r="352" spans="1:13" s="254" customFormat="1" hidden="1" x14ac:dyDescent="0.2">
      <c r="A352" s="95" t="s">
        <v>600</v>
      </c>
      <c r="B352" s="93" t="s">
        <v>632</v>
      </c>
      <c r="C352" s="94">
        <v>11</v>
      </c>
      <c r="D352" s="107" t="s">
        <v>101</v>
      </c>
      <c r="E352" s="108">
        <v>3227</v>
      </c>
      <c r="F352" s="140" t="s">
        <v>51</v>
      </c>
      <c r="G352" s="130"/>
      <c r="H352" s="275">
        <v>9500</v>
      </c>
      <c r="I352" s="275"/>
      <c r="J352" s="275"/>
      <c r="K352" s="275"/>
      <c r="L352" s="275"/>
      <c r="M352" s="275">
        <f t="shared" si="223"/>
        <v>9500</v>
      </c>
    </row>
    <row r="353" spans="1:13" s="254" customFormat="1" hidden="1" x14ac:dyDescent="0.2">
      <c r="A353" s="116" t="s">
        <v>600</v>
      </c>
      <c r="B353" s="100" t="s">
        <v>632</v>
      </c>
      <c r="C353" s="101">
        <v>11</v>
      </c>
      <c r="D353" s="102"/>
      <c r="E353" s="103">
        <v>323</v>
      </c>
      <c r="F353" s="139"/>
      <c r="G353" s="104"/>
      <c r="H353" s="105">
        <f>SUM(H354:H356)</f>
        <v>46749</v>
      </c>
      <c r="I353" s="105">
        <f>SUM(I354:I356)</f>
        <v>0</v>
      </c>
      <c r="J353" s="105">
        <f>SUM(J354:J356)</f>
        <v>0</v>
      </c>
      <c r="K353" s="105">
        <f>SUM(K354:K356)</f>
        <v>0</v>
      </c>
      <c r="L353" s="105">
        <f>SUM(L354:L356)</f>
        <v>0</v>
      </c>
      <c r="M353" s="105">
        <f t="shared" si="223"/>
        <v>46749</v>
      </c>
    </row>
    <row r="354" spans="1:13" s="254" customFormat="1" hidden="1" x14ac:dyDescent="0.2">
      <c r="A354" s="95" t="s">
        <v>600</v>
      </c>
      <c r="B354" s="93" t="s">
        <v>632</v>
      </c>
      <c r="C354" s="94">
        <v>11</v>
      </c>
      <c r="D354" s="107" t="s">
        <v>101</v>
      </c>
      <c r="E354" s="108">
        <v>3235</v>
      </c>
      <c r="F354" s="140" t="s">
        <v>56</v>
      </c>
      <c r="G354" s="130"/>
      <c r="H354" s="275">
        <v>25477</v>
      </c>
      <c r="I354" s="275"/>
      <c r="J354" s="275"/>
      <c r="K354" s="275"/>
      <c r="L354" s="275"/>
      <c r="M354" s="275">
        <f t="shared" si="223"/>
        <v>25477</v>
      </c>
    </row>
    <row r="355" spans="1:13" s="204" customFormat="1" ht="15" hidden="1" x14ac:dyDescent="0.2">
      <c r="A355" s="95" t="s">
        <v>600</v>
      </c>
      <c r="B355" s="93" t="s">
        <v>632</v>
      </c>
      <c r="C355" s="94">
        <v>11</v>
      </c>
      <c r="D355" s="107" t="s">
        <v>101</v>
      </c>
      <c r="E355" s="108">
        <v>3237</v>
      </c>
      <c r="F355" s="140" t="s">
        <v>58</v>
      </c>
      <c r="G355" s="130"/>
      <c r="H355" s="275">
        <v>8000</v>
      </c>
      <c r="I355" s="275"/>
      <c r="J355" s="275"/>
      <c r="K355" s="275"/>
      <c r="L355" s="275"/>
      <c r="M355" s="275">
        <f t="shared" si="223"/>
        <v>8000</v>
      </c>
    </row>
    <row r="356" spans="1:13" s="240" customFormat="1" hidden="1" x14ac:dyDescent="0.2">
      <c r="A356" s="95" t="s">
        <v>600</v>
      </c>
      <c r="B356" s="93" t="s">
        <v>632</v>
      </c>
      <c r="C356" s="94">
        <v>11</v>
      </c>
      <c r="D356" s="107" t="s">
        <v>101</v>
      </c>
      <c r="E356" s="108">
        <v>3239</v>
      </c>
      <c r="F356" s="140" t="s">
        <v>60</v>
      </c>
      <c r="G356" s="130"/>
      <c r="H356" s="275">
        <v>13272</v>
      </c>
      <c r="I356" s="275"/>
      <c r="J356" s="275"/>
      <c r="K356" s="275"/>
      <c r="L356" s="275"/>
      <c r="M356" s="275">
        <f t="shared" si="223"/>
        <v>13272</v>
      </c>
    </row>
    <row r="357" spans="1:13" s="254" customFormat="1" hidden="1" x14ac:dyDescent="0.2">
      <c r="A357" s="116" t="s">
        <v>600</v>
      </c>
      <c r="B357" s="100" t="s">
        <v>632</v>
      </c>
      <c r="C357" s="101">
        <v>11</v>
      </c>
      <c r="D357" s="102"/>
      <c r="E357" s="103">
        <v>329</v>
      </c>
      <c r="F357" s="139"/>
      <c r="G357" s="104"/>
      <c r="H357" s="105">
        <f>H358</f>
        <v>0</v>
      </c>
      <c r="I357" s="105">
        <f t="shared" ref="I357:L357" si="226">I358</f>
        <v>0</v>
      </c>
      <c r="J357" s="105">
        <f t="shared" si="226"/>
        <v>25000</v>
      </c>
      <c r="K357" s="105">
        <f t="shared" si="226"/>
        <v>0</v>
      </c>
      <c r="L357" s="105">
        <f t="shared" si="226"/>
        <v>0</v>
      </c>
      <c r="M357" s="105">
        <f t="shared" si="223"/>
        <v>25000</v>
      </c>
    </row>
    <row r="358" spans="1:13" s="254" customFormat="1" hidden="1" x14ac:dyDescent="0.2">
      <c r="A358" s="95" t="s">
        <v>600</v>
      </c>
      <c r="B358" s="93" t="s">
        <v>632</v>
      </c>
      <c r="C358" s="94">
        <v>11</v>
      </c>
      <c r="D358" s="107" t="s">
        <v>101</v>
      </c>
      <c r="E358" s="108">
        <v>3292</v>
      </c>
      <c r="F358" s="140" t="s">
        <v>63</v>
      </c>
      <c r="G358" s="130"/>
      <c r="H358" s="275">
        <v>0</v>
      </c>
      <c r="I358" s="275"/>
      <c r="J358" s="275">
        <v>25000</v>
      </c>
      <c r="K358" s="275"/>
      <c r="L358" s="275"/>
      <c r="M358" s="275">
        <f t="shared" si="223"/>
        <v>25000</v>
      </c>
    </row>
    <row r="359" spans="1:13" s="254" customFormat="1" hidden="1" x14ac:dyDescent="0.2">
      <c r="A359" s="186" t="s">
        <v>600</v>
      </c>
      <c r="B359" s="174" t="s">
        <v>632</v>
      </c>
      <c r="C359" s="164">
        <v>11</v>
      </c>
      <c r="D359" s="164"/>
      <c r="E359" s="165">
        <v>42</v>
      </c>
      <c r="F359" s="166"/>
      <c r="G359" s="167"/>
      <c r="H359" s="296">
        <f t="shared" ref="H359:L360" si="227">H360</f>
        <v>2970000</v>
      </c>
      <c r="I359" s="296">
        <f t="shared" si="227"/>
        <v>0</v>
      </c>
      <c r="J359" s="296">
        <f t="shared" si="227"/>
        <v>0</v>
      </c>
      <c r="K359" s="296">
        <f t="shared" si="227"/>
        <v>1752500</v>
      </c>
      <c r="L359" s="296">
        <f t="shared" si="227"/>
        <v>0</v>
      </c>
      <c r="M359" s="296">
        <f t="shared" si="223"/>
        <v>1217500</v>
      </c>
    </row>
    <row r="360" spans="1:13" s="204" customFormat="1" hidden="1" x14ac:dyDescent="0.2">
      <c r="A360" s="116" t="s">
        <v>600</v>
      </c>
      <c r="B360" s="100" t="s">
        <v>632</v>
      </c>
      <c r="C360" s="101">
        <v>11</v>
      </c>
      <c r="D360" s="102"/>
      <c r="E360" s="103">
        <v>422</v>
      </c>
      <c r="F360" s="139"/>
      <c r="G360" s="104"/>
      <c r="H360" s="105">
        <f t="shared" si="227"/>
        <v>2970000</v>
      </c>
      <c r="I360" s="105">
        <f t="shared" si="227"/>
        <v>0</v>
      </c>
      <c r="J360" s="105">
        <f t="shared" si="227"/>
        <v>0</v>
      </c>
      <c r="K360" s="105">
        <f t="shared" si="227"/>
        <v>1752500</v>
      </c>
      <c r="L360" s="105">
        <f t="shared" si="227"/>
        <v>0</v>
      </c>
      <c r="M360" s="105">
        <f t="shared" si="223"/>
        <v>1217500</v>
      </c>
    </row>
    <row r="361" spans="1:13" s="204" customFormat="1" ht="15" hidden="1" x14ac:dyDescent="0.2">
      <c r="A361" s="95" t="s">
        <v>600</v>
      </c>
      <c r="B361" s="93" t="s">
        <v>632</v>
      </c>
      <c r="C361" s="94">
        <v>11</v>
      </c>
      <c r="D361" s="107" t="s">
        <v>101</v>
      </c>
      <c r="E361" s="108">
        <v>4227</v>
      </c>
      <c r="F361" s="140" t="s">
        <v>77</v>
      </c>
      <c r="G361" s="130"/>
      <c r="H361" s="275">
        <v>2970000</v>
      </c>
      <c r="I361" s="275"/>
      <c r="J361" s="275"/>
      <c r="K361" s="418">
        <v>1752500</v>
      </c>
      <c r="L361" s="275"/>
      <c r="M361" s="275">
        <f t="shared" si="223"/>
        <v>1217500</v>
      </c>
    </row>
    <row r="362" spans="1:13" s="240" customFormat="1" ht="33.75" hidden="1" x14ac:dyDescent="0.2">
      <c r="A362" s="187" t="s">
        <v>600</v>
      </c>
      <c r="B362" s="169" t="s">
        <v>634</v>
      </c>
      <c r="C362" s="169"/>
      <c r="D362" s="169"/>
      <c r="E362" s="170"/>
      <c r="F362" s="172" t="s">
        <v>635</v>
      </c>
      <c r="G362" s="173" t="s">
        <v>629</v>
      </c>
      <c r="H362" s="297">
        <f t="shared" ref="H362:L368" si="228">H363</f>
        <v>550000</v>
      </c>
      <c r="I362" s="297">
        <f t="shared" si="228"/>
        <v>200000</v>
      </c>
      <c r="J362" s="297">
        <f t="shared" si="228"/>
        <v>0</v>
      </c>
      <c r="K362" s="297">
        <f t="shared" si="228"/>
        <v>0</v>
      </c>
      <c r="L362" s="297">
        <f t="shared" si="228"/>
        <v>0</v>
      </c>
      <c r="M362" s="297">
        <f t="shared" si="223"/>
        <v>350000</v>
      </c>
    </row>
    <row r="363" spans="1:13" s="254" customFormat="1" hidden="1" x14ac:dyDescent="0.2">
      <c r="A363" s="186" t="s">
        <v>600</v>
      </c>
      <c r="B363" s="174" t="s">
        <v>634</v>
      </c>
      <c r="C363" s="164">
        <v>11</v>
      </c>
      <c r="D363" s="164"/>
      <c r="E363" s="165">
        <v>38</v>
      </c>
      <c r="F363" s="166"/>
      <c r="G363" s="167"/>
      <c r="H363" s="296">
        <f t="shared" si="228"/>
        <v>550000</v>
      </c>
      <c r="I363" s="296">
        <f t="shared" si="228"/>
        <v>200000</v>
      </c>
      <c r="J363" s="296">
        <f t="shared" si="228"/>
        <v>0</v>
      </c>
      <c r="K363" s="296">
        <f t="shared" si="228"/>
        <v>0</v>
      </c>
      <c r="L363" s="296">
        <f t="shared" si="228"/>
        <v>0</v>
      </c>
      <c r="M363" s="296">
        <f t="shared" si="223"/>
        <v>350000</v>
      </c>
    </row>
    <row r="364" spans="1:13" s="204" customFormat="1" hidden="1" x14ac:dyDescent="0.2">
      <c r="A364" s="116" t="s">
        <v>600</v>
      </c>
      <c r="B364" s="100" t="s">
        <v>634</v>
      </c>
      <c r="C364" s="101">
        <v>11</v>
      </c>
      <c r="D364" s="102"/>
      <c r="E364" s="103">
        <v>386</v>
      </c>
      <c r="F364" s="139"/>
      <c r="G364" s="104"/>
      <c r="H364" s="105">
        <f t="shared" si="228"/>
        <v>550000</v>
      </c>
      <c r="I364" s="105">
        <f t="shared" si="228"/>
        <v>200000</v>
      </c>
      <c r="J364" s="105">
        <f t="shared" si="228"/>
        <v>0</v>
      </c>
      <c r="K364" s="105">
        <f t="shared" si="228"/>
        <v>0</v>
      </c>
      <c r="L364" s="105">
        <f t="shared" si="228"/>
        <v>0</v>
      </c>
      <c r="M364" s="105">
        <f t="shared" si="223"/>
        <v>350000</v>
      </c>
    </row>
    <row r="365" spans="1:13" s="204" customFormat="1" ht="45" hidden="1" x14ac:dyDescent="0.2">
      <c r="A365" s="95" t="s">
        <v>600</v>
      </c>
      <c r="B365" s="93" t="s">
        <v>634</v>
      </c>
      <c r="C365" s="94">
        <v>11</v>
      </c>
      <c r="D365" s="107" t="s">
        <v>101</v>
      </c>
      <c r="E365" s="108">
        <v>3861</v>
      </c>
      <c r="F365" s="140" t="s">
        <v>277</v>
      </c>
      <c r="G365" s="130"/>
      <c r="H365" s="275">
        <v>550000</v>
      </c>
      <c r="I365" s="275">
        <v>200000</v>
      </c>
      <c r="J365" s="275"/>
      <c r="K365" s="275"/>
      <c r="L365" s="275"/>
      <c r="M365" s="275">
        <f t="shared" si="223"/>
        <v>350000</v>
      </c>
    </row>
    <row r="366" spans="1:13" s="240" customFormat="1" ht="33.75" hidden="1" x14ac:dyDescent="0.2">
      <c r="A366" s="187" t="s">
        <v>600</v>
      </c>
      <c r="B366" s="169" t="s">
        <v>636</v>
      </c>
      <c r="C366" s="169"/>
      <c r="D366" s="169"/>
      <c r="E366" s="170"/>
      <c r="F366" s="172" t="s">
        <v>637</v>
      </c>
      <c r="G366" s="173" t="s">
        <v>629</v>
      </c>
      <c r="H366" s="297">
        <f t="shared" si="228"/>
        <v>94550</v>
      </c>
      <c r="I366" s="297">
        <f t="shared" si="228"/>
        <v>0</v>
      </c>
      <c r="J366" s="297">
        <f t="shared" si="228"/>
        <v>0</v>
      </c>
      <c r="K366" s="297">
        <f t="shared" si="228"/>
        <v>94550</v>
      </c>
      <c r="L366" s="297">
        <f t="shared" si="228"/>
        <v>0</v>
      </c>
      <c r="M366" s="297">
        <f t="shared" si="223"/>
        <v>0</v>
      </c>
    </row>
    <row r="367" spans="1:13" s="254" customFormat="1" hidden="1" x14ac:dyDescent="0.2">
      <c r="A367" s="186" t="s">
        <v>600</v>
      </c>
      <c r="B367" s="174" t="s">
        <v>636</v>
      </c>
      <c r="C367" s="164">
        <v>11</v>
      </c>
      <c r="D367" s="164"/>
      <c r="E367" s="165">
        <v>38</v>
      </c>
      <c r="F367" s="166"/>
      <c r="G367" s="167"/>
      <c r="H367" s="296">
        <f t="shared" si="228"/>
        <v>94550</v>
      </c>
      <c r="I367" s="296">
        <f t="shared" si="228"/>
        <v>0</v>
      </c>
      <c r="J367" s="296">
        <f t="shared" si="228"/>
        <v>0</v>
      </c>
      <c r="K367" s="296">
        <f t="shared" si="228"/>
        <v>94550</v>
      </c>
      <c r="L367" s="296">
        <f t="shared" si="228"/>
        <v>0</v>
      </c>
      <c r="M367" s="296">
        <f t="shared" si="223"/>
        <v>0</v>
      </c>
    </row>
    <row r="368" spans="1:13" s="204" customFormat="1" hidden="1" x14ac:dyDescent="0.2">
      <c r="A368" s="116" t="s">
        <v>600</v>
      </c>
      <c r="B368" s="100" t="s">
        <v>636</v>
      </c>
      <c r="C368" s="101">
        <v>11</v>
      </c>
      <c r="D368" s="102"/>
      <c r="E368" s="103">
        <v>386</v>
      </c>
      <c r="F368" s="139"/>
      <c r="G368" s="104"/>
      <c r="H368" s="105">
        <f t="shared" si="228"/>
        <v>94550</v>
      </c>
      <c r="I368" s="105">
        <f t="shared" si="228"/>
        <v>0</v>
      </c>
      <c r="J368" s="105">
        <f t="shared" si="228"/>
        <v>0</v>
      </c>
      <c r="K368" s="105">
        <f t="shared" si="228"/>
        <v>94550</v>
      </c>
      <c r="L368" s="105">
        <f t="shared" si="228"/>
        <v>0</v>
      </c>
      <c r="M368" s="105">
        <f t="shared" si="223"/>
        <v>0</v>
      </c>
    </row>
    <row r="369" spans="1:13" s="204" customFormat="1" ht="45" hidden="1" x14ac:dyDescent="0.2">
      <c r="A369" s="95" t="s">
        <v>600</v>
      </c>
      <c r="B369" s="93" t="s">
        <v>636</v>
      </c>
      <c r="C369" s="94">
        <v>11</v>
      </c>
      <c r="D369" s="107" t="s">
        <v>101</v>
      </c>
      <c r="E369" s="108">
        <v>3861</v>
      </c>
      <c r="F369" s="140" t="s">
        <v>277</v>
      </c>
      <c r="G369" s="130"/>
      <c r="H369" s="275">
        <v>94550</v>
      </c>
      <c r="I369" s="275"/>
      <c r="J369" s="275"/>
      <c r="K369" s="275">
        <v>94550</v>
      </c>
      <c r="L369" s="275"/>
      <c r="M369" s="275">
        <f t="shared" si="223"/>
        <v>0</v>
      </c>
    </row>
    <row r="370" spans="1:13" s="240" customFormat="1" ht="63" hidden="1" x14ac:dyDescent="0.2">
      <c r="A370" s="187" t="s">
        <v>600</v>
      </c>
      <c r="B370" s="169" t="s">
        <v>638</v>
      </c>
      <c r="C370" s="169"/>
      <c r="D370" s="169"/>
      <c r="E370" s="170"/>
      <c r="F370" s="172" t="s">
        <v>639</v>
      </c>
      <c r="G370" s="173" t="s">
        <v>629</v>
      </c>
      <c r="H370" s="297">
        <f t="shared" ref="H370:L371" si="229">H371</f>
        <v>900000</v>
      </c>
      <c r="I370" s="297">
        <f t="shared" si="229"/>
        <v>0</v>
      </c>
      <c r="J370" s="297">
        <f t="shared" si="229"/>
        <v>0</v>
      </c>
      <c r="K370" s="297">
        <f t="shared" si="229"/>
        <v>0</v>
      </c>
      <c r="L370" s="297">
        <f t="shared" si="229"/>
        <v>0</v>
      </c>
      <c r="M370" s="297">
        <f t="shared" si="223"/>
        <v>900000</v>
      </c>
    </row>
    <row r="371" spans="1:13" s="254" customFormat="1" hidden="1" x14ac:dyDescent="0.2">
      <c r="A371" s="186" t="s">
        <v>600</v>
      </c>
      <c r="B371" s="174" t="s">
        <v>638</v>
      </c>
      <c r="C371" s="164">
        <v>11</v>
      </c>
      <c r="D371" s="164"/>
      <c r="E371" s="165">
        <v>36</v>
      </c>
      <c r="F371" s="166"/>
      <c r="G371" s="167"/>
      <c r="H371" s="296">
        <f t="shared" si="229"/>
        <v>900000</v>
      </c>
      <c r="I371" s="296">
        <f t="shared" si="229"/>
        <v>0</v>
      </c>
      <c r="J371" s="296">
        <f t="shared" si="229"/>
        <v>0</v>
      </c>
      <c r="K371" s="296">
        <f t="shared" si="229"/>
        <v>0</v>
      </c>
      <c r="L371" s="296">
        <f t="shared" si="229"/>
        <v>0</v>
      </c>
      <c r="M371" s="296">
        <f t="shared" si="223"/>
        <v>900000</v>
      </c>
    </row>
    <row r="372" spans="1:13" s="204" customFormat="1" hidden="1" x14ac:dyDescent="0.2">
      <c r="A372" s="116" t="s">
        <v>600</v>
      </c>
      <c r="B372" s="100" t="s">
        <v>638</v>
      </c>
      <c r="C372" s="101">
        <v>11</v>
      </c>
      <c r="D372" s="102"/>
      <c r="E372" s="103">
        <v>366</v>
      </c>
      <c r="F372" s="139"/>
      <c r="G372" s="104"/>
      <c r="H372" s="105">
        <f t="shared" ref="H372:L372" si="230">SUM(H373)</f>
        <v>900000</v>
      </c>
      <c r="I372" s="105">
        <f t="shared" si="230"/>
        <v>0</v>
      </c>
      <c r="J372" s="105">
        <f t="shared" si="230"/>
        <v>0</v>
      </c>
      <c r="K372" s="105">
        <f t="shared" si="230"/>
        <v>0</v>
      </c>
      <c r="L372" s="105">
        <f t="shared" si="230"/>
        <v>0</v>
      </c>
      <c r="M372" s="105">
        <f t="shared" si="223"/>
        <v>900000</v>
      </c>
    </row>
    <row r="373" spans="1:13" s="204" customFormat="1" ht="30" hidden="1" x14ac:dyDescent="0.2">
      <c r="A373" s="95" t="s">
        <v>600</v>
      </c>
      <c r="B373" s="93" t="s">
        <v>638</v>
      </c>
      <c r="C373" s="94">
        <v>11</v>
      </c>
      <c r="D373" s="107" t="s">
        <v>101</v>
      </c>
      <c r="E373" s="108">
        <v>3662</v>
      </c>
      <c r="F373" s="140" t="s">
        <v>640</v>
      </c>
      <c r="G373" s="130"/>
      <c r="H373" s="275">
        <v>900000</v>
      </c>
      <c r="I373" s="275"/>
      <c r="J373" s="275"/>
      <c r="K373" s="275"/>
      <c r="L373" s="275"/>
      <c r="M373" s="275">
        <f t="shared" si="223"/>
        <v>900000</v>
      </c>
    </row>
    <row r="374" spans="1:13" s="240" customFormat="1" ht="47.25" hidden="1" x14ac:dyDescent="0.2">
      <c r="A374" s="187" t="s">
        <v>600</v>
      </c>
      <c r="B374" s="169" t="s">
        <v>641</v>
      </c>
      <c r="C374" s="169"/>
      <c r="D374" s="169"/>
      <c r="E374" s="170"/>
      <c r="F374" s="172" t="s">
        <v>642</v>
      </c>
      <c r="G374" s="173" t="s">
        <v>629</v>
      </c>
      <c r="H374" s="297">
        <f t="shared" ref="H374:L375" si="231">H375</f>
        <v>305262</v>
      </c>
      <c r="I374" s="297">
        <f t="shared" si="231"/>
        <v>0</v>
      </c>
      <c r="J374" s="297">
        <f t="shared" si="231"/>
        <v>0</v>
      </c>
      <c r="K374" s="297">
        <f t="shared" si="231"/>
        <v>0</v>
      </c>
      <c r="L374" s="297">
        <f t="shared" si="231"/>
        <v>0</v>
      </c>
      <c r="M374" s="297">
        <f t="shared" si="223"/>
        <v>305262</v>
      </c>
    </row>
    <row r="375" spans="1:13" s="254" customFormat="1" hidden="1" x14ac:dyDescent="0.2">
      <c r="A375" s="186" t="s">
        <v>600</v>
      </c>
      <c r="B375" s="174" t="s">
        <v>641</v>
      </c>
      <c r="C375" s="164">
        <v>11</v>
      </c>
      <c r="D375" s="164"/>
      <c r="E375" s="165">
        <v>36</v>
      </c>
      <c r="F375" s="166"/>
      <c r="G375" s="167"/>
      <c r="H375" s="296">
        <f t="shared" si="231"/>
        <v>305262</v>
      </c>
      <c r="I375" s="296">
        <f t="shared" si="231"/>
        <v>0</v>
      </c>
      <c r="J375" s="296">
        <f t="shared" si="231"/>
        <v>0</v>
      </c>
      <c r="K375" s="296">
        <f t="shared" si="231"/>
        <v>0</v>
      </c>
      <c r="L375" s="296">
        <f t="shared" si="231"/>
        <v>0</v>
      </c>
      <c r="M375" s="296">
        <f t="shared" si="223"/>
        <v>305262</v>
      </c>
    </row>
    <row r="376" spans="1:13" s="204" customFormat="1" hidden="1" x14ac:dyDescent="0.2">
      <c r="A376" s="116" t="s">
        <v>600</v>
      </c>
      <c r="B376" s="100" t="s">
        <v>641</v>
      </c>
      <c r="C376" s="101">
        <v>11</v>
      </c>
      <c r="D376" s="102"/>
      <c r="E376" s="103">
        <v>363</v>
      </c>
      <c r="F376" s="139"/>
      <c r="G376" s="104"/>
      <c r="H376" s="105">
        <f t="shared" ref="H376:L376" si="232">SUM(H377)</f>
        <v>305262</v>
      </c>
      <c r="I376" s="105">
        <f t="shared" si="232"/>
        <v>0</v>
      </c>
      <c r="J376" s="105">
        <f t="shared" si="232"/>
        <v>0</v>
      </c>
      <c r="K376" s="105">
        <f t="shared" si="232"/>
        <v>0</v>
      </c>
      <c r="L376" s="105">
        <f t="shared" si="232"/>
        <v>0</v>
      </c>
      <c r="M376" s="105">
        <f t="shared" si="223"/>
        <v>305262</v>
      </c>
    </row>
    <row r="377" spans="1:13" s="204" customFormat="1" ht="15" hidden="1" x14ac:dyDescent="0.2">
      <c r="A377" s="95" t="s">
        <v>600</v>
      </c>
      <c r="B377" s="93" t="s">
        <v>641</v>
      </c>
      <c r="C377" s="94">
        <v>11</v>
      </c>
      <c r="D377" s="107" t="s">
        <v>101</v>
      </c>
      <c r="E377" s="108">
        <v>3631</v>
      </c>
      <c r="F377" s="140" t="s">
        <v>71</v>
      </c>
      <c r="G377" s="130"/>
      <c r="H377" s="275">
        <v>305262</v>
      </c>
      <c r="I377" s="275"/>
      <c r="J377" s="275"/>
      <c r="K377" s="275"/>
      <c r="L377" s="275"/>
      <c r="M377" s="275">
        <f t="shared" si="223"/>
        <v>305262</v>
      </c>
    </row>
    <row r="378" spans="1:13" s="240" customFormat="1" ht="33.75" hidden="1" x14ac:dyDescent="0.2">
      <c r="A378" s="187" t="s">
        <v>600</v>
      </c>
      <c r="B378" s="169" t="s">
        <v>643</v>
      </c>
      <c r="C378" s="169"/>
      <c r="D378" s="169"/>
      <c r="E378" s="170"/>
      <c r="F378" s="172" t="s">
        <v>644</v>
      </c>
      <c r="G378" s="173" t="s">
        <v>629</v>
      </c>
      <c r="H378" s="297">
        <f t="shared" ref="H378:L380" si="233">H379</f>
        <v>66361</v>
      </c>
      <c r="I378" s="297">
        <f t="shared" si="233"/>
        <v>0</v>
      </c>
      <c r="J378" s="297">
        <f t="shared" si="233"/>
        <v>0</v>
      </c>
      <c r="K378" s="297">
        <f t="shared" si="233"/>
        <v>0</v>
      </c>
      <c r="L378" s="297">
        <f t="shared" si="233"/>
        <v>500000</v>
      </c>
      <c r="M378" s="297">
        <f t="shared" si="223"/>
        <v>566361</v>
      </c>
    </row>
    <row r="379" spans="1:13" s="254" customFormat="1" hidden="1" x14ac:dyDescent="0.2">
      <c r="A379" s="186" t="s">
        <v>600</v>
      </c>
      <c r="B379" s="174" t="s">
        <v>643</v>
      </c>
      <c r="C379" s="164">
        <v>11</v>
      </c>
      <c r="D379" s="164"/>
      <c r="E379" s="165">
        <v>35</v>
      </c>
      <c r="F379" s="166"/>
      <c r="G379" s="167"/>
      <c r="H379" s="296">
        <f t="shared" si="233"/>
        <v>66361</v>
      </c>
      <c r="I379" s="296">
        <f t="shared" si="233"/>
        <v>0</v>
      </c>
      <c r="J379" s="296">
        <f t="shared" si="233"/>
        <v>0</v>
      </c>
      <c r="K379" s="296">
        <f t="shared" si="233"/>
        <v>0</v>
      </c>
      <c r="L379" s="296">
        <f t="shared" si="233"/>
        <v>500000</v>
      </c>
      <c r="M379" s="296">
        <f t="shared" si="223"/>
        <v>566361</v>
      </c>
    </row>
    <row r="380" spans="1:13" s="204" customFormat="1" hidden="1" x14ac:dyDescent="0.2">
      <c r="A380" s="116" t="s">
        <v>600</v>
      </c>
      <c r="B380" s="100" t="s">
        <v>643</v>
      </c>
      <c r="C380" s="101">
        <v>11</v>
      </c>
      <c r="D380" s="102"/>
      <c r="E380" s="103">
        <v>351</v>
      </c>
      <c r="F380" s="139"/>
      <c r="G380" s="104"/>
      <c r="H380" s="105">
        <f t="shared" si="233"/>
        <v>66361</v>
      </c>
      <c r="I380" s="105">
        <f t="shared" si="233"/>
        <v>0</v>
      </c>
      <c r="J380" s="105">
        <f t="shared" si="233"/>
        <v>0</v>
      </c>
      <c r="K380" s="105">
        <f t="shared" si="233"/>
        <v>0</v>
      </c>
      <c r="L380" s="105">
        <f t="shared" si="233"/>
        <v>500000</v>
      </c>
      <c r="M380" s="105">
        <f t="shared" si="223"/>
        <v>566361</v>
      </c>
    </row>
    <row r="381" spans="1:13" s="204" customFormat="1" ht="30" hidden="1" x14ac:dyDescent="0.2">
      <c r="A381" s="95" t="s">
        <v>600</v>
      </c>
      <c r="B381" s="93" t="s">
        <v>643</v>
      </c>
      <c r="C381" s="94">
        <v>11</v>
      </c>
      <c r="D381" s="107" t="s">
        <v>101</v>
      </c>
      <c r="E381" s="108">
        <v>3512</v>
      </c>
      <c r="F381" s="318" t="s">
        <v>281</v>
      </c>
      <c r="G381" s="130"/>
      <c r="H381" s="275">
        <v>66361</v>
      </c>
      <c r="I381" s="275"/>
      <c r="J381" s="275"/>
      <c r="K381" s="275"/>
      <c r="L381" s="275">
        <v>500000</v>
      </c>
      <c r="M381" s="275">
        <f t="shared" si="223"/>
        <v>566361</v>
      </c>
    </row>
    <row r="382" spans="1:13" s="240" customFormat="1" ht="47.25" hidden="1" x14ac:dyDescent="0.2">
      <c r="A382" s="199" t="s">
        <v>600</v>
      </c>
      <c r="B382" s="200" t="s">
        <v>645</v>
      </c>
      <c r="C382" s="200"/>
      <c r="D382" s="200"/>
      <c r="E382" s="201"/>
      <c r="F382" s="202" t="s">
        <v>646</v>
      </c>
      <c r="G382" s="203" t="s">
        <v>629</v>
      </c>
      <c r="H382" s="228">
        <f>H383</f>
        <v>1425000</v>
      </c>
      <c r="I382" s="228">
        <f>I383</f>
        <v>823851</v>
      </c>
      <c r="J382" s="228">
        <f>J383</f>
        <v>15447</v>
      </c>
      <c r="K382" s="228">
        <f>K383</f>
        <v>0</v>
      </c>
      <c r="L382" s="228">
        <f>L383</f>
        <v>0</v>
      </c>
      <c r="M382" s="228">
        <f t="shared" ref="M382:M388" si="234">H382-I382+J382-K382+L382</f>
        <v>616596</v>
      </c>
    </row>
    <row r="383" spans="1:13" s="254" customFormat="1" hidden="1" x14ac:dyDescent="0.2">
      <c r="A383" s="205" t="s">
        <v>600</v>
      </c>
      <c r="B383" s="206" t="s">
        <v>645</v>
      </c>
      <c r="C383" s="206">
        <v>51</v>
      </c>
      <c r="D383" s="206"/>
      <c r="E383" s="208">
        <v>36</v>
      </c>
      <c r="F383" s="209"/>
      <c r="G383" s="244"/>
      <c r="H383" s="227">
        <f>H384+H387</f>
        <v>1425000</v>
      </c>
      <c r="I383" s="227">
        <f>I384+I387</f>
        <v>823851</v>
      </c>
      <c r="J383" s="227">
        <f>J384+J387</f>
        <v>15447</v>
      </c>
      <c r="K383" s="227">
        <f>K384+K387</f>
        <v>0</v>
      </c>
      <c r="L383" s="227">
        <f>L384+L387</f>
        <v>0</v>
      </c>
      <c r="M383" s="227">
        <f t="shared" si="234"/>
        <v>616596</v>
      </c>
    </row>
    <row r="384" spans="1:13" s="254" customFormat="1" hidden="1" x14ac:dyDescent="0.2">
      <c r="A384" s="219" t="s">
        <v>600</v>
      </c>
      <c r="B384" s="225" t="s">
        <v>645</v>
      </c>
      <c r="C384" s="225">
        <v>51</v>
      </c>
      <c r="D384" s="255"/>
      <c r="E384" s="259">
        <v>361</v>
      </c>
      <c r="F384" s="257"/>
      <c r="G384" s="258"/>
      <c r="H384" s="229">
        <f t="shared" ref="H384:J384" si="235">SUM(H385:H386)</f>
        <v>1350000</v>
      </c>
      <c r="I384" s="229">
        <f t="shared" si="235"/>
        <v>823851</v>
      </c>
      <c r="J384" s="229">
        <f t="shared" si="235"/>
        <v>0</v>
      </c>
      <c r="K384" s="229">
        <f t="shared" ref="K384:L384" si="236">SUM(K385:K386)</f>
        <v>0</v>
      </c>
      <c r="L384" s="229">
        <f t="shared" si="236"/>
        <v>0</v>
      </c>
      <c r="M384" s="229">
        <f t="shared" si="234"/>
        <v>526149</v>
      </c>
    </row>
    <row r="385" spans="1:13" s="254" customFormat="1" hidden="1" x14ac:dyDescent="0.2">
      <c r="A385" s="216" t="s">
        <v>600</v>
      </c>
      <c r="B385" s="215" t="s">
        <v>645</v>
      </c>
      <c r="C385" s="215">
        <v>51</v>
      </c>
      <c r="D385" s="214" t="s">
        <v>101</v>
      </c>
      <c r="E385" s="221">
        <v>3611</v>
      </c>
      <c r="F385" s="218" t="s">
        <v>647</v>
      </c>
      <c r="G385" s="251"/>
      <c r="H385" s="274">
        <v>1170000</v>
      </c>
      <c r="I385" s="274">
        <v>749170</v>
      </c>
      <c r="J385" s="274"/>
      <c r="K385" s="274"/>
      <c r="L385" s="274"/>
      <c r="M385" s="274">
        <f t="shared" si="234"/>
        <v>420830</v>
      </c>
    </row>
    <row r="386" spans="1:13" s="254" customFormat="1" hidden="1" x14ac:dyDescent="0.2">
      <c r="A386" s="216" t="s">
        <v>600</v>
      </c>
      <c r="B386" s="215" t="s">
        <v>645</v>
      </c>
      <c r="C386" s="215">
        <v>51</v>
      </c>
      <c r="D386" s="214" t="s">
        <v>101</v>
      </c>
      <c r="E386" s="221">
        <v>3612</v>
      </c>
      <c r="F386" s="218" t="s">
        <v>648</v>
      </c>
      <c r="G386" s="251"/>
      <c r="H386" s="274">
        <v>180000</v>
      </c>
      <c r="I386" s="274">
        <v>74681</v>
      </c>
      <c r="J386" s="274"/>
      <c r="K386" s="274"/>
      <c r="L386" s="274"/>
      <c r="M386" s="274">
        <f t="shared" si="234"/>
        <v>105319</v>
      </c>
    </row>
    <row r="387" spans="1:13" s="204" customFormat="1" hidden="1" x14ac:dyDescent="0.2">
      <c r="A387" s="219" t="s">
        <v>600</v>
      </c>
      <c r="B387" s="225" t="s">
        <v>645</v>
      </c>
      <c r="C387" s="225">
        <v>51</v>
      </c>
      <c r="D387" s="255"/>
      <c r="E387" s="259">
        <v>369</v>
      </c>
      <c r="F387" s="257"/>
      <c r="G387" s="258"/>
      <c r="H387" s="229">
        <f t="shared" ref="H387:L387" si="237">SUM(H388:H388)</f>
        <v>75000</v>
      </c>
      <c r="I387" s="229">
        <f t="shared" si="237"/>
        <v>0</v>
      </c>
      <c r="J387" s="229">
        <f t="shared" si="237"/>
        <v>15447</v>
      </c>
      <c r="K387" s="229">
        <f t="shared" si="237"/>
        <v>0</v>
      </c>
      <c r="L387" s="229">
        <f t="shared" si="237"/>
        <v>0</v>
      </c>
      <c r="M387" s="229">
        <f t="shared" si="234"/>
        <v>90447</v>
      </c>
    </row>
    <row r="388" spans="1:13" s="254" customFormat="1" ht="45" hidden="1" x14ac:dyDescent="0.2">
      <c r="A388" s="216" t="s">
        <v>600</v>
      </c>
      <c r="B388" s="215" t="s">
        <v>645</v>
      </c>
      <c r="C388" s="215">
        <v>51</v>
      </c>
      <c r="D388" s="214" t="s">
        <v>101</v>
      </c>
      <c r="E388" s="221">
        <v>3693</v>
      </c>
      <c r="F388" s="218" t="s">
        <v>649</v>
      </c>
      <c r="G388" s="251"/>
      <c r="H388" s="274">
        <v>75000</v>
      </c>
      <c r="I388" s="274"/>
      <c r="J388" s="274">
        <v>15447</v>
      </c>
      <c r="K388" s="274"/>
      <c r="L388" s="274"/>
      <c r="M388" s="274">
        <f t="shared" si="234"/>
        <v>90447</v>
      </c>
    </row>
    <row r="389" spans="1:13" s="254" customFormat="1" ht="47.25" hidden="1" x14ac:dyDescent="0.2">
      <c r="A389" s="187" t="s">
        <v>600</v>
      </c>
      <c r="B389" s="169" t="s">
        <v>650</v>
      </c>
      <c r="C389" s="169"/>
      <c r="D389" s="169"/>
      <c r="E389" s="170"/>
      <c r="F389" s="172" t="s">
        <v>651</v>
      </c>
      <c r="G389" s="173" t="s">
        <v>629</v>
      </c>
      <c r="H389" s="297">
        <f>H390+H397+H402+H409+H414</f>
        <v>6902</v>
      </c>
      <c r="I389" s="297">
        <f t="shared" ref="I389:L389" si="238">I390+I397+I402+I409+I414</f>
        <v>0</v>
      </c>
      <c r="J389" s="297">
        <f t="shared" si="238"/>
        <v>2055</v>
      </c>
      <c r="K389" s="297">
        <f t="shared" si="238"/>
        <v>0</v>
      </c>
      <c r="L389" s="297">
        <f t="shared" si="238"/>
        <v>0</v>
      </c>
      <c r="M389" s="297">
        <f t="shared" ref="M389:M408" si="239">H389-I389+J389-K389+L389</f>
        <v>8957</v>
      </c>
    </row>
    <row r="390" spans="1:13" s="254" customFormat="1" hidden="1" x14ac:dyDescent="0.2">
      <c r="A390" s="182" t="s">
        <v>600</v>
      </c>
      <c r="B390" s="164" t="s">
        <v>650</v>
      </c>
      <c r="C390" s="164">
        <v>11</v>
      </c>
      <c r="D390" s="164"/>
      <c r="E390" s="165">
        <v>32</v>
      </c>
      <c r="F390" s="166"/>
      <c r="G390" s="167"/>
      <c r="H390" s="296">
        <f t="shared" ref="H390:I390" si="240">H391+H393+H395</f>
        <v>590</v>
      </c>
      <c r="I390" s="296">
        <f t="shared" si="240"/>
        <v>0</v>
      </c>
      <c r="J390" s="296">
        <f t="shared" ref="J390:L390" si="241">J391+J393+J395</f>
        <v>150</v>
      </c>
      <c r="K390" s="296">
        <f t="shared" si="241"/>
        <v>0</v>
      </c>
      <c r="L390" s="296">
        <f t="shared" si="241"/>
        <v>0</v>
      </c>
      <c r="M390" s="296">
        <f t="shared" si="239"/>
        <v>740</v>
      </c>
    </row>
    <row r="391" spans="1:13" s="254" customFormat="1" hidden="1" x14ac:dyDescent="0.2">
      <c r="A391" s="151" t="s">
        <v>600</v>
      </c>
      <c r="B391" s="145" t="s">
        <v>650</v>
      </c>
      <c r="C391" s="145">
        <v>11</v>
      </c>
      <c r="D391" s="131"/>
      <c r="E391" s="128">
        <v>321</v>
      </c>
      <c r="F391" s="142"/>
      <c r="G391" s="129"/>
      <c r="H391" s="147">
        <f t="shared" ref="H391:L391" si="242">H392</f>
        <v>540</v>
      </c>
      <c r="I391" s="147">
        <f t="shared" si="242"/>
        <v>0</v>
      </c>
      <c r="J391" s="147">
        <f t="shared" si="242"/>
        <v>0</v>
      </c>
      <c r="K391" s="147">
        <f t="shared" si="242"/>
        <v>0</v>
      </c>
      <c r="L391" s="147">
        <f t="shared" si="242"/>
        <v>0</v>
      </c>
      <c r="M391" s="147">
        <f t="shared" si="239"/>
        <v>540</v>
      </c>
    </row>
    <row r="392" spans="1:13" s="254" customFormat="1" hidden="1" x14ac:dyDescent="0.2">
      <c r="A392" s="107" t="s">
        <v>600</v>
      </c>
      <c r="B392" s="94" t="s">
        <v>650</v>
      </c>
      <c r="C392" s="94">
        <v>11</v>
      </c>
      <c r="D392" s="95" t="s">
        <v>101</v>
      </c>
      <c r="E392" s="117">
        <v>3211</v>
      </c>
      <c r="F392" s="140" t="s">
        <v>42</v>
      </c>
      <c r="G392" s="130"/>
      <c r="H392" s="275">
        <v>540</v>
      </c>
      <c r="I392" s="275"/>
      <c r="J392" s="275"/>
      <c r="K392" s="275"/>
      <c r="L392" s="275"/>
      <c r="M392" s="275">
        <f t="shared" si="239"/>
        <v>540</v>
      </c>
    </row>
    <row r="393" spans="1:13" s="254" customFormat="1" hidden="1" x14ac:dyDescent="0.2">
      <c r="A393" s="151" t="s">
        <v>600</v>
      </c>
      <c r="B393" s="145" t="s">
        <v>650</v>
      </c>
      <c r="C393" s="145">
        <v>11</v>
      </c>
      <c r="D393" s="131"/>
      <c r="E393" s="128">
        <v>322</v>
      </c>
      <c r="F393" s="142"/>
      <c r="G393" s="129"/>
      <c r="H393" s="147">
        <f t="shared" ref="H393:L393" si="243">H394</f>
        <v>50</v>
      </c>
      <c r="I393" s="147">
        <f t="shared" si="243"/>
        <v>0</v>
      </c>
      <c r="J393" s="147">
        <f t="shared" si="243"/>
        <v>0</v>
      </c>
      <c r="K393" s="147">
        <f t="shared" si="243"/>
        <v>0</v>
      </c>
      <c r="L393" s="147">
        <f t="shared" si="243"/>
        <v>0</v>
      </c>
      <c r="M393" s="147">
        <f t="shared" si="239"/>
        <v>50</v>
      </c>
    </row>
    <row r="394" spans="1:13" s="254" customFormat="1" hidden="1" x14ac:dyDescent="0.2">
      <c r="A394" s="107" t="s">
        <v>600</v>
      </c>
      <c r="B394" s="94" t="s">
        <v>650</v>
      </c>
      <c r="C394" s="94">
        <v>11</v>
      </c>
      <c r="D394" s="95" t="s">
        <v>101</v>
      </c>
      <c r="E394" s="117">
        <v>3223</v>
      </c>
      <c r="F394" s="140" t="s">
        <v>48</v>
      </c>
      <c r="G394" s="130"/>
      <c r="H394" s="275">
        <v>50</v>
      </c>
      <c r="I394" s="275"/>
      <c r="J394" s="275"/>
      <c r="K394" s="275"/>
      <c r="L394" s="275"/>
      <c r="M394" s="275">
        <f t="shared" si="239"/>
        <v>50</v>
      </c>
    </row>
    <row r="395" spans="1:13" s="254" customFormat="1" hidden="1" x14ac:dyDescent="0.2">
      <c r="A395" s="151" t="s">
        <v>600</v>
      </c>
      <c r="B395" s="145" t="s">
        <v>650</v>
      </c>
      <c r="C395" s="145">
        <v>11</v>
      </c>
      <c r="D395" s="131"/>
      <c r="E395" s="128">
        <v>329</v>
      </c>
      <c r="F395" s="142"/>
      <c r="G395" s="129"/>
      <c r="H395" s="147">
        <f t="shared" ref="H395:L395" si="244">H396</f>
        <v>0</v>
      </c>
      <c r="I395" s="147">
        <f t="shared" si="244"/>
        <v>0</v>
      </c>
      <c r="J395" s="147">
        <f t="shared" si="244"/>
        <v>150</v>
      </c>
      <c r="K395" s="147">
        <f t="shared" si="244"/>
        <v>0</v>
      </c>
      <c r="L395" s="147">
        <f t="shared" si="244"/>
        <v>0</v>
      </c>
      <c r="M395" s="147">
        <f t="shared" si="239"/>
        <v>150</v>
      </c>
    </row>
    <row r="396" spans="1:13" s="254" customFormat="1" hidden="1" x14ac:dyDescent="0.2">
      <c r="A396" s="107" t="s">
        <v>600</v>
      </c>
      <c r="B396" s="94" t="s">
        <v>650</v>
      </c>
      <c r="C396" s="94">
        <v>11</v>
      </c>
      <c r="D396" s="95" t="s">
        <v>101</v>
      </c>
      <c r="E396" s="117">
        <v>3293</v>
      </c>
      <c r="F396" s="140" t="s">
        <v>64</v>
      </c>
      <c r="G396" s="130"/>
      <c r="H396" s="275"/>
      <c r="I396" s="275"/>
      <c r="J396" s="275">
        <v>150</v>
      </c>
      <c r="K396" s="275"/>
      <c r="L396" s="275"/>
      <c r="M396" s="275">
        <f t="shared" si="239"/>
        <v>150</v>
      </c>
    </row>
    <row r="397" spans="1:13" s="254" customFormat="1" hidden="1" x14ac:dyDescent="0.2">
      <c r="A397" s="182" t="s">
        <v>600</v>
      </c>
      <c r="B397" s="164" t="s">
        <v>650</v>
      </c>
      <c r="C397" s="164">
        <v>12</v>
      </c>
      <c r="D397" s="164"/>
      <c r="E397" s="165">
        <v>31</v>
      </c>
      <c r="F397" s="166"/>
      <c r="G397" s="167"/>
      <c r="H397" s="296">
        <f t="shared" ref="H397:I397" si="245">H398+H400</f>
        <v>570</v>
      </c>
      <c r="I397" s="296">
        <f t="shared" si="245"/>
        <v>0</v>
      </c>
      <c r="J397" s="296">
        <f t="shared" ref="J397:L397" si="246">J398+J400</f>
        <v>0</v>
      </c>
      <c r="K397" s="296">
        <f t="shared" si="246"/>
        <v>0</v>
      </c>
      <c r="L397" s="296">
        <f t="shared" si="246"/>
        <v>0</v>
      </c>
      <c r="M397" s="296">
        <f t="shared" si="239"/>
        <v>570</v>
      </c>
    </row>
    <row r="398" spans="1:13" s="254" customFormat="1" hidden="1" x14ac:dyDescent="0.2">
      <c r="A398" s="151" t="s">
        <v>600</v>
      </c>
      <c r="B398" s="145" t="s">
        <v>650</v>
      </c>
      <c r="C398" s="145">
        <v>12</v>
      </c>
      <c r="D398" s="131"/>
      <c r="E398" s="128">
        <v>311</v>
      </c>
      <c r="F398" s="142"/>
      <c r="G398" s="129"/>
      <c r="H398" s="147">
        <f t="shared" ref="H398:L398" si="247">H399</f>
        <v>470</v>
      </c>
      <c r="I398" s="147">
        <f t="shared" si="247"/>
        <v>0</v>
      </c>
      <c r="J398" s="147">
        <f t="shared" si="247"/>
        <v>0</v>
      </c>
      <c r="K398" s="147">
        <f t="shared" si="247"/>
        <v>0</v>
      </c>
      <c r="L398" s="147">
        <f t="shared" si="247"/>
        <v>0</v>
      </c>
      <c r="M398" s="147">
        <f t="shared" si="239"/>
        <v>470</v>
      </c>
    </row>
    <row r="399" spans="1:13" s="254" customFormat="1" hidden="1" x14ac:dyDescent="0.2">
      <c r="A399" s="107" t="s">
        <v>600</v>
      </c>
      <c r="B399" s="94" t="s">
        <v>650</v>
      </c>
      <c r="C399" s="94">
        <v>12</v>
      </c>
      <c r="D399" s="95" t="s">
        <v>101</v>
      </c>
      <c r="E399" s="117">
        <v>3111</v>
      </c>
      <c r="F399" s="140" t="s">
        <v>33</v>
      </c>
      <c r="G399" s="130"/>
      <c r="H399" s="275">
        <v>470</v>
      </c>
      <c r="I399" s="275"/>
      <c r="J399" s="275"/>
      <c r="K399" s="275"/>
      <c r="L399" s="275"/>
      <c r="M399" s="275">
        <f t="shared" si="239"/>
        <v>470</v>
      </c>
    </row>
    <row r="400" spans="1:13" s="204" customFormat="1" hidden="1" x14ac:dyDescent="0.2">
      <c r="A400" s="151" t="s">
        <v>600</v>
      </c>
      <c r="B400" s="145" t="s">
        <v>650</v>
      </c>
      <c r="C400" s="145">
        <v>12</v>
      </c>
      <c r="D400" s="131"/>
      <c r="E400" s="128">
        <v>313</v>
      </c>
      <c r="F400" s="142"/>
      <c r="G400" s="129"/>
      <c r="H400" s="147">
        <f t="shared" ref="H400:L400" si="248">H401</f>
        <v>100</v>
      </c>
      <c r="I400" s="147">
        <f t="shared" si="248"/>
        <v>0</v>
      </c>
      <c r="J400" s="147">
        <f t="shared" si="248"/>
        <v>0</v>
      </c>
      <c r="K400" s="147">
        <f t="shared" si="248"/>
        <v>0</v>
      </c>
      <c r="L400" s="147">
        <f t="shared" si="248"/>
        <v>0</v>
      </c>
      <c r="M400" s="147">
        <f t="shared" si="239"/>
        <v>100</v>
      </c>
    </row>
    <row r="401" spans="1:13" s="254" customFormat="1" hidden="1" x14ac:dyDescent="0.2">
      <c r="A401" s="107" t="s">
        <v>600</v>
      </c>
      <c r="B401" s="94" t="s">
        <v>650</v>
      </c>
      <c r="C401" s="94">
        <v>12</v>
      </c>
      <c r="D401" s="95" t="s">
        <v>101</v>
      </c>
      <c r="E401" s="117">
        <v>3132</v>
      </c>
      <c r="F401" s="140" t="s">
        <v>40</v>
      </c>
      <c r="G401" s="130"/>
      <c r="H401" s="275">
        <v>100</v>
      </c>
      <c r="I401" s="275"/>
      <c r="J401" s="275"/>
      <c r="K401" s="275"/>
      <c r="L401" s="275"/>
      <c r="M401" s="275">
        <f t="shared" si="239"/>
        <v>100</v>
      </c>
    </row>
    <row r="402" spans="1:13" s="254" customFormat="1" hidden="1" x14ac:dyDescent="0.2">
      <c r="A402" s="182" t="s">
        <v>600</v>
      </c>
      <c r="B402" s="164" t="s">
        <v>650</v>
      </c>
      <c r="C402" s="164">
        <v>12</v>
      </c>
      <c r="D402" s="164"/>
      <c r="E402" s="165">
        <v>32</v>
      </c>
      <c r="F402" s="166"/>
      <c r="G402" s="167"/>
      <c r="H402" s="296">
        <f t="shared" ref="H402:I402" si="249">H403+H405+H407</f>
        <v>500</v>
      </c>
      <c r="I402" s="296">
        <f t="shared" si="249"/>
        <v>0</v>
      </c>
      <c r="J402" s="296">
        <f t="shared" ref="J402:L402" si="250">J403+J405+J407</f>
        <v>191</v>
      </c>
      <c r="K402" s="296">
        <f t="shared" si="250"/>
        <v>0</v>
      </c>
      <c r="L402" s="296">
        <f t="shared" si="250"/>
        <v>0</v>
      </c>
      <c r="M402" s="296">
        <f t="shared" si="239"/>
        <v>691</v>
      </c>
    </row>
    <row r="403" spans="1:13" s="254" customFormat="1" hidden="1" x14ac:dyDescent="0.2">
      <c r="A403" s="151" t="s">
        <v>600</v>
      </c>
      <c r="B403" s="145" t="s">
        <v>650</v>
      </c>
      <c r="C403" s="145">
        <v>12</v>
      </c>
      <c r="D403" s="131"/>
      <c r="E403" s="128">
        <v>321</v>
      </c>
      <c r="F403" s="142"/>
      <c r="G403" s="129"/>
      <c r="H403" s="147">
        <f t="shared" ref="H403:L403" si="251">H404</f>
        <v>400</v>
      </c>
      <c r="I403" s="147">
        <f t="shared" si="251"/>
        <v>0</v>
      </c>
      <c r="J403" s="147">
        <f t="shared" si="251"/>
        <v>0</v>
      </c>
      <c r="K403" s="147">
        <f t="shared" si="251"/>
        <v>0</v>
      </c>
      <c r="L403" s="147">
        <f t="shared" si="251"/>
        <v>0</v>
      </c>
      <c r="M403" s="147">
        <f t="shared" si="239"/>
        <v>400</v>
      </c>
    </row>
    <row r="404" spans="1:13" s="254" customFormat="1" hidden="1" x14ac:dyDescent="0.2">
      <c r="A404" s="107" t="s">
        <v>600</v>
      </c>
      <c r="B404" s="94" t="s">
        <v>650</v>
      </c>
      <c r="C404" s="94">
        <v>12</v>
      </c>
      <c r="D404" s="95" t="s">
        <v>101</v>
      </c>
      <c r="E404" s="117">
        <v>3211</v>
      </c>
      <c r="F404" s="140" t="s">
        <v>42</v>
      </c>
      <c r="G404" s="130"/>
      <c r="H404" s="275">
        <v>400</v>
      </c>
      <c r="I404" s="275"/>
      <c r="J404" s="275"/>
      <c r="K404" s="275"/>
      <c r="L404" s="275"/>
      <c r="M404" s="275">
        <f t="shared" si="239"/>
        <v>400</v>
      </c>
    </row>
    <row r="405" spans="1:13" s="254" customFormat="1" hidden="1" x14ac:dyDescent="0.2">
      <c r="A405" s="151" t="s">
        <v>600</v>
      </c>
      <c r="B405" s="145" t="s">
        <v>650</v>
      </c>
      <c r="C405" s="145">
        <v>12</v>
      </c>
      <c r="D405" s="131"/>
      <c r="E405" s="128">
        <v>322</v>
      </c>
      <c r="F405" s="142"/>
      <c r="G405" s="129"/>
      <c r="H405" s="147">
        <f t="shared" ref="H405:L405" si="252">H406</f>
        <v>100</v>
      </c>
      <c r="I405" s="147">
        <f t="shared" si="252"/>
        <v>0</v>
      </c>
      <c r="J405" s="147">
        <f t="shared" si="252"/>
        <v>0</v>
      </c>
      <c r="K405" s="147">
        <f t="shared" si="252"/>
        <v>0</v>
      </c>
      <c r="L405" s="147">
        <f t="shared" si="252"/>
        <v>0</v>
      </c>
      <c r="M405" s="147">
        <f t="shared" si="239"/>
        <v>100</v>
      </c>
    </row>
    <row r="406" spans="1:13" s="254" customFormat="1" hidden="1" x14ac:dyDescent="0.2">
      <c r="A406" s="107" t="s">
        <v>600</v>
      </c>
      <c r="B406" s="94" t="s">
        <v>650</v>
      </c>
      <c r="C406" s="94">
        <v>12</v>
      </c>
      <c r="D406" s="95" t="s">
        <v>101</v>
      </c>
      <c r="E406" s="117">
        <v>3223</v>
      </c>
      <c r="F406" s="140" t="s">
        <v>48</v>
      </c>
      <c r="G406" s="130"/>
      <c r="H406" s="275">
        <v>100</v>
      </c>
      <c r="I406" s="275"/>
      <c r="J406" s="275"/>
      <c r="K406" s="275"/>
      <c r="L406" s="275"/>
      <c r="M406" s="275">
        <f t="shared" si="239"/>
        <v>100</v>
      </c>
    </row>
    <row r="407" spans="1:13" s="254" customFormat="1" hidden="1" x14ac:dyDescent="0.2">
      <c r="A407" s="151" t="s">
        <v>600</v>
      </c>
      <c r="B407" s="145" t="s">
        <v>650</v>
      </c>
      <c r="C407" s="145">
        <v>12</v>
      </c>
      <c r="D407" s="131"/>
      <c r="E407" s="128">
        <v>329</v>
      </c>
      <c r="F407" s="142"/>
      <c r="G407" s="129"/>
      <c r="H407" s="147">
        <f t="shared" ref="H407:L407" si="253">H408</f>
        <v>0</v>
      </c>
      <c r="I407" s="147">
        <f t="shared" si="253"/>
        <v>0</v>
      </c>
      <c r="J407" s="147">
        <f t="shared" si="253"/>
        <v>191</v>
      </c>
      <c r="K407" s="147">
        <f t="shared" si="253"/>
        <v>0</v>
      </c>
      <c r="L407" s="147">
        <f t="shared" si="253"/>
        <v>0</v>
      </c>
      <c r="M407" s="147">
        <f t="shared" si="239"/>
        <v>191</v>
      </c>
    </row>
    <row r="408" spans="1:13" s="254" customFormat="1" hidden="1" x14ac:dyDescent="0.2">
      <c r="A408" s="107" t="s">
        <v>600</v>
      </c>
      <c r="B408" s="94" t="s">
        <v>650</v>
      </c>
      <c r="C408" s="94">
        <v>12</v>
      </c>
      <c r="D408" s="95" t="s">
        <v>101</v>
      </c>
      <c r="E408" s="117">
        <v>3293</v>
      </c>
      <c r="F408" s="140" t="s">
        <v>64</v>
      </c>
      <c r="G408" s="130"/>
      <c r="H408" s="275"/>
      <c r="I408" s="275"/>
      <c r="J408" s="275">
        <v>191</v>
      </c>
      <c r="K408" s="275"/>
      <c r="L408" s="275"/>
      <c r="M408" s="275">
        <f t="shared" si="239"/>
        <v>191</v>
      </c>
    </row>
    <row r="409" spans="1:13" s="254" customFormat="1" hidden="1" x14ac:dyDescent="0.2">
      <c r="A409" s="205" t="s">
        <v>600</v>
      </c>
      <c r="B409" s="206" t="s">
        <v>650</v>
      </c>
      <c r="C409" s="206">
        <v>51</v>
      </c>
      <c r="D409" s="206"/>
      <c r="E409" s="208">
        <v>31</v>
      </c>
      <c r="F409" s="209"/>
      <c r="G409" s="244"/>
      <c r="H409" s="227">
        <f t="shared" ref="H409:J409" si="254">H410+H412</f>
        <v>2190</v>
      </c>
      <c r="I409" s="227">
        <f t="shared" si="254"/>
        <v>0</v>
      </c>
      <c r="J409" s="227">
        <f t="shared" si="254"/>
        <v>654</v>
      </c>
      <c r="K409" s="227">
        <f t="shared" ref="K409:L409" si="255">K410+K412</f>
        <v>0</v>
      </c>
      <c r="L409" s="227">
        <f t="shared" si="255"/>
        <v>0</v>
      </c>
      <c r="M409" s="227">
        <f t="shared" ref="M409:M420" si="256">H409-I409+J409-K409+L409</f>
        <v>2844</v>
      </c>
    </row>
    <row r="410" spans="1:13" s="254" customFormat="1" hidden="1" x14ac:dyDescent="0.2">
      <c r="A410" s="219" t="s">
        <v>600</v>
      </c>
      <c r="B410" s="225" t="s">
        <v>650</v>
      </c>
      <c r="C410" s="225">
        <v>51</v>
      </c>
      <c r="D410" s="255"/>
      <c r="E410" s="259">
        <v>311</v>
      </c>
      <c r="F410" s="257"/>
      <c r="G410" s="258"/>
      <c r="H410" s="229">
        <f t="shared" ref="H410:L410" si="257">H411</f>
        <v>1858</v>
      </c>
      <c r="I410" s="229">
        <f t="shared" si="257"/>
        <v>0</v>
      </c>
      <c r="J410" s="229">
        <f t="shared" si="257"/>
        <v>583</v>
      </c>
      <c r="K410" s="229">
        <f t="shared" si="257"/>
        <v>0</v>
      </c>
      <c r="L410" s="229">
        <f t="shared" si="257"/>
        <v>0</v>
      </c>
      <c r="M410" s="229">
        <f t="shared" si="256"/>
        <v>2441</v>
      </c>
    </row>
    <row r="411" spans="1:13" s="254" customFormat="1" hidden="1" x14ac:dyDescent="0.2">
      <c r="A411" s="216" t="s">
        <v>600</v>
      </c>
      <c r="B411" s="215" t="s">
        <v>650</v>
      </c>
      <c r="C411" s="215">
        <v>51</v>
      </c>
      <c r="D411" s="214" t="s">
        <v>101</v>
      </c>
      <c r="E411" s="221">
        <v>3111</v>
      </c>
      <c r="F411" s="218" t="s">
        <v>33</v>
      </c>
      <c r="G411" s="251"/>
      <c r="H411" s="274">
        <v>1858</v>
      </c>
      <c r="I411" s="274"/>
      <c r="J411" s="274">
        <v>583</v>
      </c>
      <c r="K411" s="274"/>
      <c r="L411" s="274"/>
      <c r="M411" s="274">
        <f t="shared" si="256"/>
        <v>2441</v>
      </c>
    </row>
    <row r="412" spans="1:13" s="204" customFormat="1" hidden="1" x14ac:dyDescent="0.2">
      <c r="A412" s="219" t="s">
        <v>600</v>
      </c>
      <c r="B412" s="225" t="s">
        <v>650</v>
      </c>
      <c r="C412" s="225">
        <v>51</v>
      </c>
      <c r="D412" s="255"/>
      <c r="E412" s="259">
        <v>313</v>
      </c>
      <c r="F412" s="257"/>
      <c r="G412" s="258"/>
      <c r="H412" s="229">
        <f t="shared" ref="H412:L412" si="258">H413</f>
        <v>332</v>
      </c>
      <c r="I412" s="229">
        <f t="shared" si="258"/>
        <v>0</v>
      </c>
      <c r="J412" s="229">
        <f t="shared" si="258"/>
        <v>71</v>
      </c>
      <c r="K412" s="229">
        <f t="shared" si="258"/>
        <v>0</v>
      </c>
      <c r="L412" s="229">
        <f t="shared" si="258"/>
        <v>0</v>
      </c>
      <c r="M412" s="229">
        <f t="shared" si="256"/>
        <v>403</v>
      </c>
    </row>
    <row r="413" spans="1:13" s="254" customFormat="1" hidden="1" x14ac:dyDescent="0.2">
      <c r="A413" s="216" t="s">
        <v>600</v>
      </c>
      <c r="B413" s="215" t="s">
        <v>650</v>
      </c>
      <c r="C413" s="215">
        <v>51</v>
      </c>
      <c r="D413" s="214" t="s">
        <v>101</v>
      </c>
      <c r="E413" s="221">
        <v>3132</v>
      </c>
      <c r="F413" s="218" t="s">
        <v>40</v>
      </c>
      <c r="G413" s="251"/>
      <c r="H413" s="274">
        <v>332</v>
      </c>
      <c r="I413" s="274"/>
      <c r="J413" s="274">
        <v>71</v>
      </c>
      <c r="K413" s="274"/>
      <c r="L413" s="274"/>
      <c r="M413" s="274">
        <f t="shared" si="256"/>
        <v>403</v>
      </c>
    </row>
    <row r="414" spans="1:13" s="254" customFormat="1" hidden="1" x14ac:dyDescent="0.2">
      <c r="A414" s="205" t="s">
        <v>600</v>
      </c>
      <c r="B414" s="206" t="s">
        <v>650</v>
      </c>
      <c r="C414" s="206">
        <v>51</v>
      </c>
      <c r="D414" s="206"/>
      <c r="E414" s="208">
        <v>32</v>
      </c>
      <c r="F414" s="209"/>
      <c r="G414" s="244"/>
      <c r="H414" s="227">
        <f t="shared" ref="H414:J414" si="259">H415+H417+H419</f>
        <v>3052</v>
      </c>
      <c r="I414" s="227">
        <f t="shared" si="259"/>
        <v>0</v>
      </c>
      <c r="J414" s="227">
        <f t="shared" si="259"/>
        <v>1060</v>
      </c>
      <c r="K414" s="227">
        <f t="shared" ref="K414:L414" si="260">K415+K417+K419</f>
        <v>0</v>
      </c>
      <c r="L414" s="227">
        <f t="shared" si="260"/>
        <v>0</v>
      </c>
      <c r="M414" s="227">
        <f t="shared" si="256"/>
        <v>4112</v>
      </c>
    </row>
    <row r="415" spans="1:13" s="254" customFormat="1" hidden="1" x14ac:dyDescent="0.2">
      <c r="A415" s="219" t="s">
        <v>600</v>
      </c>
      <c r="B415" s="225" t="s">
        <v>650</v>
      </c>
      <c r="C415" s="225">
        <v>51</v>
      </c>
      <c r="D415" s="255"/>
      <c r="E415" s="259">
        <v>321</v>
      </c>
      <c r="F415" s="257"/>
      <c r="G415" s="258"/>
      <c r="H415" s="229">
        <f t="shared" ref="H415:L415" si="261">H416</f>
        <v>2654</v>
      </c>
      <c r="I415" s="229">
        <f t="shared" si="261"/>
        <v>0</v>
      </c>
      <c r="J415" s="229">
        <f t="shared" si="261"/>
        <v>0</v>
      </c>
      <c r="K415" s="229">
        <f t="shared" si="261"/>
        <v>0</v>
      </c>
      <c r="L415" s="229">
        <f t="shared" si="261"/>
        <v>0</v>
      </c>
      <c r="M415" s="229">
        <f t="shared" si="256"/>
        <v>2654</v>
      </c>
    </row>
    <row r="416" spans="1:13" s="254" customFormat="1" hidden="1" x14ac:dyDescent="0.2">
      <c r="A416" s="216" t="s">
        <v>600</v>
      </c>
      <c r="B416" s="215" t="s">
        <v>650</v>
      </c>
      <c r="C416" s="215">
        <v>51</v>
      </c>
      <c r="D416" s="214" t="s">
        <v>101</v>
      </c>
      <c r="E416" s="221">
        <v>3211</v>
      </c>
      <c r="F416" s="218" t="s">
        <v>42</v>
      </c>
      <c r="G416" s="251"/>
      <c r="H416" s="274">
        <v>2654</v>
      </c>
      <c r="I416" s="274"/>
      <c r="J416" s="274"/>
      <c r="K416" s="274"/>
      <c r="L416" s="274"/>
      <c r="M416" s="274">
        <f t="shared" si="256"/>
        <v>2654</v>
      </c>
    </row>
    <row r="417" spans="1:13" s="254" customFormat="1" hidden="1" x14ac:dyDescent="0.2">
      <c r="A417" s="219" t="s">
        <v>600</v>
      </c>
      <c r="B417" s="225" t="s">
        <v>650</v>
      </c>
      <c r="C417" s="225">
        <v>51</v>
      </c>
      <c r="D417" s="255"/>
      <c r="E417" s="259">
        <v>322</v>
      </c>
      <c r="F417" s="257"/>
      <c r="G417" s="258"/>
      <c r="H417" s="229">
        <f t="shared" ref="H417:L417" si="262">H418</f>
        <v>398</v>
      </c>
      <c r="I417" s="229">
        <f t="shared" si="262"/>
        <v>0</v>
      </c>
      <c r="J417" s="229">
        <f t="shared" si="262"/>
        <v>0</v>
      </c>
      <c r="K417" s="229">
        <f t="shared" si="262"/>
        <v>0</v>
      </c>
      <c r="L417" s="229">
        <f t="shared" si="262"/>
        <v>0</v>
      </c>
      <c r="M417" s="229">
        <f t="shared" si="256"/>
        <v>398</v>
      </c>
    </row>
    <row r="418" spans="1:13" s="254" customFormat="1" hidden="1" x14ac:dyDescent="0.2">
      <c r="A418" s="216" t="s">
        <v>600</v>
      </c>
      <c r="B418" s="215" t="s">
        <v>650</v>
      </c>
      <c r="C418" s="215">
        <v>51</v>
      </c>
      <c r="D418" s="214" t="s">
        <v>101</v>
      </c>
      <c r="E418" s="221">
        <v>3223</v>
      </c>
      <c r="F418" s="218" t="s">
        <v>48</v>
      </c>
      <c r="G418" s="251"/>
      <c r="H418" s="274">
        <v>398</v>
      </c>
      <c r="I418" s="274"/>
      <c r="J418" s="274"/>
      <c r="K418" s="274"/>
      <c r="L418" s="274"/>
      <c r="M418" s="274">
        <f t="shared" si="256"/>
        <v>398</v>
      </c>
    </row>
    <row r="419" spans="1:13" s="254" customFormat="1" hidden="1" x14ac:dyDescent="0.2">
      <c r="A419" s="219" t="s">
        <v>600</v>
      </c>
      <c r="B419" s="225" t="s">
        <v>650</v>
      </c>
      <c r="C419" s="225">
        <v>51</v>
      </c>
      <c r="D419" s="255"/>
      <c r="E419" s="259">
        <v>329</v>
      </c>
      <c r="F419" s="257"/>
      <c r="G419" s="258"/>
      <c r="H419" s="229">
        <f t="shared" ref="H419:L419" si="263">H420</f>
        <v>0</v>
      </c>
      <c r="I419" s="229">
        <f t="shared" si="263"/>
        <v>0</v>
      </c>
      <c r="J419" s="229">
        <f t="shared" si="263"/>
        <v>1060</v>
      </c>
      <c r="K419" s="229">
        <f t="shared" si="263"/>
        <v>0</v>
      </c>
      <c r="L419" s="229">
        <f t="shared" si="263"/>
        <v>0</v>
      </c>
      <c r="M419" s="229">
        <f t="shared" si="256"/>
        <v>1060</v>
      </c>
    </row>
    <row r="420" spans="1:13" s="254" customFormat="1" hidden="1" x14ac:dyDescent="0.2">
      <c r="A420" s="216" t="s">
        <v>600</v>
      </c>
      <c r="B420" s="215" t="s">
        <v>650</v>
      </c>
      <c r="C420" s="215">
        <v>51</v>
      </c>
      <c r="D420" s="214" t="s">
        <v>101</v>
      </c>
      <c r="E420" s="221">
        <v>3293</v>
      </c>
      <c r="F420" s="218" t="s">
        <v>64</v>
      </c>
      <c r="G420" s="251"/>
      <c r="H420" s="274"/>
      <c r="I420" s="274"/>
      <c r="J420" s="274">
        <v>1060</v>
      </c>
      <c r="K420" s="274"/>
      <c r="L420" s="274"/>
      <c r="M420" s="274">
        <f t="shared" si="256"/>
        <v>1060</v>
      </c>
    </row>
    <row r="421" spans="1:13" s="254" customFormat="1" ht="33.75" hidden="1" x14ac:dyDescent="0.2">
      <c r="A421" s="187" t="s">
        <v>600</v>
      </c>
      <c r="B421" s="169" t="s">
        <v>652</v>
      </c>
      <c r="C421" s="169"/>
      <c r="D421" s="169"/>
      <c r="E421" s="170"/>
      <c r="F421" s="172" t="s">
        <v>653</v>
      </c>
      <c r="G421" s="173" t="s">
        <v>629</v>
      </c>
      <c r="H421" s="297">
        <f>H422+H442+H449+H434+H437+H461+H464+H470+H477+H489+H492+H498+H505+H517+H520</f>
        <v>760750</v>
      </c>
      <c r="I421" s="297">
        <f t="shared" ref="I421:L421" si="264">I422+I442+I449+I434+I437+I461+I464+I470+I477+I489+I492+I498+I505+I517+I520</f>
        <v>14800</v>
      </c>
      <c r="J421" s="297">
        <f t="shared" si="264"/>
        <v>43900</v>
      </c>
      <c r="K421" s="297">
        <f t="shared" si="264"/>
        <v>0</v>
      </c>
      <c r="L421" s="297">
        <f t="shared" si="264"/>
        <v>0</v>
      </c>
      <c r="M421" s="297">
        <f t="shared" ref="M421:M452" si="265">H421-I421+J421-K421+L421</f>
        <v>789850</v>
      </c>
    </row>
    <row r="422" spans="1:13" s="254" customFormat="1" hidden="1" x14ac:dyDescent="0.2">
      <c r="A422" s="182" t="s">
        <v>600</v>
      </c>
      <c r="B422" s="164" t="s">
        <v>652</v>
      </c>
      <c r="C422" s="164">
        <v>11</v>
      </c>
      <c r="D422" s="164"/>
      <c r="E422" s="165">
        <v>32</v>
      </c>
      <c r="F422" s="166"/>
      <c r="G422" s="167"/>
      <c r="H422" s="296">
        <f t="shared" ref="H422:I422" si="266">H423+H426+H428+H432</f>
        <v>73250</v>
      </c>
      <c r="I422" s="296">
        <f t="shared" si="266"/>
        <v>0</v>
      </c>
      <c r="J422" s="296">
        <f t="shared" ref="J422:L422" si="267">J423+J426+J428+J432</f>
        <v>0</v>
      </c>
      <c r="K422" s="296">
        <f t="shared" si="267"/>
        <v>0</v>
      </c>
      <c r="L422" s="296">
        <f t="shared" si="267"/>
        <v>0</v>
      </c>
      <c r="M422" s="296">
        <f t="shared" si="265"/>
        <v>73250</v>
      </c>
    </row>
    <row r="423" spans="1:13" s="254" customFormat="1" hidden="1" x14ac:dyDescent="0.2">
      <c r="A423" s="151" t="s">
        <v>600</v>
      </c>
      <c r="B423" s="145" t="s">
        <v>652</v>
      </c>
      <c r="C423" s="145">
        <v>11</v>
      </c>
      <c r="D423" s="131"/>
      <c r="E423" s="128">
        <v>321</v>
      </c>
      <c r="F423" s="142"/>
      <c r="G423" s="129"/>
      <c r="H423" s="147">
        <f t="shared" ref="H423:I423" si="268">SUM(H424:H425)</f>
        <v>2500</v>
      </c>
      <c r="I423" s="147">
        <f t="shared" si="268"/>
        <v>0</v>
      </c>
      <c r="J423" s="147">
        <f t="shared" ref="J423:L423" si="269">SUM(J424:J425)</f>
        <v>0</v>
      </c>
      <c r="K423" s="147">
        <f t="shared" si="269"/>
        <v>0</v>
      </c>
      <c r="L423" s="147">
        <f t="shared" si="269"/>
        <v>0</v>
      </c>
      <c r="M423" s="147">
        <f t="shared" si="265"/>
        <v>2500</v>
      </c>
    </row>
    <row r="424" spans="1:13" s="254" customFormat="1" hidden="1" x14ac:dyDescent="0.2">
      <c r="A424" s="107" t="s">
        <v>600</v>
      </c>
      <c r="B424" s="94" t="s">
        <v>652</v>
      </c>
      <c r="C424" s="94">
        <v>11</v>
      </c>
      <c r="D424" s="95" t="s">
        <v>101</v>
      </c>
      <c r="E424" s="117">
        <v>3211</v>
      </c>
      <c r="F424" s="140" t="s">
        <v>42</v>
      </c>
      <c r="G424" s="130"/>
      <c r="H424" s="275">
        <v>2000</v>
      </c>
      <c r="I424" s="275"/>
      <c r="J424" s="275"/>
      <c r="K424" s="275"/>
      <c r="L424" s="275"/>
      <c r="M424" s="275">
        <f t="shared" si="265"/>
        <v>2000</v>
      </c>
    </row>
    <row r="425" spans="1:13" s="254" customFormat="1" hidden="1" x14ac:dyDescent="0.2">
      <c r="A425" s="107" t="s">
        <v>600</v>
      </c>
      <c r="B425" s="94" t="s">
        <v>652</v>
      </c>
      <c r="C425" s="94">
        <v>11</v>
      </c>
      <c r="D425" s="95" t="s">
        <v>101</v>
      </c>
      <c r="E425" s="117">
        <v>3213</v>
      </c>
      <c r="F425" s="140" t="s">
        <v>44</v>
      </c>
      <c r="G425" s="130"/>
      <c r="H425" s="275">
        <v>500</v>
      </c>
      <c r="I425" s="275"/>
      <c r="J425" s="275"/>
      <c r="K425" s="275"/>
      <c r="L425" s="275"/>
      <c r="M425" s="275">
        <f t="shared" si="265"/>
        <v>500</v>
      </c>
    </row>
    <row r="426" spans="1:13" s="254" customFormat="1" hidden="1" x14ac:dyDescent="0.2">
      <c r="A426" s="151" t="s">
        <v>600</v>
      </c>
      <c r="B426" s="145" t="s">
        <v>652</v>
      </c>
      <c r="C426" s="145">
        <v>11</v>
      </c>
      <c r="D426" s="131"/>
      <c r="E426" s="128">
        <v>322</v>
      </c>
      <c r="F426" s="142"/>
      <c r="G426" s="129"/>
      <c r="H426" s="147">
        <f t="shared" ref="H426:L426" si="270">H427</f>
        <v>500</v>
      </c>
      <c r="I426" s="147">
        <f t="shared" si="270"/>
        <v>0</v>
      </c>
      <c r="J426" s="147">
        <f t="shared" si="270"/>
        <v>0</v>
      </c>
      <c r="K426" s="147">
        <f t="shared" si="270"/>
        <v>0</v>
      </c>
      <c r="L426" s="147">
        <f t="shared" si="270"/>
        <v>0</v>
      </c>
      <c r="M426" s="147">
        <f t="shared" si="265"/>
        <v>500</v>
      </c>
    </row>
    <row r="427" spans="1:13" s="254" customFormat="1" hidden="1" x14ac:dyDescent="0.2">
      <c r="A427" s="107" t="s">
        <v>600</v>
      </c>
      <c r="B427" s="94" t="s">
        <v>652</v>
      </c>
      <c r="C427" s="94">
        <v>11</v>
      </c>
      <c r="D427" s="95" t="s">
        <v>101</v>
      </c>
      <c r="E427" s="117">
        <v>3223</v>
      </c>
      <c r="F427" s="140" t="s">
        <v>48</v>
      </c>
      <c r="G427" s="130"/>
      <c r="H427" s="275">
        <v>500</v>
      </c>
      <c r="I427" s="275"/>
      <c r="J427" s="275"/>
      <c r="K427" s="275"/>
      <c r="L427" s="275"/>
      <c r="M427" s="275">
        <f t="shared" si="265"/>
        <v>500</v>
      </c>
    </row>
    <row r="428" spans="1:13" s="254" customFormat="1" hidden="1" x14ac:dyDescent="0.2">
      <c r="A428" s="151" t="s">
        <v>600</v>
      </c>
      <c r="B428" s="145" t="s">
        <v>652</v>
      </c>
      <c r="C428" s="145">
        <v>11</v>
      </c>
      <c r="D428" s="131"/>
      <c r="E428" s="128">
        <v>323</v>
      </c>
      <c r="F428" s="142"/>
      <c r="G428" s="129"/>
      <c r="H428" s="147">
        <f t="shared" ref="H428:I428" si="271">SUM(H429:H431)</f>
        <v>69500</v>
      </c>
      <c r="I428" s="147">
        <f t="shared" si="271"/>
        <v>0</v>
      </c>
      <c r="J428" s="147">
        <f t="shared" ref="J428:L428" si="272">SUM(J429:J431)</f>
        <v>0</v>
      </c>
      <c r="K428" s="147">
        <f t="shared" si="272"/>
        <v>0</v>
      </c>
      <c r="L428" s="147">
        <f t="shared" si="272"/>
        <v>0</v>
      </c>
      <c r="M428" s="147">
        <f t="shared" si="265"/>
        <v>69500</v>
      </c>
    </row>
    <row r="429" spans="1:13" s="254" customFormat="1" hidden="1" x14ac:dyDescent="0.2">
      <c r="A429" s="107" t="s">
        <v>600</v>
      </c>
      <c r="B429" s="94" t="s">
        <v>652</v>
      </c>
      <c r="C429" s="94">
        <v>11</v>
      </c>
      <c r="D429" s="95" t="s">
        <v>101</v>
      </c>
      <c r="E429" s="117">
        <v>3233</v>
      </c>
      <c r="F429" s="140" t="s">
        <v>54</v>
      </c>
      <c r="G429" s="130"/>
      <c r="H429" s="275">
        <v>500</v>
      </c>
      <c r="I429" s="275"/>
      <c r="J429" s="275"/>
      <c r="K429" s="275"/>
      <c r="L429" s="275"/>
      <c r="M429" s="275">
        <f t="shared" si="265"/>
        <v>500</v>
      </c>
    </row>
    <row r="430" spans="1:13" s="254" customFormat="1" hidden="1" x14ac:dyDescent="0.2">
      <c r="A430" s="107" t="s">
        <v>600</v>
      </c>
      <c r="B430" s="94" t="s">
        <v>652</v>
      </c>
      <c r="C430" s="94">
        <v>11</v>
      </c>
      <c r="D430" s="95" t="s">
        <v>101</v>
      </c>
      <c r="E430" s="117">
        <v>3237</v>
      </c>
      <c r="F430" s="140" t="s">
        <v>58</v>
      </c>
      <c r="G430" s="130"/>
      <c r="H430" s="275">
        <v>54000</v>
      </c>
      <c r="I430" s="275"/>
      <c r="J430" s="275"/>
      <c r="K430" s="275"/>
      <c r="L430" s="275"/>
      <c r="M430" s="275">
        <f t="shared" si="265"/>
        <v>54000</v>
      </c>
    </row>
    <row r="431" spans="1:13" s="254" customFormat="1" hidden="1" x14ac:dyDescent="0.2">
      <c r="A431" s="107" t="s">
        <v>600</v>
      </c>
      <c r="B431" s="94" t="s">
        <v>652</v>
      </c>
      <c r="C431" s="94">
        <v>11</v>
      </c>
      <c r="D431" s="95" t="s">
        <v>101</v>
      </c>
      <c r="E431" s="117">
        <v>3238</v>
      </c>
      <c r="F431" s="140" t="s">
        <v>59</v>
      </c>
      <c r="G431" s="130"/>
      <c r="H431" s="275">
        <v>15000</v>
      </c>
      <c r="I431" s="275"/>
      <c r="J431" s="275"/>
      <c r="K431" s="275"/>
      <c r="L431" s="275"/>
      <c r="M431" s="275">
        <f t="shared" si="265"/>
        <v>15000</v>
      </c>
    </row>
    <row r="432" spans="1:13" s="204" customFormat="1" hidden="1" x14ac:dyDescent="0.2">
      <c r="A432" s="151" t="s">
        <v>600</v>
      </c>
      <c r="B432" s="145" t="s">
        <v>652</v>
      </c>
      <c r="C432" s="145">
        <v>11</v>
      </c>
      <c r="D432" s="131"/>
      <c r="E432" s="128">
        <v>329</v>
      </c>
      <c r="F432" s="142"/>
      <c r="G432" s="129"/>
      <c r="H432" s="147">
        <f t="shared" ref="H432:L432" si="273">H433</f>
        <v>750</v>
      </c>
      <c r="I432" s="147">
        <f t="shared" si="273"/>
        <v>0</v>
      </c>
      <c r="J432" s="147">
        <f t="shared" si="273"/>
        <v>0</v>
      </c>
      <c r="K432" s="147">
        <f t="shared" si="273"/>
        <v>0</v>
      </c>
      <c r="L432" s="147">
        <f t="shared" si="273"/>
        <v>0</v>
      </c>
      <c r="M432" s="147">
        <f t="shared" si="265"/>
        <v>750</v>
      </c>
    </row>
    <row r="433" spans="1:13" s="254" customFormat="1" hidden="1" x14ac:dyDescent="0.2">
      <c r="A433" s="107" t="s">
        <v>600</v>
      </c>
      <c r="B433" s="94" t="s">
        <v>652</v>
      </c>
      <c r="C433" s="94">
        <v>11</v>
      </c>
      <c r="D433" s="95" t="s">
        <v>101</v>
      </c>
      <c r="E433" s="117">
        <v>3293</v>
      </c>
      <c r="F433" s="140" t="s">
        <v>64</v>
      </c>
      <c r="G433" s="130"/>
      <c r="H433" s="275">
        <v>750</v>
      </c>
      <c r="I433" s="275"/>
      <c r="J433" s="275"/>
      <c r="K433" s="275"/>
      <c r="L433" s="275"/>
      <c r="M433" s="275">
        <f t="shared" si="265"/>
        <v>750</v>
      </c>
    </row>
    <row r="434" spans="1:13" s="254" customFormat="1" hidden="1" x14ac:dyDescent="0.2">
      <c r="A434" s="182" t="s">
        <v>600</v>
      </c>
      <c r="B434" s="164" t="s">
        <v>652</v>
      </c>
      <c r="C434" s="164">
        <v>11</v>
      </c>
      <c r="D434" s="164"/>
      <c r="E434" s="165">
        <v>41</v>
      </c>
      <c r="F434" s="166"/>
      <c r="G434" s="167"/>
      <c r="H434" s="296">
        <f t="shared" ref="H434:L435" si="274">H435</f>
        <v>2500</v>
      </c>
      <c r="I434" s="296">
        <f t="shared" si="274"/>
        <v>0</v>
      </c>
      <c r="J434" s="296">
        <f t="shared" si="274"/>
        <v>0</v>
      </c>
      <c r="K434" s="296">
        <f t="shared" si="274"/>
        <v>0</v>
      </c>
      <c r="L434" s="296">
        <f t="shared" si="274"/>
        <v>0</v>
      </c>
      <c r="M434" s="296">
        <f t="shared" si="265"/>
        <v>2500</v>
      </c>
    </row>
    <row r="435" spans="1:13" s="204" customFormat="1" hidden="1" x14ac:dyDescent="0.2">
      <c r="A435" s="151" t="s">
        <v>600</v>
      </c>
      <c r="B435" s="145" t="s">
        <v>652</v>
      </c>
      <c r="C435" s="145">
        <v>11</v>
      </c>
      <c r="D435" s="131"/>
      <c r="E435" s="128">
        <v>412</v>
      </c>
      <c r="F435" s="142"/>
      <c r="G435" s="129"/>
      <c r="H435" s="147">
        <f t="shared" si="274"/>
        <v>2500</v>
      </c>
      <c r="I435" s="147">
        <f t="shared" si="274"/>
        <v>0</v>
      </c>
      <c r="J435" s="147">
        <f t="shared" si="274"/>
        <v>0</v>
      </c>
      <c r="K435" s="147">
        <f t="shared" si="274"/>
        <v>0</v>
      </c>
      <c r="L435" s="147">
        <f t="shared" si="274"/>
        <v>0</v>
      </c>
      <c r="M435" s="147">
        <f t="shared" si="265"/>
        <v>2500</v>
      </c>
    </row>
    <row r="436" spans="1:13" s="254" customFormat="1" hidden="1" x14ac:dyDescent="0.2">
      <c r="A436" s="107" t="s">
        <v>600</v>
      </c>
      <c r="B436" s="94" t="s">
        <v>652</v>
      </c>
      <c r="C436" s="94">
        <v>11</v>
      </c>
      <c r="D436" s="95" t="s">
        <v>101</v>
      </c>
      <c r="E436" s="117">
        <v>4123</v>
      </c>
      <c r="F436" s="140" t="s">
        <v>83</v>
      </c>
      <c r="G436" s="130"/>
      <c r="H436" s="275">
        <v>2500</v>
      </c>
      <c r="I436" s="275"/>
      <c r="J436" s="275"/>
      <c r="K436" s="275"/>
      <c r="L436" s="275"/>
      <c r="M436" s="275">
        <f t="shared" si="265"/>
        <v>2500</v>
      </c>
    </row>
    <row r="437" spans="1:13" s="254" customFormat="1" hidden="1" x14ac:dyDescent="0.2">
      <c r="A437" s="182" t="s">
        <v>600</v>
      </c>
      <c r="B437" s="164" t="s">
        <v>652</v>
      </c>
      <c r="C437" s="164">
        <v>11</v>
      </c>
      <c r="D437" s="164"/>
      <c r="E437" s="165">
        <v>42</v>
      </c>
      <c r="F437" s="166"/>
      <c r="G437" s="167"/>
      <c r="H437" s="296">
        <f>H438+H440</f>
        <v>37000</v>
      </c>
      <c r="I437" s="296">
        <f>I438+I440</f>
        <v>0</v>
      </c>
      <c r="J437" s="296">
        <f>J438+J440</f>
        <v>0</v>
      </c>
      <c r="K437" s="296">
        <f>K438+K440</f>
        <v>0</v>
      </c>
      <c r="L437" s="296">
        <f>L438+L440</f>
        <v>0</v>
      </c>
      <c r="M437" s="296">
        <f t="shared" si="265"/>
        <v>37000</v>
      </c>
    </row>
    <row r="438" spans="1:13" s="254" customFormat="1" hidden="1" x14ac:dyDescent="0.2">
      <c r="A438" s="151" t="s">
        <v>600</v>
      </c>
      <c r="B438" s="145" t="s">
        <v>652</v>
      </c>
      <c r="C438" s="145">
        <v>11</v>
      </c>
      <c r="D438" s="131"/>
      <c r="E438" s="128">
        <v>422</v>
      </c>
      <c r="F438" s="142"/>
      <c r="G438" s="129"/>
      <c r="H438" s="147">
        <f>SUM(H439:H439)</f>
        <v>2000</v>
      </c>
      <c r="I438" s="147">
        <f>SUM(I439:I439)</f>
        <v>0</v>
      </c>
      <c r="J438" s="147">
        <f>SUM(J439:J439)</f>
        <v>0</v>
      </c>
      <c r="K438" s="147">
        <f>SUM(K439:K439)</f>
        <v>0</v>
      </c>
      <c r="L438" s="147">
        <f>SUM(L439:L439)</f>
        <v>0</v>
      </c>
      <c r="M438" s="147">
        <f t="shared" si="265"/>
        <v>2000</v>
      </c>
    </row>
    <row r="439" spans="1:13" s="254" customFormat="1" hidden="1" x14ac:dyDescent="0.2">
      <c r="A439" s="107" t="s">
        <v>600</v>
      </c>
      <c r="B439" s="94" t="s">
        <v>652</v>
      </c>
      <c r="C439" s="94">
        <v>11</v>
      </c>
      <c r="D439" s="95" t="s">
        <v>101</v>
      </c>
      <c r="E439" s="117">
        <v>4222</v>
      </c>
      <c r="F439" s="140" t="s">
        <v>75</v>
      </c>
      <c r="G439" s="130"/>
      <c r="H439" s="275">
        <v>2000</v>
      </c>
      <c r="I439" s="275"/>
      <c r="J439" s="275"/>
      <c r="K439" s="275"/>
      <c r="L439" s="275"/>
      <c r="M439" s="275">
        <f t="shared" si="265"/>
        <v>2000</v>
      </c>
    </row>
    <row r="440" spans="1:13" s="204" customFormat="1" hidden="1" x14ac:dyDescent="0.2">
      <c r="A440" s="151" t="s">
        <v>600</v>
      </c>
      <c r="B440" s="145" t="s">
        <v>652</v>
      </c>
      <c r="C440" s="145">
        <v>11</v>
      </c>
      <c r="D440" s="131"/>
      <c r="E440" s="128">
        <v>426</v>
      </c>
      <c r="F440" s="142"/>
      <c r="G440" s="129"/>
      <c r="H440" s="147">
        <f t="shared" ref="H440:L440" si="275">H441</f>
        <v>35000</v>
      </c>
      <c r="I440" s="147">
        <f t="shared" si="275"/>
        <v>0</v>
      </c>
      <c r="J440" s="147">
        <f t="shared" si="275"/>
        <v>0</v>
      </c>
      <c r="K440" s="147">
        <f t="shared" si="275"/>
        <v>0</v>
      </c>
      <c r="L440" s="147">
        <f t="shared" si="275"/>
        <v>0</v>
      </c>
      <c r="M440" s="147">
        <f t="shared" si="265"/>
        <v>35000</v>
      </c>
    </row>
    <row r="441" spans="1:13" s="254" customFormat="1" hidden="1" x14ac:dyDescent="0.2">
      <c r="A441" s="107" t="s">
        <v>600</v>
      </c>
      <c r="B441" s="94" t="s">
        <v>652</v>
      </c>
      <c r="C441" s="94">
        <v>11</v>
      </c>
      <c r="D441" s="95" t="s">
        <v>101</v>
      </c>
      <c r="E441" s="117">
        <v>4262</v>
      </c>
      <c r="F441" s="140" t="s">
        <v>86</v>
      </c>
      <c r="G441" s="130"/>
      <c r="H441" s="275">
        <v>35000</v>
      </c>
      <c r="I441" s="275"/>
      <c r="J441" s="275"/>
      <c r="K441" s="275"/>
      <c r="L441" s="275"/>
      <c r="M441" s="275">
        <f t="shared" si="265"/>
        <v>35000</v>
      </c>
    </row>
    <row r="442" spans="1:13" s="254" customFormat="1" hidden="1" x14ac:dyDescent="0.2">
      <c r="A442" s="182" t="s">
        <v>600</v>
      </c>
      <c r="B442" s="164" t="s">
        <v>652</v>
      </c>
      <c r="C442" s="164">
        <v>12</v>
      </c>
      <c r="D442" s="164"/>
      <c r="E442" s="165">
        <v>31</v>
      </c>
      <c r="F442" s="166"/>
      <c r="G442" s="167"/>
      <c r="H442" s="296">
        <f t="shared" ref="H442:I442" si="276">H443+H447+H445</f>
        <v>50500</v>
      </c>
      <c r="I442" s="296">
        <f t="shared" si="276"/>
        <v>0</v>
      </c>
      <c r="J442" s="296">
        <f t="shared" ref="J442:L442" si="277">J443+J447+J445</f>
        <v>12300</v>
      </c>
      <c r="K442" s="296">
        <f t="shared" si="277"/>
        <v>0</v>
      </c>
      <c r="L442" s="296">
        <f t="shared" si="277"/>
        <v>0</v>
      </c>
      <c r="M442" s="296">
        <f t="shared" si="265"/>
        <v>62800</v>
      </c>
    </row>
    <row r="443" spans="1:13" s="254" customFormat="1" hidden="1" x14ac:dyDescent="0.2">
      <c r="A443" s="151" t="s">
        <v>600</v>
      </c>
      <c r="B443" s="145" t="s">
        <v>652</v>
      </c>
      <c r="C443" s="145">
        <v>12</v>
      </c>
      <c r="D443" s="131"/>
      <c r="E443" s="128">
        <v>311</v>
      </c>
      <c r="F443" s="142"/>
      <c r="G443" s="129"/>
      <c r="H443" s="147">
        <f t="shared" ref="H443:L443" si="278">H444</f>
        <v>43000</v>
      </c>
      <c r="I443" s="147">
        <f t="shared" si="278"/>
        <v>0</v>
      </c>
      <c r="J443" s="147">
        <f t="shared" si="278"/>
        <v>10500</v>
      </c>
      <c r="K443" s="147">
        <f t="shared" si="278"/>
        <v>0</v>
      </c>
      <c r="L443" s="147">
        <f t="shared" si="278"/>
        <v>0</v>
      </c>
      <c r="M443" s="147">
        <f t="shared" si="265"/>
        <v>53500</v>
      </c>
    </row>
    <row r="444" spans="1:13" s="254" customFormat="1" hidden="1" x14ac:dyDescent="0.2">
      <c r="A444" s="107" t="s">
        <v>600</v>
      </c>
      <c r="B444" s="94" t="s">
        <v>652</v>
      </c>
      <c r="C444" s="94">
        <v>12</v>
      </c>
      <c r="D444" s="95" t="s">
        <v>101</v>
      </c>
      <c r="E444" s="117">
        <v>3111</v>
      </c>
      <c r="F444" s="140" t="s">
        <v>33</v>
      </c>
      <c r="G444" s="130"/>
      <c r="H444" s="275">
        <v>43000</v>
      </c>
      <c r="I444" s="275"/>
      <c r="J444" s="275">
        <v>10500</v>
      </c>
      <c r="K444" s="275"/>
      <c r="L444" s="275"/>
      <c r="M444" s="275">
        <f t="shared" si="265"/>
        <v>53500</v>
      </c>
    </row>
    <row r="445" spans="1:13" s="204" customFormat="1" hidden="1" x14ac:dyDescent="0.2">
      <c r="A445" s="151" t="s">
        <v>600</v>
      </c>
      <c r="B445" s="145" t="s">
        <v>652</v>
      </c>
      <c r="C445" s="145">
        <v>12</v>
      </c>
      <c r="D445" s="131"/>
      <c r="E445" s="128">
        <v>312</v>
      </c>
      <c r="F445" s="142"/>
      <c r="G445" s="129"/>
      <c r="H445" s="147">
        <f t="shared" ref="H445:L447" si="279">H446</f>
        <v>500</v>
      </c>
      <c r="I445" s="147">
        <f t="shared" si="279"/>
        <v>0</v>
      </c>
      <c r="J445" s="147">
        <f t="shared" si="279"/>
        <v>0</v>
      </c>
      <c r="K445" s="147">
        <f t="shared" si="279"/>
        <v>0</v>
      </c>
      <c r="L445" s="147">
        <f t="shared" si="279"/>
        <v>0</v>
      </c>
      <c r="M445" s="147">
        <f t="shared" si="265"/>
        <v>500</v>
      </c>
    </row>
    <row r="446" spans="1:13" s="254" customFormat="1" hidden="1" x14ac:dyDescent="0.2">
      <c r="A446" s="107" t="s">
        <v>600</v>
      </c>
      <c r="B446" s="94" t="s">
        <v>652</v>
      </c>
      <c r="C446" s="94">
        <v>12</v>
      </c>
      <c r="D446" s="95" t="s">
        <v>101</v>
      </c>
      <c r="E446" s="117">
        <v>3121</v>
      </c>
      <c r="F446" s="140" t="s">
        <v>471</v>
      </c>
      <c r="G446" s="130"/>
      <c r="H446" s="275">
        <v>500</v>
      </c>
      <c r="I446" s="275"/>
      <c r="J446" s="275"/>
      <c r="K446" s="275"/>
      <c r="L446" s="275"/>
      <c r="M446" s="275">
        <f t="shared" si="265"/>
        <v>500</v>
      </c>
    </row>
    <row r="447" spans="1:13" s="204" customFormat="1" hidden="1" x14ac:dyDescent="0.2">
      <c r="A447" s="151" t="s">
        <v>600</v>
      </c>
      <c r="B447" s="145" t="s">
        <v>652</v>
      </c>
      <c r="C447" s="145">
        <v>12</v>
      </c>
      <c r="D447" s="131"/>
      <c r="E447" s="128">
        <v>313</v>
      </c>
      <c r="F447" s="142"/>
      <c r="G447" s="129"/>
      <c r="H447" s="147">
        <f t="shared" si="279"/>
        <v>7000</v>
      </c>
      <c r="I447" s="147">
        <f t="shared" si="279"/>
        <v>0</v>
      </c>
      <c r="J447" s="147">
        <f t="shared" si="279"/>
        <v>1800</v>
      </c>
      <c r="K447" s="147">
        <f t="shared" si="279"/>
        <v>0</v>
      </c>
      <c r="L447" s="147">
        <f t="shared" si="279"/>
        <v>0</v>
      </c>
      <c r="M447" s="147">
        <f t="shared" si="265"/>
        <v>8800</v>
      </c>
    </row>
    <row r="448" spans="1:13" s="254" customFormat="1" hidden="1" x14ac:dyDescent="0.2">
      <c r="A448" s="107" t="s">
        <v>600</v>
      </c>
      <c r="B448" s="94" t="s">
        <v>652</v>
      </c>
      <c r="C448" s="94">
        <v>12</v>
      </c>
      <c r="D448" s="95" t="s">
        <v>101</v>
      </c>
      <c r="E448" s="117">
        <v>3132</v>
      </c>
      <c r="F448" s="140" t="s">
        <v>40</v>
      </c>
      <c r="G448" s="130"/>
      <c r="H448" s="275">
        <v>7000</v>
      </c>
      <c r="I448" s="275"/>
      <c r="J448" s="275">
        <v>1800</v>
      </c>
      <c r="K448" s="275"/>
      <c r="L448" s="275"/>
      <c r="M448" s="275">
        <f t="shared" si="265"/>
        <v>8800</v>
      </c>
    </row>
    <row r="449" spans="1:13" s="254" customFormat="1" hidden="1" x14ac:dyDescent="0.2">
      <c r="A449" s="182" t="s">
        <v>600</v>
      </c>
      <c r="B449" s="164" t="s">
        <v>652</v>
      </c>
      <c r="C449" s="164">
        <v>12</v>
      </c>
      <c r="D449" s="164"/>
      <c r="E449" s="165">
        <v>32</v>
      </c>
      <c r="F449" s="166"/>
      <c r="G449" s="167"/>
      <c r="H449" s="296">
        <f>H450+H453+H455+H459</f>
        <v>145500</v>
      </c>
      <c r="I449" s="296">
        <f>I450+I453+I455+I459</f>
        <v>0</v>
      </c>
      <c r="J449" s="296">
        <f>J450+J453+J455+J459</f>
        <v>0</v>
      </c>
      <c r="K449" s="296">
        <f>K450+K453+K455+K459</f>
        <v>0</v>
      </c>
      <c r="L449" s="296">
        <f>L450+L453+L455+L459</f>
        <v>0</v>
      </c>
      <c r="M449" s="296">
        <f t="shared" si="265"/>
        <v>145500</v>
      </c>
    </row>
    <row r="450" spans="1:13" s="254" customFormat="1" hidden="1" x14ac:dyDescent="0.2">
      <c r="A450" s="151" t="s">
        <v>600</v>
      </c>
      <c r="B450" s="145" t="s">
        <v>652</v>
      </c>
      <c r="C450" s="145">
        <v>12</v>
      </c>
      <c r="D450" s="131"/>
      <c r="E450" s="128">
        <v>321</v>
      </c>
      <c r="F450" s="142"/>
      <c r="G450" s="129"/>
      <c r="H450" s="147">
        <f t="shared" ref="H450:I450" si="280">SUM(H451:H452)</f>
        <v>4000</v>
      </c>
      <c r="I450" s="147">
        <f t="shared" si="280"/>
        <v>0</v>
      </c>
      <c r="J450" s="147">
        <f t="shared" ref="J450:L450" si="281">SUM(J451:J452)</f>
        <v>0</v>
      </c>
      <c r="K450" s="147">
        <f t="shared" si="281"/>
        <v>0</v>
      </c>
      <c r="L450" s="147">
        <f t="shared" si="281"/>
        <v>0</v>
      </c>
      <c r="M450" s="147">
        <f t="shared" si="265"/>
        <v>4000</v>
      </c>
    </row>
    <row r="451" spans="1:13" s="254" customFormat="1" hidden="1" x14ac:dyDescent="0.2">
      <c r="A451" s="107" t="s">
        <v>600</v>
      </c>
      <c r="B451" s="94" t="s">
        <v>652</v>
      </c>
      <c r="C451" s="94">
        <v>12</v>
      </c>
      <c r="D451" s="95" t="s">
        <v>101</v>
      </c>
      <c r="E451" s="117">
        <v>3211</v>
      </c>
      <c r="F451" s="140" t="s">
        <v>42</v>
      </c>
      <c r="G451" s="130"/>
      <c r="H451" s="275">
        <v>3000</v>
      </c>
      <c r="I451" s="275"/>
      <c r="J451" s="275"/>
      <c r="K451" s="275"/>
      <c r="L451" s="275"/>
      <c r="M451" s="275">
        <f t="shared" si="265"/>
        <v>3000</v>
      </c>
    </row>
    <row r="452" spans="1:13" s="254" customFormat="1" hidden="1" x14ac:dyDescent="0.2">
      <c r="A452" s="107" t="s">
        <v>600</v>
      </c>
      <c r="B452" s="94" t="s">
        <v>652</v>
      </c>
      <c r="C452" s="94">
        <v>12</v>
      </c>
      <c r="D452" s="95" t="s">
        <v>101</v>
      </c>
      <c r="E452" s="117">
        <v>3213</v>
      </c>
      <c r="F452" s="140" t="s">
        <v>44</v>
      </c>
      <c r="G452" s="130"/>
      <c r="H452" s="275">
        <v>1000</v>
      </c>
      <c r="I452" s="275"/>
      <c r="J452" s="275"/>
      <c r="K452" s="275"/>
      <c r="L452" s="275"/>
      <c r="M452" s="275">
        <f t="shared" si="265"/>
        <v>1000</v>
      </c>
    </row>
    <row r="453" spans="1:13" s="254" customFormat="1" hidden="1" x14ac:dyDescent="0.2">
      <c r="A453" s="151" t="s">
        <v>600</v>
      </c>
      <c r="B453" s="145" t="s">
        <v>652</v>
      </c>
      <c r="C453" s="145">
        <v>12</v>
      </c>
      <c r="D453" s="131"/>
      <c r="E453" s="128">
        <v>322</v>
      </c>
      <c r="F453" s="142"/>
      <c r="G453" s="129"/>
      <c r="H453" s="147">
        <f t="shared" ref="H453:L453" si="282">H454</f>
        <v>1000</v>
      </c>
      <c r="I453" s="147">
        <f t="shared" si="282"/>
        <v>0</v>
      </c>
      <c r="J453" s="147">
        <f t="shared" si="282"/>
        <v>0</v>
      </c>
      <c r="K453" s="147">
        <f t="shared" si="282"/>
        <v>0</v>
      </c>
      <c r="L453" s="147">
        <f t="shared" si="282"/>
        <v>0</v>
      </c>
      <c r="M453" s="147">
        <f t="shared" ref="M453:M469" si="283">H453-I453+J453-K453+L453</f>
        <v>1000</v>
      </c>
    </row>
    <row r="454" spans="1:13" s="254" customFormat="1" hidden="1" x14ac:dyDescent="0.2">
      <c r="A454" s="107" t="s">
        <v>600</v>
      </c>
      <c r="B454" s="94" t="s">
        <v>652</v>
      </c>
      <c r="C454" s="94">
        <v>12</v>
      </c>
      <c r="D454" s="95" t="s">
        <v>101</v>
      </c>
      <c r="E454" s="117">
        <v>3223</v>
      </c>
      <c r="F454" s="140" t="s">
        <v>48</v>
      </c>
      <c r="G454" s="130"/>
      <c r="H454" s="275">
        <v>1000</v>
      </c>
      <c r="I454" s="275"/>
      <c r="J454" s="275"/>
      <c r="K454" s="275"/>
      <c r="L454" s="275"/>
      <c r="M454" s="275">
        <f t="shared" si="283"/>
        <v>1000</v>
      </c>
    </row>
    <row r="455" spans="1:13" s="254" customFormat="1" hidden="1" x14ac:dyDescent="0.2">
      <c r="A455" s="151" t="s">
        <v>600</v>
      </c>
      <c r="B455" s="145" t="s">
        <v>652</v>
      </c>
      <c r="C455" s="145">
        <v>12</v>
      </c>
      <c r="D455" s="131"/>
      <c r="E455" s="128">
        <v>323</v>
      </c>
      <c r="F455" s="142"/>
      <c r="G455" s="129"/>
      <c r="H455" s="147">
        <f t="shared" ref="H455:I455" si="284">SUM(H456:H458)</f>
        <v>139000</v>
      </c>
      <c r="I455" s="147">
        <f t="shared" si="284"/>
        <v>0</v>
      </c>
      <c r="J455" s="147">
        <f t="shared" ref="J455:L455" si="285">SUM(J456:J458)</f>
        <v>0</v>
      </c>
      <c r="K455" s="147">
        <f t="shared" si="285"/>
        <v>0</v>
      </c>
      <c r="L455" s="147">
        <f t="shared" si="285"/>
        <v>0</v>
      </c>
      <c r="M455" s="147">
        <f t="shared" si="283"/>
        <v>139000</v>
      </c>
    </row>
    <row r="456" spans="1:13" s="254" customFormat="1" hidden="1" x14ac:dyDescent="0.2">
      <c r="A456" s="107" t="s">
        <v>600</v>
      </c>
      <c r="B456" s="94" t="s">
        <v>652</v>
      </c>
      <c r="C456" s="94">
        <v>12</v>
      </c>
      <c r="D456" s="95" t="s">
        <v>101</v>
      </c>
      <c r="E456" s="117">
        <v>3233</v>
      </c>
      <c r="F456" s="140" t="s">
        <v>54</v>
      </c>
      <c r="G456" s="130"/>
      <c r="H456" s="275">
        <v>1000</v>
      </c>
      <c r="I456" s="275"/>
      <c r="J456" s="275"/>
      <c r="K456" s="275"/>
      <c r="L456" s="275"/>
      <c r="M456" s="275">
        <f t="shared" si="283"/>
        <v>1000</v>
      </c>
    </row>
    <row r="457" spans="1:13" s="254" customFormat="1" hidden="1" x14ac:dyDescent="0.2">
      <c r="A457" s="107" t="s">
        <v>600</v>
      </c>
      <c r="B457" s="94" t="s">
        <v>652</v>
      </c>
      <c r="C457" s="94">
        <v>12</v>
      </c>
      <c r="D457" s="95" t="s">
        <v>101</v>
      </c>
      <c r="E457" s="117">
        <v>3237</v>
      </c>
      <c r="F457" s="140" t="s">
        <v>58</v>
      </c>
      <c r="G457" s="130"/>
      <c r="H457" s="275">
        <v>108000</v>
      </c>
      <c r="I457" s="275"/>
      <c r="J457" s="275"/>
      <c r="K457" s="275"/>
      <c r="L457" s="275"/>
      <c r="M457" s="275">
        <f t="shared" si="283"/>
        <v>108000</v>
      </c>
    </row>
    <row r="458" spans="1:13" s="254" customFormat="1" hidden="1" x14ac:dyDescent="0.2">
      <c r="A458" s="107" t="s">
        <v>600</v>
      </c>
      <c r="B458" s="94" t="s">
        <v>652</v>
      </c>
      <c r="C458" s="94">
        <v>12</v>
      </c>
      <c r="D458" s="95" t="s">
        <v>101</v>
      </c>
      <c r="E458" s="117">
        <v>3238</v>
      </c>
      <c r="F458" s="140" t="s">
        <v>59</v>
      </c>
      <c r="G458" s="130"/>
      <c r="H458" s="275">
        <v>30000</v>
      </c>
      <c r="I458" s="275"/>
      <c r="J458" s="275"/>
      <c r="K458" s="275"/>
      <c r="L458" s="275"/>
      <c r="M458" s="275">
        <f t="shared" si="283"/>
        <v>30000</v>
      </c>
    </row>
    <row r="459" spans="1:13" s="204" customFormat="1" hidden="1" x14ac:dyDescent="0.2">
      <c r="A459" s="151" t="s">
        <v>600</v>
      </c>
      <c r="B459" s="145" t="s">
        <v>652</v>
      </c>
      <c r="C459" s="145">
        <v>12</v>
      </c>
      <c r="D459" s="131"/>
      <c r="E459" s="128">
        <v>329</v>
      </c>
      <c r="F459" s="142"/>
      <c r="G459" s="129"/>
      <c r="H459" s="147">
        <f t="shared" ref="H459:L459" si="286">H460</f>
        <v>1500</v>
      </c>
      <c r="I459" s="147">
        <f t="shared" si="286"/>
        <v>0</v>
      </c>
      <c r="J459" s="147">
        <f t="shared" si="286"/>
        <v>0</v>
      </c>
      <c r="K459" s="147">
        <f t="shared" si="286"/>
        <v>0</v>
      </c>
      <c r="L459" s="147">
        <f t="shared" si="286"/>
        <v>0</v>
      </c>
      <c r="M459" s="147">
        <f t="shared" si="283"/>
        <v>1500</v>
      </c>
    </row>
    <row r="460" spans="1:13" s="254" customFormat="1" hidden="1" x14ac:dyDescent="0.2">
      <c r="A460" s="107" t="s">
        <v>600</v>
      </c>
      <c r="B460" s="94" t="s">
        <v>652</v>
      </c>
      <c r="C460" s="94">
        <v>12</v>
      </c>
      <c r="D460" s="95" t="s">
        <v>101</v>
      </c>
      <c r="E460" s="117">
        <v>3293</v>
      </c>
      <c r="F460" s="140" t="s">
        <v>64</v>
      </c>
      <c r="G460" s="130"/>
      <c r="H460" s="275">
        <v>1500</v>
      </c>
      <c r="I460" s="275"/>
      <c r="J460" s="275"/>
      <c r="K460" s="275"/>
      <c r="L460" s="275"/>
      <c r="M460" s="275">
        <f t="shared" si="283"/>
        <v>1500</v>
      </c>
    </row>
    <row r="461" spans="1:13" s="254" customFormat="1" hidden="1" x14ac:dyDescent="0.2">
      <c r="A461" s="182" t="s">
        <v>600</v>
      </c>
      <c r="B461" s="164" t="s">
        <v>652</v>
      </c>
      <c r="C461" s="164">
        <v>12</v>
      </c>
      <c r="D461" s="164"/>
      <c r="E461" s="165">
        <v>41</v>
      </c>
      <c r="F461" s="166"/>
      <c r="G461" s="167"/>
      <c r="H461" s="296">
        <f t="shared" ref="H461:L462" si="287">H462</f>
        <v>5000</v>
      </c>
      <c r="I461" s="296">
        <f t="shared" si="287"/>
        <v>0</v>
      </c>
      <c r="J461" s="296">
        <f t="shared" si="287"/>
        <v>0</v>
      </c>
      <c r="K461" s="296">
        <f t="shared" si="287"/>
        <v>0</v>
      </c>
      <c r="L461" s="296">
        <f t="shared" si="287"/>
        <v>0</v>
      </c>
      <c r="M461" s="296">
        <f t="shared" si="283"/>
        <v>5000</v>
      </c>
    </row>
    <row r="462" spans="1:13" s="204" customFormat="1" hidden="1" x14ac:dyDescent="0.2">
      <c r="A462" s="151" t="s">
        <v>600</v>
      </c>
      <c r="B462" s="145" t="s">
        <v>652</v>
      </c>
      <c r="C462" s="145">
        <v>12</v>
      </c>
      <c r="D462" s="131"/>
      <c r="E462" s="128">
        <v>412</v>
      </c>
      <c r="F462" s="142"/>
      <c r="G462" s="129"/>
      <c r="H462" s="147">
        <f t="shared" si="287"/>
        <v>5000</v>
      </c>
      <c r="I462" s="147">
        <f t="shared" si="287"/>
        <v>0</v>
      </c>
      <c r="J462" s="147">
        <f t="shared" si="287"/>
        <v>0</v>
      </c>
      <c r="K462" s="147">
        <f t="shared" si="287"/>
        <v>0</v>
      </c>
      <c r="L462" s="147">
        <f t="shared" si="287"/>
        <v>0</v>
      </c>
      <c r="M462" s="147">
        <f t="shared" si="283"/>
        <v>5000</v>
      </c>
    </row>
    <row r="463" spans="1:13" s="254" customFormat="1" hidden="1" x14ac:dyDescent="0.2">
      <c r="A463" s="107" t="s">
        <v>600</v>
      </c>
      <c r="B463" s="94" t="s">
        <v>652</v>
      </c>
      <c r="C463" s="94">
        <v>12</v>
      </c>
      <c r="D463" s="95" t="s">
        <v>101</v>
      </c>
      <c r="E463" s="117">
        <v>4123</v>
      </c>
      <c r="F463" s="140" t="s">
        <v>83</v>
      </c>
      <c r="G463" s="130"/>
      <c r="H463" s="275">
        <v>5000</v>
      </c>
      <c r="I463" s="275"/>
      <c r="J463" s="275"/>
      <c r="K463" s="275"/>
      <c r="L463" s="275"/>
      <c r="M463" s="275">
        <f t="shared" si="283"/>
        <v>5000</v>
      </c>
    </row>
    <row r="464" spans="1:13" s="254" customFormat="1" hidden="1" x14ac:dyDescent="0.2">
      <c r="A464" s="182" t="s">
        <v>600</v>
      </c>
      <c r="B464" s="164" t="s">
        <v>652</v>
      </c>
      <c r="C464" s="164">
        <v>12</v>
      </c>
      <c r="D464" s="164"/>
      <c r="E464" s="165">
        <v>42</v>
      </c>
      <c r="F464" s="166"/>
      <c r="G464" s="167"/>
      <c r="H464" s="296">
        <f t="shared" ref="H464:I464" si="288">H465+H468</f>
        <v>150000</v>
      </c>
      <c r="I464" s="296">
        <f t="shared" si="288"/>
        <v>0</v>
      </c>
      <c r="J464" s="296">
        <f t="shared" ref="J464:L464" si="289">J465+J468</f>
        <v>0</v>
      </c>
      <c r="K464" s="296">
        <f t="shared" si="289"/>
        <v>0</v>
      </c>
      <c r="L464" s="296">
        <f t="shared" si="289"/>
        <v>0</v>
      </c>
      <c r="M464" s="296">
        <f t="shared" si="283"/>
        <v>150000</v>
      </c>
    </row>
    <row r="465" spans="1:13" s="254" customFormat="1" hidden="1" x14ac:dyDescent="0.2">
      <c r="A465" s="151" t="s">
        <v>600</v>
      </c>
      <c r="B465" s="145" t="s">
        <v>652</v>
      </c>
      <c r="C465" s="145">
        <v>12</v>
      </c>
      <c r="D465" s="131"/>
      <c r="E465" s="128">
        <v>422</v>
      </c>
      <c r="F465" s="142"/>
      <c r="G465" s="129"/>
      <c r="H465" s="147">
        <f t="shared" ref="H465:I465" si="290">SUM(H466:H467)</f>
        <v>80000</v>
      </c>
      <c r="I465" s="147">
        <f t="shared" si="290"/>
        <v>0</v>
      </c>
      <c r="J465" s="147">
        <f t="shared" ref="J465:L465" si="291">SUM(J466:J467)</f>
        <v>0</v>
      </c>
      <c r="K465" s="147">
        <f t="shared" si="291"/>
        <v>0</v>
      </c>
      <c r="L465" s="147">
        <f t="shared" si="291"/>
        <v>0</v>
      </c>
      <c r="M465" s="147">
        <f t="shared" si="283"/>
        <v>80000</v>
      </c>
    </row>
    <row r="466" spans="1:13" s="254" customFormat="1" hidden="1" x14ac:dyDescent="0.2">
      <c r="A466" s="107" t="s">
        <v>600</v>
      </c>
      <c r="B466" s="94" t="s">
        <v>652</v>
      </c>
      <c r="C466" s="94">
        <v>12</v>
      </c>
      <c r="D466" s="95" t="s">
        <v>101</v>
      </c>
      <c r="E466" s="117">
        <v>4221</v>
      </c>
      <c r="F466" s="140" t="s">
        <v>74</v>
      </c>
      <c r="G466" s="130"/>
      <c r="H466" s="275">
        <v>40000</v>
      </c>
      <c r="I466" s="275"/>
      <c r="J466" s="275"/>
      <c r="K466" s="275"/>
      <c r="L466" s="275"/>
      <c r="M466" s="275">
        <f t="shared" si="283"/>
        <v>40000</v>
      </c>
    </row>
    <row r="467" spans="1:13" s="254" customFormat="1" hidden="1" x14ac:dyDescent="0.2">
      <c r="A467" s="107" t="s">
        <v>600</v>
      </c>
      <c r="B467" s="94" t="s">
        <v>652</v>
      </c>
      <c r="C467" s="94">
        <v>12</v>
      </c>
      <c r="D467" s="95" t="s">
        <v>101</v>
      </c>
      <c r="E467" s="117">
        <v>4222</v>
      </c>
      <c r="F467" s="140" t="s">
        <v>75</v>
      </c>
      <c r="G467" s="130"/>
      <c r="H467" s="275">
        <v>40000</v>
      </c>
      <c r="I467" s="275"/>
      <c r="J467" s="275"/>
      <c r="K467" s="275"/>
      <c r="L467" s="275"/>
      <c r="M467" s="275">
        <f t="shared" si="283"/>
        <v>40000</v>
      </c>
    </row>
    <row r="468" spans="1:13" s="204" customFormat="1" hidden="1" x14ac:dyDescent="0.2">
      <c r="A468" s="151" t="s">
        <v>600</v>
      </c>
      <c r="B468" s="145" t="s">
        <v>652</v>
      </c>
      <c r="C468" s="145">
        <v>12</v>
      </c>
      <c r="D468" s="131"/>
      <c r="E468" s="128">
        <v>426</v>
      </c>
      <c r="F468" s="142"/>
      <c r="G468" s="129"/>
      <c r="H468" s="147">
        <f t="shared" ref="H468:L468" si="292">H469</f>
        <v>70000</v>
      </c>
      <c r="I468" s="147">
        <f t="shared" si="292"/>
        <v>0</v>
      </c>
      <c r="J468" s="147">
        <f t="shared" si="292"/>
        <v>0</v>
      </c>
      <c r="K468" s="147">
        <f t="shared" si="292"/>
        <v>0</v>
      </c>
      <c r="L468" s="147">
        <f t="shared" si="292"/>
        <v>0</v>
      </c>
      <c r="M468" s="147">
        <f t="shared" si="283"/>
        <v>70000</v>
      </c>
    </row>
    <row r="469" spans="1:13" s="254" customFormat="1" hidden="1" x14ac:dyDescent="0.2">
      <c r="A469" s="107" t="s">
        <v>600</v>
      </c>
      <c r="B469" s="94" t="s">
        <v>652</v>
      </c>
      <c r="C469" s="94">
        <v>12</v>
      </c>
      <c r="D469" s="95" t="s">
        <v>101</v>
      </c>
      <c r="E469" s="117">
        <v>4262</v>
      </c>
      <c r="F469" s="140" t="s">
        <v>86</v>
      </c>
      <c r="G469" s="130"/>
      <c r="H469" s="275">
        <v>70000</v>
      </c>
      <c r="I469" s="275"/>
      <c r="J469" s="275"/>
      <c r="K469" s="275"/>
      <c r="L469" s="275"/>
      <c r="M469" s="275">
        <f t="shared" si="283"/>
        <v>70000</v>
      </c>
    </row>
    <row r="470" spans="1:13" s="254" customFormat="1" hidden="1" x14ac:dyDescent="0.2">
      <c r="A470" s="205" t="s">
        <v>600</v>
      </c>
      <c r="B470" s="206" t="s">
        <v>652</v>
      </c>
      <c r="C470" s="206">
        <v>51</v>
      </c>
      <c r="D470" s="206"/>
      <c r="E470" s="208">
        <v>31</v>
      </c>
      <c r="F470" s="209"/>
      <c r="G470" s="244"/>
      <c r="H470" s="227">
        <f t="shared" ref="H470:J470" si="293">H471+H475+H473</f>
        <v>31050</v>
      </c>
      <c r="I470" s="227">
        <f t="shared" si="293"/>
        <v>0</v>
      </c>
      <c r="J470" s="227">
        <f t="shared" si="293"/>
        <v>31600</v>
      </c>
      <c r="K470" s="227">
        <f t="shared" ref="K470:L470" si="294">K471+K475+K473</f>
        <v>0</v>
      </c>
      <c r="L470" s="227">
        <f t="shared" si="294"/>
        <v>0</v>
      </c>
      <c r="M470" s="227">
        <f t="shared" ref="M470:M525" si="295">H470-I470+J470-K470+L470</f>
        <v>62650</v>
      </c>
    </row>
    <row r="471" spans="1:13" s="254" customFormat="1" hidden="1" x14ac:dyDescent="0.2">
      <c r="A471" s="219" t="s">
        <v>600</v>
      </c>
      <c r="B471" s="225" t="s">
        <v>652</v>
      </c>
      <c r="C471" s="225">
        <v>51</v>
      </c>
      <c r="D471" s="255"/>
      <c r="E471" s="259">
        <v>311</v>
      </c>
      <c r="F471" s="257"/>
      <c r="G471" s="258"/>
      <c r="H471" s="229">
        <f t="shared" ref="H471:L471" si="296">H472</f>
        <v>26700</v>
      </c>
      <c r="I471" s="229">
        <f t="shared" si="296"/>
        <v>0</v>
      </c>
      <c r="J471" s="229">
        <f t="shared" si="296"/>
        <v>26800</v>
      </c>
      <c r="K471" s="229">
        <f t="shared" si="296"/>
        <v>0</v>
      </c>
      <c r="L471" s="229">
        <f t="shared" si="296"/>
        <v>0</v>
      </c>
      <c r="M471" s="229">
        <f t="shared" si="295"/>
        <v>53500</v>
      </c>
    </row>
    <row r="472" spans="1:13" s="254" customFormat="1" hidden="1" x14ac:dyDescent="0.2">
      <c r="A472" s="216" t="s">
        <v>600</v>
      </c>
      <c r="B472" s="215" t="s">
        <v>652</v>
      </c>
      <c r="C472" s="215">
        <v>51</v>
      </c>
      <c r="D472" s="214" t="s">
        <v>101</v>
      </c>
      <c r="E472" s="221">
        <v>3111</v>
      </c>
      <c r="F472" s="218" t="s">
        <v>33</v>
      </c>
      <c r="G472" s="251"/>
      <c r="H472" s="274">
        <v>26700</v>
      </c>
      <c r="I472" s="274"/>
      <c r="J472" s="274">
        <v>26800</v>
      </c>
      <c r="K472" s="274"/>
      <c r="L472" s="274"/>
      <c r="M472" s="274">
        <f t="shared" si="295"/>
        <v>53500</v>
      </c>
    </row>
    <row r="473" spans="1:13" s="204" customFormat="1" hidden="1" x14ac:dyDescent="0.2">
      <c r="A473" s="219" t="s">
        <v>600</v>
      </c>
      <c r="B473" s="225" t="s">
        <v>652</v>
      </c>
      <c r="C473" s="225">
        <v>51</v>
      </c>
      <c r="D473" s="255"/>
      <c r="E473" s="259">
        <v>312</v>
      </c>
      <c r="F473" s="257"/>
      <c r="G473" s="258"/>
      <c r="H473" s="229">
        <f t="shared" ref="H473:L473" si="297">H474</f>
        <v>350</v>
      </c>
      <c r="I473" s="229">
        <f t="shared" si="297"/>
        <v>0</v>
      </c>
      <c r="J473" s="229">
        <f t="shared" si="297"/>
        <v>0</v>
      </c>
      <c r="K473" s="229">
        <f t="shared" si="297"/>
        <v>0</v>
      </c>
      <c r="L473" s="229">
        <f t="shared" si="297"/>
        <v>0</v>
      </c>
      <c r="M473" s="229">
        <f t="shared" si="295"/>
        <v>350</v>
      </c>
    </row>
    <row r="474" spans="1:13" s="254" customFormat="1" hidden="1" x14ac:dyDescent="0.2">
      <c r="A474" s="216" t="s">
        <v>600</v>
      </c>
      <c r="B474" s="215" t="s">
        <v>652</v>
      </c>
      <c r="C474" s="215">
        <v>51</v>
      </c>
      <c r="D474" s="214" t="s">
        <v>101</v>
      </c>
      <c r="E474" s="221">
        <v>3121</v>
      </c>
      <c r="F474" s="218" t="s">
        <v>471</v>
      </c>
      <c r="G474" s="251"/>
      <c r="H474" s="274">
        <v>350</v>
      </c>
      <c r="I474" s="274"/>
      <c r="J474" s="274"/>
      <c r="K474" s="274"/>
      <c r="L474" s="274"/>
      <c r="M474" s="274">
        <f t="shared" si="295"/>
        <v>350</v>
      </c>
    </row>
    <row r="475" spans="1:13" s="204" customFormat="1" hidden="1" x14ac:dyDescent="0.2">
      <c r="A475" s="219" t="s">
        <v>600</v>
      </c>
      <c r="B475" s="225" t="s">
        <v>652</v>
      </c>
      <c r="C475" s="225">
        <v>51</v>
      </c>
      <c r="D475" s="255"/>
      <c r="E475" s="259">
        <v>313</v>
      </c>
      <c r="F475" s="257"/>
      <c r="G475" s="258"/>
      <c r="H475" s="229">
        <f t="shared" ref="H475:L475" si="298">H476</f>
        <v>4000</v>
      </c>
      <c r="I475" s="229">
        <f t="shared" si="298"/>
        <v>0</v>
      </c>
      <c r="J475" s="229">
        <f t="shared" si="298"/>
        <v>4800</v>
      </c>
      <c r="K475" s="229">
        <f t="shared" si="298"/>
        <v>0</v>
      </c>
      <c r="L475" s="229">
        <f t="shared" si="298"/>
        <v>0</v>
      </c>
      <c r="M475" s="229">
        <f t="shared" si="295"/>
        <v>8800</v>
      </c>
    </row>
    <row r="476" spans="1:13" s="254" customFormat="1" hidden="1" x14ac:dyDescent="0.2">
      <c r="A476" s="216" t="s">
        <v>600</v>
      </c>
      <c r="B476" s="215" t="s">
        <v>652</v>
      </c>
      <c r="C476" s="215">
        <v>51</v>
      </c>
      <c r="D476" s="214" t="s">
        <v>101</v>
      </c>
      <c r="E476" s="221">
        <v>3132</v>
      </c>
      <c r="F476" s="218" t="s">
        <v>40</v>
      </c>
      <c r="G476" s="251"/>
      <c r="H476" s="274">
        <v>4000</v>
      </c>
      <c r="I476" s="274"/>
      <c r="J476" s="274">
        <v>4800</v>
      </c>
      <c r="K476" s="274"/>
      <c r="L476" s="274"/>
      <c r="M476" s="274">
        <f t="shared" si="295"/>
        <v>8800</v>
      </c>
    </row>
    <row r="477" spans="1:13" s="254" customFormat="1" hidden="1" x14ac:dyDescent="0.2">
      <c r="A477" s="205" t="s">
        <v>600</v>
      </c>
      <c r="B477" s="206" t="s">
        <v>652</v>
      </c>
      <c r="C477" s="206">
        <v>51</v>
      </c>
      <c r="D477" s="206"/>
      <c r="E477" s="208">
        <v>32</v>
      </c>
      <c r="F477" s="209"/>
      <c r="G477" s="244"/>
      <c r="H477" s="227">
        <f t="shared" ref="H477:J477" si="299">H478+H481+H483+H487</f>
        <v>96950</v>
      </c>
      <c r="I477" s="227">
        <f t="shared" si="299"/>
        <v>0</v>
      </c>
      <c r="J477" s="227">
        <f t="shared" si="299"/>
        <v>0</v>
      </c>
      <c r="K477" s="227">
        <f t="shared" ref="K477:L477" si="300">K478+K481+K483+K487</f>
        <v>0</v>
      </c>
      <c r="L477" s="227">
        <f t="shared" si="300"/>
        <v>0</v>
      </c>
      <c r="M477" s="227">
        <f t="shared" si="295"/>
        <v>96950</v>
      </c>
    </row>
    <row r="478" spans="1:13" s="254" customFormat="1" hidden="1" x14ac:dyDescent="0.2">
      <c r="A478" s="219" t="s">
        <v>600</v>
      </c>
      <c r="B478" s="225" t="s">
        <v>652</v>
      </c>
      <c r="C478" s="225">
        <v>51</v>
      </c>
      <c r="D478" s="255"/>
      <c r="E478" s="259">
        <v>321</v>
      </c>
      <c r="F478" s="257"/>
      <c r="G478" s="258"/>
      <c r="H478" s="229">
        <f>SUM(H479:H480)</f>
        <v>2650</v>
      </c>
      <c r="I478" s="229">
        <f>SUM(I479:I480)</f>
        <v>0</v>
      </c>
      <c r="J478" s="229">
        <f>SUM(J479:J480)</f>
        <v>0</v>
      </c>
      <c r="K478" s="229">
        <f t="shared" ref="K478:L478" si="301">SUM(K479:K480)</f>
        <v>0</v>
      </c>
      <c r="L478" s="229">
        <f t="shared" si="301"/>
        <v>0</v>
      </c>
      <c r="M478" s="229">
        <f t="shared" si="295"/>
        <v>2650</v>
      </c>
    </row>
    <row r="479" spans="1:13" s="254" customFormat="1" hidden="1" x14ac:dyDescent="0.2">
      <c r="A479" s="216" t="s">
        <v>600</v>
      </c>
      <c r="B479" s="215" t="s">
        <v>652</v>
      </c>
      <c r="C479" s="215">
        <v>51</v>
      </c>
      <c r="D479" s="214" t="s">
        <v>101</v>
      </c>
      <c r="E479" s="221">
        <v>3211</v>
      </c>
      <c r="F479" s="218" t="s">
        <v>42</v>
      </c>
      <c r="G479" s="251"/>
      <c r="H479" s="274">
        <v>2000</v>
      </c>
      <c r="I479" s="274"/>
      <c r="J479" s="274"/>
      <c r="K479" s="274"/>
      <c r="L479" s="274"/>
      <c r="M479" s="274">
        <f t="shared" si="295"/>
        <v>2000</v>
      </c>
    </row>
    <row r="480" spans="1:13" s="254" customFormat="1" hidden="1" x14ac:dyDescent="0.2">
      <c r="A480" s="216" t="s">
        <v>600</v>
      </c>
      <c r="B480" s="215" t="s">
        <v>652</v>
      </c>
      <c r="C480" s="215">
        <v>51</v>
      </c>
      <c r="D480" s="214" t="s">
        <v>101</v>
      </c>
      <c r="E480" s="221">
        <v>3213</v>
      </c>
      <c r="F480" s="218" t="s">
        <v>44</v>
      </c>
      <c r="G480" s="251"/>
      <c r="H480" s="274">
        <v>650</v>
      </c>
      <c r="I480" s="274"/>
      <c r="J480" s="274"/>
      <c r="K480" s="274"/>
      <c r="L480" s="274"/>
      <c r="M480" s="274">
        <f t="shared" si="295"/>
        <v>650</v>
      </c>
    </row>
    <row r="481" spans="1:13" s="254" customFormat="1" hidden="1" x14ac:dyDescent="0.2">
      <c r="A481" s="219" t="s">
        <v>600</v>
      </c>
      <c r="B481" s="225" t="s">
        <v>652</v>
      </c>
      <c r="C481" s="225">
        <v>51</v>
      </c>
      <c r="D481" s="255"/>
      <c r="E481" s="259">
        <v>322</v>
      </c>
      <c r="F481" s="257"/>
      <c r="G481" s="258"/>
      <c r="H481" s="229">
        <f t="shared" ref="H481:L481" si="302">H482</f>
        <v>650</v>
      </c>
      <c r="I481" s="229">
        <f t="shared" si="302"/>
        <v>0</v>
      </c>
      <c r="J481" s="229">
        <f t="shared" si="302"/>
        <v>0</v>
      </c>
      <c r="K481" s="229">
        <f t="shared" si="302"/>
        <v>0</v>
      </c>
      <c r="L481" s="229">
        <f t="shared" si="302"/>
        <v>0</v>
      </c>
      <c r="M481" s="229">
        <f t="shared" si="295"/>
        <v>650</v>
      </c>
    </row>
    <row r="482" spans="1:13" s="254" customFormat="1" hidden="1" x14ac:dyDescent="0.2">
      <c r="A482" s="216" t="s">
        <v>600</v>
      </c>
      <c r="B482" s="215" t="s">
        <v>652</v>
      </c>
      <c r="C482" s="215">
        <v>51</v>
      </c>
      <c r="D482" s="214" t="s">
        <v>101</v>
      </c>
      <c r="E482" s="221">
        <v>3223</v>
      </c>
      <c r="F482" s="218" t="s">
        <v>48</v>
      </c>
      <c r="G482" s="251"/>
      <c r="H482" s="274">
        <v>650</v>
      </c>
      <c r="I482" s="274"/>
      <c r="J482" s="274"/>
      <c r="K482" s="274"/>
      <c r="L482" s="274"/>
      <c r="M482" s="274">
        <f t="shared" si="295"/>
        <v>650</v>
      </c>
    </row>
    <row r="483" spans="1:13" s="254" customFormat="1" hidden="1" x14ac:dyDescent="0.2">
      <c r="A483" s="219" t="s">
        <v>600</v>
      </c>
      <c r="B483" s="225" t="s">
        <v>652</v>
      </c>
      <c r="C483" s="225">
        <v>51</v>
      </c>
      <c r="D483" s="255"/>
      <c r="E483" s="259">
        <v>323</v>
      </c>
      <c r="F483" s="257"/>
      <c r="G483" s="258"/>
      <c r="H483" s="229">
        <f t="shared" ref="H483:J483" si="303">SUM(H484:H486)</f>
        <v>92650</v>
      </c>
      <c r="I483" s="229">
        <f t="shared" si="303"/>
        <v>0</v>
      </c>
      <c r="J483" s="229">
        <f t="shared" si="303"/>
        <v>0</v>
      </c>
      <c r="K483" s="229">
        <f t="shared" ref="K483:L483" si="304">SUM(K484:K486)</f>
        <v>0</v>
      </c>
      <c r="L483" s="229">
        <f t="shared" si="304"/>
        <v>0</v>
      </c>
      <c r="M483" s="229">
        <f t="shared" si="295"/>
        <v>92650</v>
      </c>
    </row>
    <row r="484" spans="1:13" s="254" customFormat="1" hidden="1" x14ac:dyDescent="0.2">
      <c r="A484" s="216" t="s">
        <v>600</v>
      </c>
      <c r="B484" s="215" t="s">
        <v>652</v>
      </c>
      <c r="C484" s="215">
        <v>51</v>
      </c>
      <c r="D484" s="214" t="s">
        <v>101</v>
      </c>
      <c r="E484" s="221">
        <v>3233</v>
      </c>
      <c r="F484" s="218" t="s">
        <v>54</v>
      </c>
      <c r="G484" s="251"/>
      <c r="H484" s="274">
        <v>650</v>
      </c>
      <c r="I484" s="274"/>
      <c r="J484" s="274"/>
      <c r="K484" s="274"/>
      <c r="L484" s="274"/>
      <c r="M484" s="274">
        <f t="shared" si="295"/>
        <v>650</v>
      </c>
    </row>
    <row r="485" spans="1:13" s="254" customFormat="1" hidden="1" x14ac:dyDescent="0.2">
      <c r="A485" s="216" t="s">
        <v>600</v>
      </c>
      <c r="B485" s="215" t="s">
        <v>652</v>
      </c>
      <c r="C485" s="215">
        <v>51</v>
      </c>
      <c r="D485" s="214" t="s">
        <v>101</v>
      </c>
      <c r="E485" s="221">
        <v>3237</v>
      </c>
      <c r="F485" s="218" t="s">
        <v>58</v>
      </c>
      <c r="G485" s="251"/>
      <c r="H485" s="274">
        <v>72000</v>
      </c>
      <c r="I485" s="274"/>
      <c r="J485" s="274"/>
      <c r="K485" s="274"/>
      <c r="L485" s="274"/>
      <c r="M485" s="274">
        <f t="shared" si="295"/>
        <v>72000</v>
      </c>
    </row>
    <row r="486" spans="1:13" s="254" customFormat="1" hidden="1" x14ac:dyDescent="0.2">
      <c r="A486" s="216" t="s">
        <v>600</v>
      </c>
      <c r="B486" s="215" t="s">
        <v>652</v>
      </c>
      <c r="C486" s="215">
        <v>51</v>
      </c>
      <c r="D486" s="214" t="s">
        <v>101</v>
      </c>
      <c r="E486" s="221">
        <v>3238</v>
      </c>
      <c r="F486" s="218" t="s">
        <v>59</v>
      </c>
      <c r="G486" s="251"/>
      <c r="H486" s="274">
        <v>20000</v>
      </c>
      <c r="I486" s="274"/>
      <c r="J486" s="274"/>
      <c r="K486" s="274"/>
      <c r="L486" s="274"/>
      <c r="M486" s="274">
        <f t="shared" si="295"/>
        <v>20000</v>
      </c>
    </row>
    <row r="487" spans="1:13" s="204" customFormat="1" hidden="1" x14ac:dyDescent="0.2">
      <c r="A487" s="219" t="s">
        <v>600</v>
      </c>
      <c r="B487" s="225" t="s">
        <v>652</v>
      </c>
      <c r="C487" s="225">
        <v>51</v>
      </c>
      <c r="D487" s="255"/>
      <c r="E487" s="259">
        <v>329</v>
      </c>
      <c r="F487" s="257"/>
      <c r="G487" s="258"/>
      <c r="H487" s="229">
        <f t="shared" ref="H487:L487" si="305">H488</f>
        <v>1000</v>
      </c>
      <c r="I487" s="229">
        <f t="shared" si="305"/>
        <v>0</v>
      </c>
      <c r="J487" s="229">
        <f t="shared" si="305"/>
        <v>0</v>
      </c>
      <c r="K487" s="229">
        <f t="shared" si="305"/>
        <v>0</v>
      </c>
      <c r="L487" s="229">
        <f t="shared" si="305"/>
        <v>0</v>
      </c>
      <c r="M487" s="229">
        <f t="shared" si="295"/>
        <v>1000</v>
      </c>
    </row>
    <row r="488" spans="1:13" s="254" customFormat="1" hidden="1" x14ac:dyDescent="0.2">
      <c r="A488" s="216" t="s">
        <v>600</v>
      </c>
      <c r="B488" s="215" t="s">
        <v>652</v>
      </c>
      <c r="C488" s="215">
        <v>51</v>
      </c>
      <c r="D488" s="214" t="s">
        <v>101</v>
      </c>
      <c r="E488" s="221">
        <v>3293</v>
      </c>
      <c r="F488" s="218" t="s">
        <v>64</v>
      </c>
      <c r="G488" s="251"/>
      <c r="H488" s="274">
        <v>1000</v>
      </c>
      <c r="I488" s="274"/>
      <c r="J488" s="274"/>
      <c r="K488" s="274"/>
      <c r="L488" s="274"/>
      <c r="M488" s="274">
        <f t="shared" si="295"/>
        <v>1000</v>
      </c>
    </row>
    <row r="489" spans="1:13" s="254" customFormat="1" hidden="1" x14ac:dyDescent="0.2">
      <c r="A489" s="205" t="s">
        <v>600</v>
      </c>
      <c r="B489" s="206" t="s">
        <v>652</v>
      </c>
      <c r="C489" s="206">
        <v>51</v>
      </c>
      <c r="D489" s="206"/>
      <c r="E489" s="208">
        <v>41</v>
      </c>
      <c r="F489" s="209"/>
      <c r="G489" s="244"/>
      <c r="H489" s="227">
        <f t="shared" ref="H489:L490" si="306">H490</f>
        <v>3500</v>
      </c>
      <c r="I489" s="227">
        <f t="shared" si="306"/>
        <v>0</v>
      </c>
      <c r="J489" s="227">
        <f t="shared" si="306"/>
        <v>0</v>
      </c>
      <c r="K489" s="227">
        <f t="shared" si="306"/>
        <v>0</v>
      </c>
      <c r="L489" s="227">
        <f t="shared" si="306"/>
        <v>0</v>
      </c>
      <c r="M489" s="227">
        <f t="shared" si="295"/>
        <v>3500</v>
      </c>
    </row>
    <row r="490" spans="1:13" s="204" customFormat="1" hidden="1" x14ac:dyDescent="0.2">
      <c r="A490" s="219" t="s">
        <v>600</v>
      </c>
      <c r="B490" s="225" t="s">
        <v>652</v>
      </c>
      <c r="C490" s="225">
        <v>51</v>
      </c>
      <c r="D490" s="255"/>
      <c r="E490" s="259">
        <v>412</v>
      </c>
      <c r="F490" s="257"/>
      <c r="G490" s="258"/>
      <c r="H490" s="229">
        <f t="shared" si="306"/>
        <v>3500</v>
      </c>
      <c r="I490" s="229">
        <f t="shared" si="306"/>
        <v>0</v>
      </c>
      <c r="J490" s="229">
        <f t="shared" si="306"/>
        <v>0</v>
      </c>
      <c r="K490" s="229">
        <f t="shared" si="306"/>
        <v>0</v>
      </c>
      <c r="L490" s="229">
        <f t="shared" si="306"/>
        <v>0</v>
      </c>
      <c r="M490" s="229">
        <f t="shared" si="295"/>
        <v>3500</v>
      </c>
    </row>
    <row r="491" spans="1:13" s="254" customFormat="1" hidden="1" x14ac:dyDescent="0.2">
      <c r="A491" s="216" t="s">
        <v>600</v>
      </c>
      <c r="B491" s="215" t="s">
        <v>652</v>
      </c>
      <c r="C491" s="215">
        <v>51</v>
      </c>
      <c r="D491" s="214" t="s">
        <v>101</v>
      </c>
      <c r="E491" s="221">
        <v>4123</v>
      </c>
      <c r="F491" s="218" t="s">
        <v>83</v>
      </c>
      <c r="G491" s="251"/>
      <c r="H491" s="274">
        <v>3500</v>
      </c>
      <c r="I491" s="274"/>
      <c r="J491" s="274"/>
      <c r="K491" s="274"/>
      <c r="L491" s="274"/>
      <c r="M491" s="274">
        <f t="shared" si="295"/>
        <v>3500</v>
      </c>
    </row>
    <row r="492" spans="1:13" s="254" customFormat="1" hidden="1" x14ac:dyDescent="0.2">
      <c r="A492" s="205" t="s">
        <v>600</v>
      </c>
      <c r="B492" s="206" t="s">
        <v>652</v>
      </c>
      <c r="C492" s="206">
        <v>51</v>
      </c>
      <c r="D492" s="206"/>
      <c r="E492" s="208">
        <v>42</v>
      </c>
      <c r="F492" s="209"/>
      <c r="G492" s="244"/>
      <c r="H492" s="227">
        <f t="shared" ref="H492:J492" si="307">H493+H496</f>
        <v>100400</v>
      </c>
      <c r="I492" s="227">
        <f t="shared" si="307"/>
        <v>0</v>
      </c>
      <c r="J492" s="227">
        <f t="shared" si="307"/>
        <v>0</v>
      </c>
      <c r="K492" s="227">
        <f t="shared" ref="K492:L492" si="308">K493+K496</f>
        <v>0</v>
      </c>
      <c r="L492" s="227">
        <f t="shared" si="308"/>
        <v>0</v>
      </c>
      <c r="M492" s="227">
        <f t="shared" si="295"/>
        <v>100400</v>
      </c>
    </row>
    <row r="493" spans="1:13" s="254" customFormat="1" hidden="1" x14ac:dyDescent="0.2">
      <c r="A493" s="219" t="s">
        <v>600</v>
      </c>
      <c r="B493" s="225" t="s">
        <v>652</v>
      </c>
      <c r="C493" s="225">
        <v>51</v>
      </c>
      <c r="D493" s="255"/>
      <c r="E493" s="259">
        <v>422</v>
      </c>
      <c r="F493" s="257"/>
      <c r="G493" s="258"/>
      <c r="H493" s="229">
        <f t="shared" ref="H493:J493" si="309">SUM(H494:H495)</f>
        <v>53400</v>
      </c>
      <c r="I493" s="229">
        <f t="shared" si="309"/>
        <v>0</v>
      </c>
      <c r="J493" s="229">
        <f t="shared" si="309"/>
        <v>0</v>
      </c>
      <c r="K493" s="229">
        <f t="shared" ref="K493:L493" si="310">SUM(K494:K495)</f>
        <v>0</v>
      </c>
      <c r="L493" s="229">
        <f t="shared" si="310"/>
        <v>0</v>
      </c>
      <c r="M493" s="229">
        <f t="shared" si="295"/>
        <v>53400</v>
      </c>
    </row>
    <row r="494" spans="1:13" s="254" customFormat="1" hidden="1" x14ac:dyDescent="0.2">
      <c r="A494" s="216" t="s">
        <v>600</v>
      </c>
      <c r="B494" s="215" t="s">
        <v>652</v>
      </c>
      <c r="C494" s="215">
        <v>51</v>
      </c>
      <c r="D494" s="214" t="s">
        <v>101</v>
      </c>
      <c r="E494" s="221">
        <v>4221</v>
      </c>
      <c r="F494" s="218" t="s">
        <v>74</v>
      </c>
      <c r="G494" s="251"/>
      <c r="H494" s="274">
        <v>26700</v>
      </c>
      <c r="I494" s="274"/>
      <c r="J494" s="274"/>
      <c r="K494" s="274"/>
      <c r="L494" s="274"/>
      <c r="M494" s="274">
        <f t="shared" si="295"/>
        <v>26700</v>
      </c>
    </row>
    <row r="495" spans="1:13" s="254" customFormat="1" hidden="1" x14ac:dyDescent="0.2">
      <c r="A495" s="216" t="s">
        <v>600</v>
      </c>
      <c r="B495" s="215" t="s">
        <v>652</v>
      </c>
      <c r="C495" s="215">
        <v>51</v>
      </c>
      <c r="D495" s="214" t="s">
        <v>101</v>
      </c>
      <c r="E495" s="221">
        <v>4222</v>
      </c>
      <c r="F495" s="218" t="s">
        <v>75</v>
      </c>
      <c r="G495" s="251"/>
      <c r="H495" s="274">
        <v>26700</v>
      </c>
      <c r="I495" s="274"/>
      <c r="J495" s="274"/>
      <c r="K495" s="274"/>
      <c r="L495" s="274"/>
      <c r="M495" s="274">
        <f t="shared" si="295"/>
        <v>26700</v>
      </c>
    </row>
    <row r="496" spans="1:13" s="204" customFormat="1" hidden="1" x14ac:dyDescent="0.2">
      <c r="A496" s="219" t="s">
        <v>600</v>
      </c>
      <c r="B496" s="225" t="s">
        <v>652</v>
      </c>
      <c r="C496" s="225">
        <v>51</v>
      </c>
      <c r="D496" s="255"/>
      <c r="E496" s="259">
        <v>426</v>
      </c>
      <c r="F496" s="257"/>
      <c r="G496" s="258"/>
      <c r="H496" s="229">
        <f t="shared" ref="H496:L496" si="311">H497</f>
        <v>47000</v>
      </c>
      <c r="I496" s="229">
        <f t="shared" si="311"/>
        <v>0</v>
      </c>
      <c r="J496" s="229">
        <f t="shared" si="311"/>
        <v>0</v>
      </c>
      <c r="K496" s="229">
        <f t="shared" si="311"/>
        <v>0</v>
      </c>
      <c r="L496" s="229">
        <f t="shared" si="311"/>
        <v>0</v>
      </c>
      <c r="M496" s="229">
        <f t="shared" si="295"/>
        <v>47000</v>
      </c>
    </row>
    <row r="497" spans="1:13" s="204" customFormat="1" ht="15" hidden="1" x14ac:dyDescent="0.2">
      <c r="A497" s="216" t="s">
        <v>600</v>
      </c>
      <c r="B497" s="215" t="s">
        <v>652</v>
      </c>
      <c r="C497" s="215">
        <v>51</v>
      </c>
      <c r="D497" s="214" t="s">
        <v>101</v>
      </c>
      <c r="E497" s="221">
        <v>4262</v>
      </c>
      <c r="F497" s="218" t="s">
        <v>86</v>
      </c>
      <c r="G497" s="251"/>
      <c r="H497" s="274">
        <v>47000</v>
      </c>
      <c r="I497" s="274"/>
      <c r="J497" s="274"/>
      <c r="K497" s="274"/>
      <c r="L497" s="274"/>
      <c r="M497" s="274">
        <f t="shared" si="295"/>
        <v>47000</v>
      </c>
    </row>
    <row r="498" spans="1:13" s="254" customFormat="1" hidden="1" x14ac:dyDescent="0.2">
      <c r="A498" s="205" t="s">
        <v>600</v>
      </c>
      <c r="B498" s="206" t="s">
        <v>652</v>
      </c>
      <c r="C498" s="206">
        <v>559</v>
      </c>
      <c r="D498" s="206"/>
      <c r="E498" s="208">
        <v>31</v>
      </c>
      <c r="F498" s="209"/>
      <c r="G498" s="244"/>
      <c r="H498" s="227">
        <f t="shared" ref="H498:J498" si="312">H499+H503+H501</f>
        <v>15450</v>
      </c>
      <c r="I498" s="227">
        <f t="shared" si="312"/>
        <v>0</v>
      </c>
      <c r="J498" s="227">
        <f t="shared" si="312"/>
        <v>0</v>
      </c>
      <c r="K498" s="227">
        <f t="shared" ref="K498:L498" si="313">K499+K503+K501</f>
        <v>0</v>
      </c>
      <c r="L498" s="227">
        <f t="shared" si="313"/>
        <v>0</v>
      </c>
      <c r="M498" s="227">
        <f t="shared" si="295"/>
        <v>15450</v>
      </c>
    </row>
    <row r="499" spans="1:13" s="254" customFormat="1" hidden="1" x14ac:dyDescent="0.2">
      <c r="A499" s="219" t="s">
        <v>600</v>
      </c>
      <c r="B499" s="225" t="s">
        <v>652</v>
      </c>
      <c r="C499" s="225">
        <v>559</v>
      </c>
      <c r="D499" s="255"/>
      <c r="E499" s="259">
        <v>311</v>
      </c>
      <c r="F499" s="257"/>
      <c r="G499" s="258"/>
      <c r="H499" s="229">
        <f t="shared" ref="H499:L499" si="314">H500</f>
        <v>13300</v>
      </c>
      <c r="I499" s="229">
        <f t="shared" si="314"/>
        <v>0</v>
      </c>
      <c r="J499" s="229">
        <f t="shared" si="314"/>
        <v>0</v>
      </c>
      <c r="K499" s="229">
        <f t="shared" si="314"/>
        <v>0</v>
      </c>
      <c r="L499" s="229">
        <f t="shared" si="314"/>
        <v>0</v>
      </c>
      <c r="M499" s="229">
        <f t="shared" si="295"/>
        <v>13300</v>
      </c>
    </row>
    <row r="500" spans="1:13" s="254" customFormat="1" hidden="1" x14ac:dyDescent="0.2">
      <c r="A500" s="216" t="s">
        <v>600</v>
      </c>
      <c r="B500" s="215" t="s">
        <v>652</v>
      </c>
      <c r="C500" s="215">
        <v>559</v>
      </c>
      <c r="D500" s="214" t="s">
        <v>101</v>
      </c>
      <c r="E500" s="221">
        <v>3111</v>
      </c>
      <c r="F500" s="218" t="s">
        <v>33</v>
      </c>
      <c r="G500" s="251"/>
      <c r="H500" s="274">
        <v>13300</v>
      </c>
      <c r="I500" s="274"/>
      <c r="J500" s="274"/>
      <c r="K500" s="274"/>
      <c r="L500" s="274"/>
      <c r="M500" s="274">
        <f t="shared" si="295"/>
        <v>13300</v>
      </c>
    </row>
    <row r="501" spans="1:13" s="204" customFormat="1" hidden="1" x14ac:dyDescent="0.2">
      <c r="A501" s="219" t="s">
        <v>600</v>
      </c>
      <c r="B501" s="225" t="s">
        <v>652</v>
      </c>
      <c r="C501" s="225">
        <v>559</v>
      </c>
      <c r="D501" s="255"/>
      <c r="E501" s="259">
        <v>312</v>
      </c>
      <c r="F501" s="257"/>
      <c r="G501" s="258"/>
      <c r="H501" s="229">
        <f t="shared" ref="H501:L501" si="315">H502</f>
        <v>150</v>
      </c>
      <c r="I501" s="229">
        <f t="shared" si="315"/>
        <v>0</v>
      </c>
      <c r="J501" s="229">
        <f t="shared" si="315"/>
        <v>0</v>
      </c>
      <c r="K501" s="229">
        <f t="shared" si="315"/>
        <v>0</v>
      </c>
      <c r="L501" s="229">
        <f t="shared" si="315"/>
        <v>0</v>
      </c>
      <c r="M501" s="229">
        <f t="shared" si="295"/>
        <v>150</v>
      </c>
    </row>
    <row r="502" spans="1:13" s="254" customFormat="1" hidden="1" x14ac:dyDescent="0.2">
      <c r="A502" s="216" t="s">
        <v>600</v>
      </c>
      <c r="B502" s="215" t="s">
        <v>652</v>
      </c>
      <c r="C502" s="215">
        <v>559</v>
      </c>
      <c r="D502" s="214" t="s">
        <v>101</v>
      </c>
      <c r="E502" s="221">
        <v>3121</v>
      </c>
      <c r="F502" s="218" t="s">
        <v>471</v>
      </c>
      <c r="G502" s="251"/>
      <c r="H502" s="274">
        <v>150</v>
      </c>
      <c r="I502" s="274"/>
      <c r="J502" s="274"/>
      <c r="K502" s="274"/>
      <c r="L502" s="274"/>
      <c r="M502" s="274">
        <f t="shared" si="295"/>
        <v>150</v>
      </c>
    </row>
    <row r="503" spans="1:13" s="204" customFormat="1" hidden="1" x14ac:dyDescent="0.2">
      <c r="A503" s="219" t="s">
        <v>600</v>
      </c>
      <c r="B503" s="225" t="s">
        <v>652</v>
      </c>
      <c r="C503" s="225">
        <v>559</v>
      </c>
      <c r="D503" s="255"/>
      <c r="E503" s="259">
        <v>313</v>
      </c>
      <c r="F503" s="257"/>
      <c r="G503" s="258"/>
      <c r="H503" s="229">
        <f t="shared" ref="H503:L503" si="316">H504</f>
        <v>2000</v>
      </c>
      <c r="I503" s="229">
        <f t="shared" si="316"/>
        <v>0</v>
      </c>
      <c r="J503" s="229">
        <f t="shared" si="316"/>
        <v>0</v>
      </c>
      <c r="K503" s="229">
        <f t="shared" si="316"/>
        <v>0</v>
      </c>
      <c r="L503" s="229">
        <f t="shared" si="316"/>
        <v>0</v>
      </c>
      <c r="M503" s="229">
        <f t="shared" si="295"/>
        <v>2000</v>
      </c>
    </row>
    <row r="504" spans="1:13" s="254" customFormat="1" hidden="1" x14ac:dyDescent="0.2">
      <c r="A504" s="216" t="s">
        <v>600</v>
      </c>
      <c r="B504" s="215" t="s">
        <v>652</v>
      </c>
      <c r="C504" s="215">
        <v>559</v>
      </c>
      <c r="D504" s="214" t="s">
        <v>101</v>
      </c>
      <c r="E504" s="221">
        <v>3132</v>
      </c>
      <c r="F504" s="218" t="s">
        <v>40</v>
      </c>
      <c r="G504" s="251"/>
      <c r="H504" s="274">
        <v>2000</v>
      </c>
      <c r="I504" s="274"/>
      <c r="J504" s="274"/>
      <c r="K504" s="274"/>
      <c r="L504" s="274"/>
      <c r="M504" s="274">
        <f t="shared" si="295"/>
        <v>2000</v>
      </c>
    </row>
    <row r="505" spans="1:13" s="254" customFormat="1" hidden="1" x14ac:dyDescent="0.2">
      <c r="A505" s="205" t="s">
        <v>600</v>
      </c>
      <c r="B505" s="206" t="s">
        <v>652</v>
      </c>
      <c r="C505" s="206">
        <v>559</v>
      </c>
      <c r="D505" s="206"/>
      <c r="E505" s="208">
        <v>32</v>
      </c>
      <c r="F505" s="209"/>
      <c r="G505" s="244"/>
      <c r="H505" s="227">
        <f t="shared" ref="H505:J505" si="317">H506+H509+H511+H515</f>
        <v>34850</v>
      </c>
      <c r="I505" s="227">
        <f t="shared" si="317"/>
        <v>0</v>
      </c>
      <c r="J505" s="227">
        <f t="shared" si="317"/>
        <v>0</v>
      </c>
      <c r="K505" s="227">
        <f t="shared" ref="K505:L505" si="318">K506+K509+K511+K515</f>
        <v>0</v>
      </c>
      <c r="L505" s="227">
        <f t="shared" si="318"/>
        <v>0</v>
      </c>
      <c r="M505" s="227">
        <f t="shared" si="295"/>
        <v>34850</v>
      </c>
    </row>
    <row r="506" spans="1:13" s="254" customFormat="1" hidden="1" x14ac:dyDescent="0.2">
      <c r="A506" s="219" t="s">
        <v>600</v>
      </c>
      <c r="B506" s="225" t="s">
        <v>652</v>
      </c>
      <c r="C506" s="225">
        <v>559</v>
      </c>
      <c r="D506" s="255"/>
      <c r="E506" s="259">
        <v>321</v>
      </c>
      <c r="F506" s="257"/>
      <c r="G506" s="258"/>
      <c r="H506" s="229">
        <f>SUM(H507:H508)</f>
        <v>1350</v>
      </c>
      <c r="I506" s="229">
        <f>SUM(I507:I508)</f>
        <v>0</v>
      </c>
      <c r="J506" s="229">
        <f>SUM(J507:J508)</f>
        <v>0</v>
      </c>
      <c r="K506" s="229">
        <f t="shared" ref="K506:L506" si="319">SUM(K507:K508)</f>
        <v>0</v>
      </c>
      <c r="L506" s="229">
        <f t="shared" si="319"/>
        <v>0</v>
      </c>
      <c r="M506" s="229">
        <f t="shared" si="295"/>
        <v>1350</v>
      </c>
    </row>
    <row r="507" spans="1:13" s="254" customFormat="1" hidden="1" x14ac:dyDescent="0.2">
      <c r="A507" s="216" t="s">
        <v>600</v>
      </c>
      <c r="B507" s="215" t="s">
        <v>652</v>
      </c>
      <c r="C507" s="215">
        <v>559</v>
      </c>
      <c r="D507" s="214" t="s">
        <v>101</v>
      </c>
      <c r="E507" s="221">
        <v>3211</v>
      </c>
      <c r="F507" s="218" t="s">
        <v>42</v>
      </c>
      <c r="G507" s="251"/>
      <c r="H507" s="274">
        <v>1000</v>
      </c>
      <c r="I507" s="274"/>
      <c r="J507" s="274"/>
      <c r="K507" s="274"/>
      <c r="L507" s="274"/>
      <c r="M507" s="274">
        <f t="shared" si="295"/>
        <v>1000</v>
      </c>
    </row>
    <row r="508" spans="1:13" s="254" customFormat="1" hidden="1" x14ac:dyDescent="0.2">
      <c r="A508" s="216" t="s">
        <v>600</v>
      </c>
      <c r="B508" s="215" t="s">
        <v>652</v>
      </c>
      <c r="C508" s="215">
        <v>559</v>
      </c>
      <c r="D508" s="214" t="s">
        <v>101</v>
      </c>
      <c r="E508" s="221">
        <v>3213</v>
      </c>
      <c r="F508" s="218" t="s">
        <v>44</v>
      </c>
      <c r="G508" s="251"/>
      <c r="H508" s="274">
        <v>350</v>
      </c>
      <c r="I508" s="274"/>
      <c r="J508" s="274"/>
      <c r="K508" s="274"/>
      <c r="L508" s="274"/>
      <c r="M508" s="274">
        <f t="shared" si="295"/>
        <v>350</v>
      </c>
    </row>
    <row r="509" spans="1:13" s="254" customFormat="1" hidden="1" x14ac:dyDescent="0.2">
      <c r="A509" s="219" t="s">
        <v>600</v>
      </c>
      <c r="B509" s="225" t="s">
        <v>652</v>
      </c>
      <c r="C509" s="225">
        <v>559</v>
      </c>
      <c r="D509" s="255"/>
      <c r="E509" s="259">
        <v>322</v>
      </c>
      <c r="F509" s="257"/>
      <c r="G509" s="258"/>
      <c r="H509" s="229">
        <f t="shared" ref="H509:L509" si="320">H510</f>
        <v>350</v>
      </c>
      <c r="I509" s="229">
        <f t="shared" si="320"/>
        <v>0</v>
      </c>
      <c r="J509" s="229">
        <f t="shared" si="320"/>
        <v>0</v>
      </c>
      <c r="K509" s="229">
        <f t="shared" si="320"/>
        <v>0</v>
      </c>
      <c r="L509" s="229">
        <f t="shared" si="320"/>
        <v>0</v>
      </c>
      <c r="M509" s="229">
        <f t="shared" si="295"/>
        <v>350</v>
      </c>
    </row>
    <row r="510" spans="1:13" s="254" customFormat="1" hidden="1" x14ac:dyDescent="0.2">
      <c r="A510" s="216" t="s">
        <v>600</v>
      </c>
      <c r="B510" s="215" t="s">
        <v>652</v>
      </c>
      <c r="C510" s="215">
        <v>559</v>
      </c>
      <c r="D510" s="214" t="s">
        <v>101</v>
      </c>
      <c r="E510" s="221">
        <v>3223</v>
      </c>
      <c r="F510" s="218" t="s">
        <v>48</v>
      </c>
      <c r="G510" s="251"/>
      <c r="H510" s="274">
        <v>350</v>
      </c>
      <c r="I510" s="274"/>
      <c r="J510" s="274"/>
      <c r="K510" s="274"/>
      <c r="L510" s="274"/>
      <c r="M510" s="274">
        <f t="shared" si="295"/>
        <v>350</v>
      </c>
    </row>
    <row r="511" spans="1:13" s="254" customFormat="1" hidden="1" x14ac:dyDescent="0.2">
      <c r="A511" s="219" t="s">
        <v>600</v>
      </c>
      <c r="B511" s="225" t="s">
        <v>652</v>
      </c>
      <c r="C511" s="225">
        <v>559</v>
      </c>
      <c r="D511" s="255"/>
      <c r="E511" s="259">
        <v>323</v>
      </c>
      <c r="F511" s="257"/>
      <c r="G511" s="258"/>
      <c r="H511" s="229">
        <f t="shared" ref="H511:J511" si="321">SUM(H512:H514)</f>
        <v>32650</v>
      </c>
      <c r="I511" s="229">
        <f t="shared" si="321"/>
        <v>0</v>
      </c>
      <c r="J511" s="229">
        <f t="shared" si="321"/>
        <v>0</v>
      </c>
      <c r="K511" s="229">
        <f t="shared" ref="K511:L511" si="322">SUM(K512:K514)</f>
        <v>0</v>
      </c>
      <c r="L511" s="229">
        <f t="shared" si="322"/>
        <v>0</v>
      </c>
      <c r="M511" s="229">
        <f t="shared" si="295"/>
        <v>32650</v>
      </c>
    </row>
    <row r="512" spans="1:13" s="254" customFormat="1" hidden="1" x14ac:dyDescent="0.2">
      <c r="A512" s="216" t="s">
        <v>600</v>
      </c>
      <c r="B512" s="215" t="s">
        <v>652</v>
      </c>
      <c r="C512" s="215">
        <v>559</v>
      </c>
      <c r="D512" s="214" t="s">
        <v>101</v>
      </c>
      <c r="E512" s="221">
        <v>3233</v>
      </c>
      <c r="F512" s="218" t="s">
        <v>54</v>
      </c>
      <c r="G512" s="251"/>
      <c r="H512" s="274">
        <v>350</v>
      </c>
      <c r="I512" s="274"/>
      <c r="J512" s="274"/>
      <c r="K512" s="274"/>
      <c r="L512" s="274"/>
      <c r="M512" s="274">
        <f t="shared" si="295"/>
        <v>350</v>
      </c>
    </row>
    <row r="513" spans="1:13" s="254" customFormat="1" hidden="1" x14ac:dyDescent="0.2">
      <c r="A513" s="216" t="s">
        <v>600</v>
      </c>
      <c r="B513" s="215" t="s">
        <v>652</v>
      </c>
      <c r="C513" s="215">
        <v>559</v>
      </c>
      <c r="D513" s="214" t="s">
        <v>101</v>
      </c>
      <c r="E513" s="221">
        <v>3237</v>
      </c>
      <c r="F513" s="218" t="s">
        <v>58</v>
      </c>
      <c r="G513" s="251"/>
      <c r="H513" s="274">
        <v>22300</v>
      </c>
      <c r="I513" s="274"/>
      <c r="J513" s="274"/>
      <c r="K513" s="274"/>
      <c r="L513" s="274"/>
      <c r="M513" s="274">
        <f t="shared" si="295"/>
        <v>22300</v>
      </c>
    </row>
    <row r="514" spans="1:13" s="254" customFormat="1" hidden="1" x14ac:dyDescent="0.2">
      <c r="A514" s="216" t="s">
        <v>600</v>
      </c>
      <c r="B514" s="215" t="s">
        <v>652</v>
      </c>
      <c r="C514" s="215">
        <v>559</v>
      </c>
      <c r="D514" s="214" t="s">
        <v>101</v>
      </c>
      <c r="E514" s="221">
        <v>3238</v>
      </c>
      <c r="F514" s="218" t="s">
        <v>59</v>
      </c>
      <c r="G514" s="251"/>
      <c r="H514" s="274">
        <v>10000</v>
      </c>
      <c r="I514" s="274"/>
      <c r="J514" s="274"/>
      <c r="K514" s="274"/>
      <c r="L514" s="274"/>
      <c r="M514" s="274">
        <f t="shared" si="295"/>
        <v>10000</v>
      </c>
    </row>
    <row r="515" spans="1:13" s="204" customFormat="1" hidden="1" x14ac:dyDescent="0.2">
      <c r="A515" s="219" t="s">
        <v>600</v>
      </c>
      <c r="B515" s="225" t="s">
        <v>652</v>
      </c>
      <c r="C515" s="225">
        <v>559</v>
      </c>
      <c r="D515" s="255"/>
      <c r="E515" s="259">
        <v>329</v>
      </c>
      <c r="F515" s="257"/>
      <c r="G515" s="258"/>
      <c r="H515" s="229">
        <f t="shared" ref="H515:L515" si="323">H516</f>
        <v>500</v>
      </c>
      <c r="I515" s="229">
        <f t="shared" si="323"/>
        <v>0</v>
      </c>
      <c r="J515" s="229">
        <f t="shared" si="323"/>
        <v>0</v>
      </c>
      <c r="K515" s="229">
        <f t="shared" si="323"/>
        <v>0</v>
      </c>
      <c r="L515" s="229">
        <f t="shared" si="323"/>
        <v>0</v>
      </c>
      <c r="M515" s="229">
        <f t="shared" si="295"/>
        <v>500</v>
      </c>
    </row>
    <row r="516" spans="1:13" s="254" customFormat="1" hidden="1" x14ac:dyDescent="0.2">
      <c r="A516" s="216" t="s">
        <v>600</v>
      </c>
      <c r="B516" s="215" t="s">
        <v>652</v>
      </c>
      <c r="C516" s="215">
        <v>559</v>
      </c>
      <c r="D516" s="214" t="s">
        <v>101</v>
      </c>
      <c r="E516" s="221">
        <v>3293</v>
      </c>
      <c r="F516" s="218" t="s">
        <v>64</v>
      </c>
      <c r="G516" s="251"/>
      <c r="H516" s="274">
        <v>500</v>
      </c>
      <c r="I516" s="274"/>
      <c r="J516" s="274"/>
      <c r="K516" s="274"/>
      <c r="L516" s="274"/>
      <c r="M516" s="274">
        <f t="shared" si="295"/>
        <v>500</v>
      </c>
    </row>
    <row r="517" spans="1:13" s="254" customFormat="1" hidden="1" x14ac:dyDescent="0.2">
      <c r="A517" s="205" t="s">
        <v>600</v>
      </c>
      <c r="B517" s="206" t="s">
        <v>652</v>
      </c>
      <c r="C517" s="206">
        <v>559</v>
      </c>
      <c r="D517" s="206"/>
      <c r="E517" s="208">
        <v>41</v>
      </c>
      <c r="F517" s="209"/>
      <c r="G517" s="244"/>
      <c r="H517" s="227">
        <f t="shared" ref="H517:L518" si="324">H518</f>
        <v>1500</v>
      </c>
      <c r="I517" s="227">
        <f t="shared" si="324"/>
        <v>1500</v>
      </c>
      <c r="J517" s="227">
        <f t="shared" si="324"/>
        <v>0</v>
      </c>
      <c r="K517" s="227">
        <f t="shared" si="324"/>
        <v>0</v>
      </c>
      <c r="L517" s="227">
        <f t="shared" si="324"/>
        <v>0</v>
      </c>
      <c r="M517" s="227">
        <f t="shared" si="295"/>
        <v>0</v>
      </c>
    </row>
    <row r="518" spans="1:13" s="204" customFormat="1" hidden="1" x14ac:dyDescent="0.2">
      <c r="A518" s="219" t="s">
        <v>600</v>
      </c>
      <c r="B518" s="225" t="s">
        <v>652</v>
      </c>
      <c r="C518" s="225">
        <v>559</v>
      </c>
      <c r="D518" s="255"/>
      <c r="E518" s="259">
        <v>412</v>
      </c>
      <c r="F518" s="257"/>
      <c r="G518" s="258"/>
      <c r="H518" s="229">
        <f t="shared" si="324"/>
        <v>1500</v>
      </c>
      <c r="I518" s="229">
        <f t="shared" si="324"/>
        <v>1500</v>
      </c>
      <c r="J518" s="229">
        <f t="shared" si="324"/>
        <v>0</v>
      </c>
      <c r="K518" s="229">
        <f t="shared" si="324"/>
        <v>0</v>
      </c>
      <c r="L518" s="229">
        <f t="shared" si="324"/>
        <v>0</v>
      </c>
      <c r="M518" s="229">
        <f t="shared" si="295"/>
        <v>0</v>
      </c>
    </row>
    <row r="519" spans="1:13" s="254" customFormat="1" hidden="1" x14ac:dyDescent="0.2">
      <c r="A519" s="216" t="s">
        <v>600</v>
      </c>
      <c r="B519" s="215" t="s">
        <v>652</v>
      </c>
      <c r="C519" s="215">
        <v>559</v>
      </c>
      <c r="D519" s="214" t="s">
        <v>101</v>
      </c>
      <c r="E519" s="221">
        <v>4123</v>
      </c>
      <c r="F519" s="218" t="s">
        <v>83</v>
      </c>
      <c r="G519" s="251"/>
      <c r="H519" s="274">
        <v>1500</v>
      </c>
      <c r="I519" s="274">
        <v>1500</v>
      </c>
      <c r="J519" s="274"/>
      <c r="K519" s="274"/>
      <c r="L519" s="274"/>
      <c r="M519" s="274">
        <f t="shared" si="295"/>
        <v>0</v>
      </c>
    </row>
    <row r="520" spans="1:13" s="254" customFormat="1" hidden="1" x14ac:dyDescent="0.2">
      <c r="A520" s="205" t="s">
        <v>600</v>
      </c>
      <c r="B520" s="206" t="s">
        <v>652</v>
      </c>
      <c r="C520" s="206">
        <v>559</v>
      </c>
      <c r="D520" s="206"/>
      <c r="E520" s="208">
        <v>42</v>
      </c>
      <c r="F520" s="209"/>
      <c r="G520" s="244"/>
      <c r="H520" s="227">
        <f t="shared" ref="H520:J520" si="325">H521+H524</f>
        <v>13300</v>
      </c>
      <c r="I520" s="227">
        <f t="shared" si="325"/>
        <v>13300</v>
      </c>
      <c r="J520" s="227">
        <f t="shared" si="325"/>
        <v>0</v>
      </c>
      <c r="K520" s="227">
        <f t="shared" ref="K520:L520" si="326">K521+K524</f>
        <v>0</v>
      </c>
      <c r="L520" s="227">
        <f t="shared" si="326"/>
        <v>0</v>
      </c>
      <c r="M520" s="227">
        <f t="shared" si="295"/>
        <v>0</v>
      </c>
    </row>
    <row r="521" spans="1:13" s="254" customFormat="1" hidden="1" x14ac:dyDescent="0.2">
      <c r="A521" s="219" t="s">
        <v>600</v>
      </c>
      <c r="B521" s="225" t="s">
        <v>652</v>
      </c>
      <c r="C521" s="225">
        <v>559</v>
      </c>
      <c r="D521" s="255"/>
      <c r="E521" s="259">
        <v>422</v>
      </c>
      <c r="F521" s="257"/>
      <c r="G521" s="258"/>
      <c r="H521" s="229">
        <f t="shared" ref="H521:J521" si="327">SUM(H522:H523)</f>
        <v>13300</v>
      </c>
      <c r="I521" s="229">
        <f t="shared" si="327"/>
        <v>13300</v>
      </c>
      <c r="J521" s="229">
        <f t="shared" si="327"/>
        <v>0</v>
      </c>
      <c r="K521" s="229">
        <f t="shared" ref="K521:L521" si="328">SUM(K522:K523)</f>
        <v>0</v>
      </c>
      <c r="L521" s="229">
        <f t="shared" si="328"/>
        <v>0</v>
      </c>
      <c r="M521" s="229">
        <f t="shared" si="295"/>
        <v>0</v>
      </c>
    </row>
    <row r="522" spans="1:13" s="254" customFormat="1" hidden="1" x14ac:dyDescent="0.2">
      <c r="A522" s="216" t="s">
        <v>600</v>
      </c>
      <c r="B522" s="215" t="s">
        <v>652</v>
      </c>
      <c r="C522" s="215">
        <v>559</v>
      </c>
      <c r="D522" s="214" t="s">
        <v>101</v>
      </c>
      <c r="E522" s="221">
        <v>4221</v>
      </c>
      <c r="F522" s="218" t="s">
        <v>74</v>
      </c>
      <c r="G522" s="251"/>
      <c r="H522" s="274">
        <v>13300</v>
      </c>
      <c r="I522" s="274">
        <v>13300</v>
      </c>
      <c r="J522" s="274"/>
      <c r="K522" s="274"/>
      <c r="L522" s="274"/>
      <c r="M522" s="274">
        <f t="shared" si="295"/>
        <v>0</v>
      </c>
    </row>
    <row r="523" spans="1:13" s="254" customFormat="1" hidden="1" x14ac:dyDescent="0.2">
      <c r="A523" s="216" t="s">
        <v>600</v>
      </c>
      <c r="B523" s="215" t="s">
        <v>652</v>
      </c>
      <c r="C523" s="215">
        <v>559</v>
      </c>
      <c r="D523" s="214" t="s">
        <v>101</v>
      </c>
      <c r="E523" s="221">
        <v>4222</v>
      </c>
      <c r="F523" s="218" t="s">
        <v>75</v>
      </c>
      <c r="G523" s="251"/>
      <c r="H523" s="274">
        <v>0</v>
      </c>
      <c r="I523" s="274"/>
      <c r="J523" s="274"/>
      <c r="K523" s="274"/>
      <c r="L523" s="274"/>
      <c r="M523" s="274">
        <f t="shared" si="295"/>
        <v>0</v>
      </c>
    </row>
    <row r="524" spans="1:13" s="204" customFormat="1" hidden="1" x14ac:dyDescent="0.2">
      <c r="A524" s="219" t="s">
        <v>600</v>
      </c>
      <c r="B524" s="225" t="s">
        <v>652</v>
      </c>
      <c r="C524" s="225">
        <v>559</v>
      </c>
      <c r="D524" s="255"/>
      <c r="E524" s="259">
        <v>426</v>
      </c>
      <c r="F524" s="257"/>
      <c r="G524" s="258"/>
      <c r="H524" s="229">
        <f t="shared" ref="H524:L524" si="329">H525</f>
        <v>0</v>
      </c>
      <c r="I524" s="229">
        <f t="shared" si="329"/>
        <v>0</v>
      </c>
      <c r="J524" s="229">
        <f t="shared" si="329"/>
        <v>0</v>
      </c>
      <c r="K524" s="229">
        <f t="shared" si="329"/>
        <v>0</v>
      </c>
      <c r="L524" s="229">
        <f t="shared" si="329"/>
        <v>0</v>
      </c>
      <c r="M524" s="229">
        <f t="shared" si="295"/>
        <v>0</v>
      </c>
    </row>
    <row r="525" spans="1:13" s="204" customFormat="1" ht="15" hidden="1" x14ac:dyDescent="0.2">
      <c r="A525" s="216" t="s">
        <v>600</v>
      </c>
      <c r="B525" s="215" t="s">
        <v>652</v>
      </c>
      <c r="C525" s="215">
        <v>559</v>
      </c>
      <c r="D525" s="214" t="s">
        <v>101</v>
      </c>
      <c r="E525" s="221">
        <v>4262</v>
      </c>
      <c r="F525" s="218" t="s">
        <v>86</v>
      </c>
      <c r="G525" s="251"/>
      <c r="H525" s="274">
        <v>0</v>
      </c>
      <c r="I525" s="274"/>
      <c r="J525" s="274"/>
      <c r="K525" s="274"/>
      <c r="L525" s="274"/>
      <c r="M525" s="274">
        <f t="shared" si="295"/>
        <v>0</v>
      </c>
    </row>
    <row r="526" spans="1:13" s="254" customFormat="1" ht="33.75" hidden="1" x14ac:dyDescent="0.2">
      <c r="A526" s="187" t="s">
        <v>600</v>
      </c>
      <c r="B526" s="169" t="s">
        <v>654</v>
      </c>
      <c r="C526" s="169"/>
      <c r="D526" s="169"/>
      <c r="E526" s="170"/>
      <c r="F526" s="172" t="s">
        <v>655</v>
      </c>
      <c r="G526" s="173" t="s">
        <v>629</v>
      </c>
      <c r="H526" s="297">
        <f>H527+H539+H546+H558+H565+H577+H580+H583+H590</f>
        <v>1508768</v>
      </c>
      <c r="I526" s="297">
        <f t="shared" ref="I526:L526" si="330">I527+I539+I546+I558+I565+I577+I580+I583+I590</f>
        <v>192392</v>
      </c>
      <c r="J526" s="297">
        <f t="shared" si="330"/>
        <v>119442</v>
      </c>
      <c r="K526" s="297">
        <f t="shared" si="330"/>
        <v>0</v>
      </c>
      <c r="L526" s="297">
        <f t="shared" si="330"/>
        <v>0</v>
      </c>
      <c r="M526" s="297">
        <f t="shared" ref="M526:M557" si="331">H526-I526+J526-K526+L526</f>
        <v>1435818</v>
      </c>
    </row>
    <row r="527" spans="1:13" s="254" customFormat="1" hidden="1" x14ac:dyDescent="0.2">
      <c r="A527" s="182" t="s">
        <v>600</v>
      </c>
      <c r="B527" s="164" t="s">
        <v>654</v>
      </c>
      <c r="C527" s="164">
        <v>11</v>
      </c>
      <c r="D527" s="164"/>
      <c r="E527" s="165">
        <v>32</v>
      </c>
      <c r="F527" s="166"/>
      <c r="G527" s="167"/>
      <c r="H527" s="296">
        <f t="shared" ref="H527:I527" si="332">H528+H531+H533+H537</f>
        <v>51350</v>
      </c>
      <c r="I527" s="296">
        <f t="shared" si="332"/>
        <v>51350</v>
      </c>
      <c r="J527" s="296">
        <f t="shared" ref="J527:L527" si="333">J528+J531+J533+J537</f>
        <v>0</v>
      </c>
      <c r="K527" s="296">
        <f t="shared" si="333"/>
        <v>0</v>
      </c>
      <c r="L527" s="296">
        <f t="shared" si="333"/>
        <v>0</v>
      </c>
      <c r="M527" s="296">
        <f t="shared" si="331"/>
        <v>0</v>
      </c>
    </row>
    <row r="528" spans="1:13" s="254" customFormat="1" hidden="1" x14ac:dyDescent="0.2">
      <c r="A528" s="151" t="s">
        <v>600</v>
      </c>
      <c r="B528" s="145" t="s">
        <v>654</v>
      </c>
      <c r="C528" s="145">
        <v>11</v>
      </c>
      <c r="D528" s="131"/>
      <c r="E528" s="128">
        <v>321</v>
      </c>
      <c r="F528" s="142"/>
      <c r="G528" s="129"/>
      <c r="H528" s="147">
        <f t="shared" ref="H528:I528" si="334">SUM(H529:H530)</f>
        <v>850</v>
      </c>
      <c r="I528" s="147">
        <f t="shared" si="334"/>
        <v>850</v>
      </c>
      <c r="J528" s="147">
        <f t="shared" ref="J528:L528" si="335">SUM(J529:J530)</f>
        <v>0</v>
      </c>
      <c r="K528" s="147">
        <f t="shared" si="335"/>
        <v>0</v>
      </c>
      <c r="L528" s="147">
        <f t="shared" si="335"/>
        <v>0</v>
      </c>
      <c r="M528" s="147">
        <f t="shared" si="331"/>
        <v>0</v>
      </c>
    </row>
    <row r="529" spans="1:13" s="254" customFormat="1" hidden="1" x14ac:dyDescent="0.2">
      <c r="A529" s="107" t="s">
        <v>600</v>
      </c>
      <c r="B529" s="94" t="s">
        <v>654</v>
      </c>
      <c r="C529" s="94">
        <v>11</v>
      </c>
      <c r="D529" s="95" t="s">
        <v>101</v>
      </c>
      <c r="E529" s="117">
        <v>3211</v>
      </c>
      <c r="F529" s="140" t="s">
        <v>42</v>
      </c>
      <c r="G529" s="130"/>
      <c r="H529" s="275">
        <v>850</v>
      </c>
      <c r="I529" s="275">
        <v>850</v>
      </c>
      <c r="J529" s="275"/>
      <c r="K529" s="275"/>
      <c r="L529" s="275"/>
      <c r="M529" s="275">
        <f t="shared" si="331"/>
        <v>0</v>
      </c>
    </row>
    <row r="530" spans="1:13" s="254" customFormat="1" hidden="1" x14ac:dyDescent="0.2">
      <c r="A530" s="107" t="s">
        <v>600</v>
      </c>
      <c r="B530" s="94" t="s">
        <v>654</v>
      </c>
      <c r="C530" s="94">
        <v>11</v>
      </c>
      <c r="D530" s="95" t="s">
        <v>101</v>
      </c>
      <c r="E530" s="117">
        <v>3213</v>
      </c>
      <c r="F530" s="140" t="s">
        <v>44</v>
      </c>
      <c r="G530" s="130"/>
      <c r="H530" s="275">
        <v>0</v>
      </c>
      <c r="I530" s="275"/>
      <c r="J530" s="275"/>
      <c r="K530" s="275"/>
      <c r="L530" s="275"/>
      <c r="M530" s="275">
        <f t="shared" si="331"/>
        <v>0</v>
      </c>
    </row>
    <row r="531" spans="1:13" s="254" customFormat="1" hidden="1" x14ac:dyDescent="0.2">
      <c r="A531" s="151" t="s">
        <v>600</v>
      </c>
      <c r="B531" s="145" t="s">
        <v>654</v>
      </c>
      <c r="C531" s="145">
        <v>11</v>
      </c>
      <c r="D531" s="131"/>
      <c r="E531" s="128">
        <v>322</v>
      </c>
      <c r="F531" s="142"/>
      <c r="G531" s="129"/>
      <c r="H531" s="147">
        <f t="shared" ref="H531:L531" si="336">H532</f>
        <v>0</v>
      </c>
      <c r="I531" s="147">
        <f t="shared" si="336"/>
        <v>0</v>
      </c>
      <c r="J531" s="147">
        <f t="shared" si="336"/>
        <v>0</v>
      </c>
      <c r="K531" s="147">
        <f t="shared" si="336"/>
        <v>0</v>
      </c>
      <c r="L531" s="147">
        <f t="shared" si="336"/>
        <v>0</v>
      </c>
      <c r="M531" s="147">
        <f t="shared" si="331"/>
        <v>0</v>
      </c>
    </row>
    <row r="532" spans="1:13" s="254" customFormat="1" hidden="1" x14ac:dyDescent="0.2">
      <c r="A532" s="107" t="s">
        <v>600</v>
      </c>
      <c r="B532" s="94" t="s">
        <v>654</v>
      </c>
      <c r="C532" s="94">
        <v>11</v>
      </c>
      <c r="D532" s="95" t="s">
        <v>101</v>
      </c>
      <c r="E532" s="117">
        <v>3223</v>
      </c>
      <c r="F532" s="140" t="s">
        <v>48</v>
      </c>
      <c r="G532" s="130"/>
      <c r="H532" s="275">
        <v>0</v>
      </c>
      <c r="I532" s="275"/>
      <c r="J532" s="275"/>
      <c r="K532" s="275"/>
      <c r="L532" s="275"/>
      <c r="M532" s="275">
        <f t="shared" si="331"/>
        <v>0</v>
      </c>
    </row>
    <row r="533" spans="1:13" s="254" customFormat="1" hidden="1" x14ac:dyDescent="0.2">
      <c r="A533" s="151" t="s">
        <v>600</v>
      </c>
      <c r="B533" s="145" t="s">
        <v>654</v>
      </c>
      <c r="C533" s="145">
        <v>11</v>
      </c>
      <c r="D533" s="131"/>
      <c r="E533" s="128">
        <v>323</v>
      </c>
      <c r="F533" s="142"/>
      <c r="G533" s="129"/>
      <c r="H533" s="147">
        <f t="shared" ref="H533:I533" si="337">SUM(H534:H536)</f>
        <v>50500</v>
      </c>
      <c r="I533" s="147">
        <f t="shared" si="337"/>
        <v>50500</v>
      </c>
      <c r="J533" s="147">
        <f t="shared" ref="J533:L533" si="338">SUM(J534:J536)</f>
        <v>0</v>
      </c>
      <c r="K533" s="147">
        <f t="shared" si="338"/>
        <v>0</v>
      </c>
      <c r="L533" s="147">
        <f t="shared" si="338"/>
        <v>0</v>
      </c>
      <c r="M533" s="147">
        <f t="shared" si="331"/>
        <v>0</v>
      </c>
    </row>
    <row r="534" spans="1:13" s="254" customFormat="1" hidden="1" x14ac:dyDescent="0.2">
      <c r="A534" s="107" t="s">
        <v>600</v>
      </c>
      <c r="B534" s="94" t="s">
        <v>654</v>
      </c>
      <c r="C534" s="94">
        <v>11</v>
      </c>
      <c r="D534" s="95" t="s">
        <v>101</v>
      </c>
      <c r="E534" s="117">
        <v>3233</v>
      </c>
      <c r="F534" s="140" t="s">
        <v>54</v>
      </c>
      <c r="G534" s="130"/>
      <c r="H534" s="275">
        <v>4000</v>
      </c>
      <c r="I534" s="275">
        <v>4000</v>
      </c>
      <c r="J534" s="275"/>
      <c r="K534" s="275"/>
      <c r="L534" s="275"/>
      <c r="M534" s="275">
        <f t="shared" si="331"/>
        <v>0</v>
      </c>
    </row>
    <row r="535" spans="1:13" s="254" customFormat="1" hidden="1" x14ac:dyDescent="0.2">
      <c r="A535" s="107" t="s">
        <v>600</v>
      </c>
      <c r="B535" s="94" t="s">
        <v>654</v>
      </c>
      <c r="C535" s="94">
        <v>11</v>
      </c>
      <c r="D535" s="95" t="s">
        <v>101</v>
      </c>
      <c r="E535" s="117">
        <v>3235</v>
      </c>
      <c r="F535" s="140" t="s">
        <v>56</v>
      </c>
      <c r="G535" s="130"/>
      <c r="H535" s="275">
        <v>1500</v>
      </c>
      <c r="I535" s="275">
        <v>1500</v>
      </c>
      <c r="J535" s="275"/>
      <c r="K535" s="275"/>
      <c r="L535" s="275"/>
      <c r="M535" s="275">
        <f t="shared" si="331"/>
        <v>0</v>
      </c>
    </row>
    <row r="536" spans="1:13" s="254" customFormat="1" hidden="1" x14ac:dyDescent="0.2">
      <c r="A536" s="107" t="s">
        <v>600</v>
      </c>
      <c r="B536" s="94" t="s">
        <v>654</v>
      </c>
      <c r="C536" s="94">
        <v>11</v>
      </c>
      <c r="D536" s="95" t="s">
        <v>101</v>
      </c>
      <c r="E536" s="117">
        <v>3237</v>
      </c>
      <c r="F536" s="140" t="s">
        <v>58</v>
      </c>
      <c r="G536" s="130"/>
      <c r="H536" s="275">
        <v>45000</v>
      </c>
      <c r="I536" s="275">
        <v>45000</v>
      </c>
      <c r="J536" s="275"/>
      <c r="K536" s="275"/>
      <c r="L536" s="275"/>
      <c r="M536" s="275">
        <f t="shared" si="331"/>
        <v>0</v>
      </c>
    </row>
    <row r="537" spans="1:13" s="204" customFormat="1" hidden="1" x14ac:dyDescent="0.2">
      <c r="A537" s="151" t="s">
        <v>600</v>
      </c>
      <c r="B537" s="145" t="s">
        <v>654</v>
      </c>
      <c r="C537" s="145">
        <v>11</v>
      </c>
      <c r="D537" s="131"/>
      <c r="E537" s="128">
        <v>329</v>
      </c>
      <c r="F537" s="142"/>
      <c r="G537" s="129"/>
      <c r="H537" s="147">
        <f t="shared" ref="H537:L537" si="339">H538</f>
        <v>0</v>
      </c>
      <c r="I537" s="147">
        <f t="shared" si="339"/>
        <v>0</v>
      </c>
      <c r="J537" s="147">
        <f t="shared" si="339"/>
        <v>0</v>
      </c>
      <c r="K537" s="147">
        <f t="shared" si="339"/>
        <v>0</v>
      </c>
      <c r="L537" s="147">
        <f t="shared" si="339"/>
        <v>0</v>
      </c>
      <c r="M537" s="147">
        <f t="shared" si="331"/>
        <v>0</v>
      </c>
    </row>
    <row r="538" spans="1:13" s="254" customFormat="1" hidden="1" x14ac:dyDescent="0.2">
      <c r="A538" s="107" t="s">
        <v>600</v>
      </c>
      <c r="B538" s="94" t="s">
        <v>654</v>
      </c>
      <c r="C538" s="94">
        <v>11</v>
      </c>
      <c r="D538" s="95" t="s">
        <v>101</v>
      </c>
      <c r="E538" s="117">
        <v>3293</v>
      </c>
      <c r="F538" s="140" t="s">
        <v>64</v>
      </c>
      <c r="G538" s="130"/>
      <c r="H538" s="275">
        <v>0</v>
      </c>
      <c r="I538" s="275"/>
      <c r="J538" s="275"/>
      <c r="K538" s="275"/>
      <c r="L538" s="275"/>
      <c r="M538" s="275">
        <f t="shared" si="331"/>
        <v>0</v>
      </c>
    </row>
    <row r="539" spans="1:13" s="254" customFormat="1" hidden="1" x14ac:dyDescent="0.2">
      <c r="A539" s="182" t="s">
        <v>600</v>
      </c>
      <c r="B539" s="164" t="s">
        <v>654</v>
      </c>
      <c r="C539" s="164">
        <v>12</v>
      </c>
      <c r="D539" s="164"/>
      <c r="E539" s="165">
        <v>31</v>
      </c>
      <c r="F539" s="166"/>
      <c r="G539" s="167"/>
      <c r="H539" s="296">
        <f t="shared" ref="H539:I539" si="340">H540+H544+H542</f>
        <v>17260</v>
      </c>
      <c r="I539" s="296">
        <f t="shared" si="340"/>
        <v>0</v>
      </c>
      <c r="J539" s="296">
        <f t="shared" ref="J539:L539" si="341">J540+J544+J542</f>
        <v>0</v>
      </c>
      <c r="K539" s="296">
        <f t="shared" si="341"/>
        <v>0</v>
      </c>
      <c r="L539" s="296">
        <f t="shared" si="341"/>
        <v>0</v>
      </c>
      <c r="M539" s="296">
        <f t="shared" si="331"/>
        <v>17260</v>
      </c>
    </row>
    <row r="540" spans="1:13" s="254" customFormat="1" hidden="1" x14ac:dyDescent="0.2">
      <c r="A540" s="151" t="s">
        <v>600</v>
      </c>
      <c r="B540" s="145" t="s">
        <v>654</v>
      </c>
      <c r="C540" s="145">
        <v>12</v>
      </c>
      <c r="D540" s="131"/>
      <c r="E540" s="128">
        <v>311</v>
      </c>
      <c r="F540" s="142"/>
      <c r="G540" s="129"/>
      <c r="H540" s="147">
        <f t="shared" ref="H540:L540" si="342">H541</f>
        <v>14660</v>
      </c>
      <c r="I540" s="147">
        <f t="shared" si="342"/>
        <v>0</v>
      </c>
      <c r="J540" s="147">
        <f t="shared" si="342"/>
        <v>0</v>
      </c>
      <c r="K540" s="147">
        <f t="shared" si="342"/>
        <v>0</v>
      </c>
      <c r="L540" s="147">
        <f t="shared" si="342"/>
        <v>0</v>
      </c>
      <c r="M540" s="147">
        <f t="shared" si="331"/>
        <v>14660</v>
      </c>
    </row>
    <row r="541" spans="1:13" s="254" customFormat="1" hidden="1" x14ac:dyDescent="0.2">
      <c r="A541" s="107" t="s">
        <v>600</v>
      </c>
      <c r="B541" s="94" t="s">
        <v>654</v>
      </c>
      <c r="C541" s="94">
        <v>12</v>
      </c>
      <c r="D541" s="95" t="s">
        <v>101</v>
      </c>
      <c r="E541" s="117">
        <v>3111</v>
      </c>
      <c r="F541" s="140" t="s">
        <v>33</v>
      </c>
      <c r="G541" s="130"/>
      <c r="H541" s="275">
        <v>14660</v>
      </c>
      <c r="I541" s="275"/>
      <c r="J541" s="275"/>
      <c r="K541" s="275"/>
      <c r="L541" s="275"/>
      <c r="M541" s="275">
        <f t="shared" si="331"/>
        <v>14660</v>
      </c>
    </row>
    <row r="542" spans="1:13" s="254" customFormat="1" hidden="1" x14ac:dyDescent="0.2">
      <c r="A542" s="151" t="s">
        <v>600</v>
      </c>
      <c r="B542" s="145" t="s">
        <v>654</v>
      </c>
      <c r="C542" s="145">
        <v>12</v>
      </c>
      <c r="D542" s="131"/>
      <c r="E542" s="128">
        <v>312</v>
      </c>
      <c r="F542" s="142"/>
      <c r="G542" s="129"/>
      <c r="H542" s="147">
        <f t="shared" ref="H542:L544" si="343">H543</f>
        <v>200</v>
      </c>
      <c r="I542" s="147">
        <f t="shared" si="343"/>
        <v>0</v>
      </c>
      <c r="J542" s="147">
        <f t="shared" si="343"/>
        <v>0</v>
      </c>
      <c r="K542" s="147">
        <f t="shared" si="343"/>
        <v>0</v>
      </c>
      <c r="L542" s="147">
        <f t="shared" si="343"/>
        <v>0</v>
      </c>
      <c r="M542" s="147">
        <f t="shared" si="331"/>
        <v>200</v>
      </c>
    </row>
    <row r="543" spans="1:13" s="254" customFormat="1" hidden="1" x14ac:dyDescent="0.2">
      <c r="A543" s="107" t="s">
        <v>600</v>
      </c>
      <c r="B543" s="94" t="s">
        <v>654</v>
      </c>
      <c r="C543" s="94">
        <v>12</v>
      </c>
      <c r="D543" s="95" t="s">
        <v>101</v>
      </c>
      <c r="E543" s="117">
        <v>3121</v>
      </c>
      <c r="F543" s="140" t="s">
        <v>471</v>
      </c>
      <c r="G543" s="130"/>
      <c r="H543" s="275">
        <v>200</v>
      </c>
      <c r="I543" s="275"/>
      <c r="J543" s="275"/>
      <c r="K543" s="275"/>
      <c r="L543" s="275"/>
      <c r="M543" s="275">
        <f t="shared" si="331"/>
        <v>200</v>
      </c>
    </row>
    <row r="544" spans="1:13" s="204" customFormat="1" hidden="1" x14ac:dyDescent="0.2">
      <c r="A544" s="151" t="s">
        <v>600</v>
      </c>
      <c r="B544" s="145" t="s">
        <v>654</v>
      </c>
      <c r="C544" s="145">
        <v>12</v>
      </c>
      <c r="D544" s="131"/>
      <c r="E544" s="128">
        <v>313</v>
      </c>
      <c r="F544" s="142"/>
      <c r="G544" s="129"/>
      <c r="H544" s="147">
        <f t="shared" si="343"/>
        <v>2400</v>
      </c>
      <c r="I544" s="147">
        <f t="shared" si="343"/>
        <v>0</v>
      </c>
      <c r="J544" s="147">
        <f t="shared" si="343"/>
        <v>0</v>
      </c>
      <c r="K544" s="147">
        <f t="shared" si="343"/>
        <v>0</v>
      </c>
      <c r="L544" s="147">
        <f t="shared" si="343"/>
        <v>0</v>
      </c>
      <c r="M544" s="147">
        <f t="shared" si="331"/>
        <v>2400</v>
      </c>
    </row>
    <row r="545" spans="1:13" s="254" customFormat="1" hidden="1" x14ac:dyDescent="0.2">
      <c r="A545" s="107" t="s">
        <v>600</v>
      </c>
      <c r="B545" s="94" t="s">
        <v>654</v>
      </c>
      <c r="C545" s="94">
        <v>12</v>
      </c>
      <c r="D545" s="95" t="s">
        <v>101</v>
      </c>
      <c r="E545" s="117">
        <v>3132</v>
      </c>
      <c r="F545" s="140" t="s">
        <v>40</v>
      </c>
      <c r="G545" s="130"/>
      <c r="H545" s="275">
        <v>2400</v>
      </c>
      <c r="I545" s="275"/>
      <c r="J545" s="275"/>
      <c r="K545" s="275"/>
      <c r="L545" s="275"/>
      <c r="M545" s="275">
        <f t="shared" si="331"/>
        <v>2400</v>
      </c>
    </row>
    <row r="546" spans="1:13" s="254" customFormat="1" hidden="1" x14ac:dyDescent="0.2">
      <c r="A546" s="182" t="s">
        <v>600</v>
      </c>
      <c r="B546" s="164" t="s">
        <v>654</v>
      </c>
      <c r="C546" s="164">
        <v>12</v>
      </c>
      <c r="D546" s="164"/>
      <c r="E546" s="165">
        <v>32</v>
      </c>
      <c r="F546" s="166"/>
      <c r="G546" s="167"/>
      <c r="H546" s="296">
        <f t="shared" ref="H546:I546" si="344">H547+H550+H552+H556</f>
        <v>110800</v>
      </c>
      <c r="I546" s="296">
        <f t="shared" si="344"/>
        <v>4550</v>
      </c>
      <c r="J546" s="296">
        <f t="shared" ref="J546:L546" si="345">J547+J550+J552+J556</f>
        <v>0</v>
      </c>
      <c r="K546" s="296">
        <f t="shared" si="345"/>
        <v>0</v>
      </c>
      <c r="L546" s="296">
        <f t="shared" si="345"/>
        <v>0</v>
      </c>
      <c r="M546" s="296">
        <f t="shared" si="331"/>
        <v>106250</v>
      </c>
    </row>
    <row r="547" spans="1:13" s="254" customFormat="1" hidden="1" x14ac:dyDescent="0.2">
      <c r="A547" s="151" t="s">
        <v>600</v>
      </c>
      <c r="B547" s="145" t="s">
        <v>654</v>
      </c>
      <c r="C547" s="145">
        <v>12</v>
      </c>
      <c r="D547" s="131"/>
      <c r="E547" s="128">
        <v>321</v>
      </c>
      <c r="F547" s="142"/>
      <c r="G547" s="129"/>
      <c r="H547" s="147">
        <f t="shared" ref="H547:I547" si="346">SUM(H548:H549)</f>
        <v>4500</v>
      </c>
      <c r="I547" s="147">
        <f t="shared" si="346"/>
        <v>1000</v>
      </c>
      <c r="J547" s="147">
        <f t="shared" ref="J547:L547" si="347">SUM(J548:J549)</f>
        <v>0</v>
      </c>
      <c r="K547" s="147">
        <f t="shared" si="347"/>
        <v>0</v>
      </c>
      <c r="L547" s="147">
        <f t="shared" si="347"/>
        <v>0</v>
      </c>
      <c r="M547" s="147">
        <f t="shared" si="331"/>
        <v>3500</v>
      </c>
    </row>
    <row r="548" spans="1:13" s="254" customFormat="1" hidden="1" x14ac:dyDescent="0.2">
      <c r="A548" s="107" t="s">
        <v>600</v>
      </c>
      <c r="B548" s="94" t="s">
        <v>654</v>
      </c>
      <c r="C548" s="94">
        <v>12</v>
      </c>
      <c r="D548" s="95" t="s">
        <v>101</v>
      </c>
      <c r="E548" s="117">
        <v>3211</v>
      </c>
      <c r="F548" s="140" t="s">
        <v>42</v>
      </c>
      <c r="G548" s="130"/>
      <c r="H548" s="275">
        <v>3500</v>
      </c>
      <c r="I548" s="275"/>
      <c r="J548" s="275"/>
      <c r="K548" s="275"/>
      <c r="L548" s="275"/>
      <c r="M548" s="275">
        <f t="shared" si="331"/>
        <v>3500</v>
      </c>
    </row>
    <row r="549" spans="1:13" s="254" customFormat="1" hidden="1" x14ac:dyDescent="0.2">
      <c r="A549" s="107" t="s">
        <v>600</v>
      </c>
      <c r="B549" s="94" t="s">
        <v>654</v>
      </c>
      <c r="C549" s="94">
        <v>12</v>
      </c>
      <c r="D549" s="95" t="s">
        <v>101</v>
      </c>
      <c r="E549" s="117">
        <v>3213</v>
      </c>
      <c r="F549" s="140" t="s">
        <v>44</v>
      </c>
      <c r="G549" s="130"/>
      <c r="H549" s="275">
        <v>1000</v>
      </c>
      <c r="I549" s="275">
        <v>1000</v>
      </c>
      <c r="J549" s="275"/>
      <c r="K549" s="275"/>
      <c r="L549" s="275"/>
      <c r="M549" s="275">
        <f t="shared" si="331"/>
        <v>0</v>
      </c>
    </row>
    <row r="550" spans="1:13" s="254" customFormat="1" hidden="1" x14ac:dyDescent="0.2">
      <c r="A550" s="151" t="s">
        <v>600</v>
      </c>
      <c r="B550" s="145" t="s">
        <v>654</v>
      </c>
      <c r="C550" s="145">
        <v>12</v>
      </c>
      <c r="D550" s="131"/>
      <c r="E550" s="128">
        <v>322</v>
      </c>
      <c r="F550" s="142"/>
      <c r="G550" s="129"/>
      <c r="H550" s="147">
        <f t="shared" ref="H550:L550" si="348">H551</f>
        <v>500</v>
      </c>
      <c r="I550" s="147">
        <f t="shared" si="348"/>
        <v>0</v>
      </c>
      <c r="J550" s="147">
        <f t="shared" si="348"/>
        <v>0</v>
      </c>
      <c r="K550" s="147">
        <f t="shared" si="348"/>
        <v>0</v>
      </c>
      <c r="L550" s="147">
        <f t="shared" si="348"/>
        <v>0</v>
      </c>
      <c r="M550" s="147">
        <f t="shared" si="331"/>
        <v>500</v>
      </c>
    </row>
    <row r="551" spans="1:13" s="254" customFormat="1" hidden="1" x14ac:dyDescent="0.2">
      <c r="A551" s="107" t="s">
        <v>600</v>
      </c>
      <c r="B551" s="94" t="s">
        <v>654</v>
      </c>
      <c r="C551" s="94">
        <v>12</v>
      </c>
      <c r="D551" s="95" t="s">
        <v>101</v>
      </c>
      <c r="E551" s="117">
        <v>3223</v>
      </c>
      <c r="F551" s="140" t="s">
        <v>48</v>
      </c>
      <c r="G551" s="130"/>
      <c r="H551" s="275">
        <v>500</v>
      </c>
      <c r="I551" s="275"/>
      <c r="J551" s="275"/>
      <c r="K551" s="275"/>
      <c r="L551" s="275"/>
      <c r="M551" s="275">
        <f t="shared" si="331"/>
        <v>500</v>
      </c>
    </row>
    <row r="552" spans="1:13" s="254" customFormat="1" hidden="1" x14ac:dyDescent="0.2">
      <c r="A552" s="151" t="s">
        <v>600</v>
      </c>
      <c r="B552" s="145" t="s">
        <v>654</v>
      </c>
      <c r="C552" s="145">
        <v>12</v>
      </c>
      <c r="D552" s="131"/>
      <c r="E552" s="128">
        <v>323</v>
      </c>
      <c r="F552" s="142"/>
      <c r="G552" s="129"/>
      <c r="H552" s="147">
        <f t="shared" ref="H552:I552" si="349">SUM(H553:H555)</f>
        <v>103800</v>
      </c>
      <c r="I552" s="147">
        <f t="shared" si="349"/>
        <v>3550</v>
      </c>
      <c r="J552" s="147">
        <f t="shared" ref="J552:L552" si="350">SUM(J553:J555)</f>
        <v>0</v>
      </c>
      <c r="K552" s="147">
        <f t="shared" si="350"/>
        <v>0</v>
      </c>
      <c r="L552" s="147">
        <f t="shared" si="350"/>
        <v>0</v>
      </c>
      <c r="M552" s="147">
        <f t="shared" si="331"/>
        <v>100250</v>
      </c>
    </row>
    <row r="553" spans="1:13" s="254" customFormat="1" hidden="1" x14ac:dyDescent="0.2">
      <c r="A553" s="107" t="s">
        <v>600</v>
      </c>
      <c r="B553" s="94" t="s">
        <v>654</v>
      </c>
      <c r="C553" s="94">
        <v>12</v>
      </c>
      <c r="D553" s="95" t="s">
        <v>101</v>
      </c>
      <c r="E553" s="117">
        <v>3233</v>
      </c>
      <c r="F553" s="140" t="s">
        <v>54</v>
      </c>
      <c r="G553" s="130"/>
      <c r="H553" s="275">
        <v>3800</v>
      </c>
      <c r="I553" s="275">
        <v>3550</v>
      </c>
      <c r="J553" s="275"/>
      <c r="K553" s="275"/>
      <c r="L553" s="275"/>
      <c r="M553" s="275">
        <f t="shared" si="331"/>
        <v>250</v>
      </c>
    </row>
    <row r="554" spans="1:13" s="254" customFormat="1" hidden="1" x14ac:dyDescent="0.2">
      <c r="A554" s="107" t="s">
        <v>600</v>
      </c>
      <c r="B554" s="94" t="s">
        <v>654</v>
      </c>
      <c r="C554" s="94">
        <v>12</v>
      </c>
      <c r="D554" s="95" t="s">
        <v>101</v>
      </c>
      <c r="E554" s="117">
        <v>3235</v>
      </c>
      <c r="F554" s="140" t="s">
        <v>56</v>
      </c>
      <c r="G554" s="130"/>
      <c r="H554" s="275">
        <v>0</v>
      </c>
      <c r="I554" s="275"/>
      <c r="J554" s="275"/>
      <c r="K554" s="275"/>
      <c r="L554" s="275"/>
      <c r="M554" s="275">
        <f t="shared" si="331"/>
        <v>0</v>
      </c>
    </row>
    <row r="555" spans="1:13" s="254" customFormat="1" hidden="1" x14ac:dyDescent="0.2">
      <c r="A555" s="107" t="s">
        <v>600</v>
      </c>
      <c r="B555" s="94" t="s">
        <v>654</v>
      </c>
      <c r="C555" s="94">
        <v>12</v>
      </c>
      <c r="D555" s="95" t="s">
        <v>101</v>
      </c>
      <c r="E555" s="117">
        <v>3237</v>
      </c>
      <c r="F555" s="140" t="s">
        <v>58</v>
      </c>
      <c r="G555" s="130"/>
      <c r="H555" s="275">
        <v>100000</v>
      </c>
      <c r="I555" s="275"/>
      <c r="J555" s="275"/>
      <c r="K555" s="275"/>
      <c r="L555" s="275"/>
      <c r="M555" s="275">
        <f t="shared" si="331"/>
        <v>100000</v>
      </c>
    </row>
    <row r="556" spans="1:13" s="204" customFormat="1" hidden="1" x14ac:dyDescent="0.2">
      <c r="A556" s="151" t="s">
        <v>600</v>
      </c>
      <c r="B556" s="145" t="s">
        <v>654</v>
      </c>
      <c r="C556" s="145">
        <v>12</v>
      </c>
      <c r="D556" s="131"/>
      <c r="E556" s="128">
        <v>329</v>
      </c>
      <c r="F556" s="142"/>
      <c r="G556" s="129"/>
      <c r="H556" s="147">
        <f t="shared" ref="H556:L556" si="351">H557</f>
        <v>2000</v>
      </c>
      <c r="I556" s="147">
        <f t="shared" si="351"/>
        <v>0</v>
      </c>
      <c r="J556" s="147">
        <f t="shared" si="351"/>
        <v>0</v>
      </c>
      <c r="K556" s="147">
        <f t="shared" si="351"/>
        <v>0</v>
      </c>
      <c r="L556" s="147">
        <f t="shared" si="351"/>
        <v>0</v>
      </c>
      <c r="M556" s="147">
        <f t="shared" si="331"/>
        <v>2000</v>
      </c>
    </row>
    <row r="557" spans="1:13" s="254" customFormat="1" hidden="1" x14ac:dyDescent="0.2">
      <c r="A557" s="107" t="s">
        <v>600</v>
      </c>
      <c r="B557" s="94" t="s">
        <v>654</v>
      </c>
      <c r="C557" s="94">
        <v>12</v>
      </c>
      <c r="D557" s="95" t="s">
        <v>101</v>
      </c>
      <c r="E557" s="117">
        <v>3293</v>
      </c>
      <c r="F557" s="140" t="s">
        <v>64</v>
      </c>
      <c r="G557" s="130"/>
      <c r="H557" s="275">
        <v>2000</v>
      </c>
      <c r="I557" s="275"/>
      <c r="J557" s="275"/>
      <c r="K557" s="275"/>
      <c r="L557" s="275"/>
      <c r="M557" s="275">
        <f t="shared" si="331"/>
        <v>2000</v>
      </c>
    </row>
    <row r="558" spans="1:13" s="254" customFormat="1" hidden="1" x14ac:dyDescent="0.2">
      <c r="A558" s="205" t="s">
        <v>600</v>
      </c>
      <c r="B558" s="206" t="s">
        <v>654</v>
      </c>
      <c r="C558" s="206">
        <v>51</v>
      </c>
      <c r="D558" s="206"/>
      <c r="E558" s="208">
        <v>31</v>
      </c>
      <c r="F558" s="209"/>
      <c r="G558" s="244"/>
      <c r="H558" s="227">
        <f t="shared" ref="H558:J558" si="352">H559+H563+H561</f>
        <v>13760</v>
      </c>
      <c r="I558" s="227">
        <f t="shared" si="352"/>
        <v>0</v>
      </c>
      <c r="J558" s="227">
        <f t="shared" si="352"/>
        <v>3700</v>
      </c>
      <c r="K558" s="227">
        <f t="shared" ref="K558:L558" si="353">K559+K563+K561</f>
        <v>0</v>
      </c>
      <c r="L558" s="227">
        <f t="shared" si="353"/>
        <v>0</v>
      </c>
      <c r="M558" s="227">
        <f t="shared" ref="M558:M597" si="354">H558-I558+J558-K558+L558</f>
        <v>17460</v>
      </c>
    </row>
    <row r="559" spans="1:13" s="254" customFormat="1" hidden="1" x14ac:dyDescent="0.2">
      <c r="A559" s="219" t="s">
        <v>600</v>
      </c>
      <c r="B559" s="225" t="s">
        <v>654</v>
      </c>
      <c r="C559" s="225">
        <v>51</v>
      </c>
      <c r="D559" s="255"/>
      <c r="E559" s="259">
        <v>311</v>
      </c>
      <c r="F559" s="257"/>
      <c r="G559" s="258"/>
      <c r="H559" s="229">
        <f t="shared" ref="H559:L559" si="355">H560</f>
        <v>10660</v>
      </c>
      <c r="I559" s="229">
        <f t="shared" si="355"/>
        <v>0</v>
      </c>
      <c r="J559" s="229">
        <f t="shared" si="355"/>
        <v>3500</v>
      </c>
      <c r="K559" s="229">
        <f t="shared" si="355"/>
        <v>0</v>
      </c>
      <c r="L559" s="229">
        <f t="shared" si="355"/>
        <v>0</v>
      </c>
      <c r="M559" s="229">
        <f t="shared" si="354"/>
        <v>14160</v>
      </c>
    </row>
    <row r="560" spans="1:13" s="254" customFormat="1" hidden="1" x14ac:dyDescent="0.2">
      <c r="A560" s="216" t="s">
        <v>600</v>
      </c>
      <c r="B560" s="215" t="s">
        <v>654</v>
      </c>
      <c r="C560" s="215">
        <v>51</v>
      </c>
      <c r="D560" s="214" t="s">
        <v>101</v>
      </c>
      <c r="E560" s="221">
        <v>3111</v>
      </c>
      <c r="F560" s="218" t="s">
        <v>33</v>
      </c>
      <c r="G560" s="251"/>
      <c r="H560" s="274">
        <v>10660</v>
      </c>
      <c r="I560" s="274"/>
      <c r="J560" s="274">
        <v>3500</v>
      </c>
      <c r="K560" s="274"/>
      <c r="L560" s="274"/>
      <c r="M560" s="274">
        <f t="shared" si="354"/>
        <v>14160</v>
      </c>
    </row>
    <row r="561" spans="1:13" s="254" customFormat="1" hidden="1" x14ac:dyDescent="0.2">
      <c r="A561" s="219" t="s">
        <v>600</v>
      </c>
      <c r="B561" s="225" t="s">
        <v>654</v>
      </c>
      <c r="C561" s="225">
        <v>51</v>
      </c>
      <c r="D561" s="255"/>
      <c r="E561" s="259">
        <v>312</v>
      </c>
      <c r="F561" s="257"/>
      <c r="G561" s="258"/>
      <c r="H561" s="229">
        <f t="shared" ref="H561:L563" si="356">H562</f>
        <v>900</v>
      </c>
      <c r="I561" s="229">
        <f t="shared" si="356"/>
        <v>0</v>
      </c>
      <c r="J561" s="229">
        <f t="shared" si="356"/>
        <v>0</v>
      </c>
      <c r="K561" s="229">
        <f t="shared" si="356"/>
        <v>0</v>
      </c>
      <c r="L561" s="229">
        <f t="shared" si="356"/>
        <v>0</v>
      </c>
      <c r="M561" s="229">
        <f t="shared" si="354"/>
        <v>900</v>
      </c>
    </row>
    <row r="562" spans="1:13" s="254" customFormat="1" hidden="1" x14ac:dyDescent="0.2">
      <c r="A562" s="216" t="s">
        <v>600</v>
      </c>
      <c r="B562" s="215" t="s">
        <v>654</v>
      </c>
      <c r="C562" s="215">
        <v>51</v>
      </c>
      <c r="D562" s="214" t="s">
        <v>101</v>
      </c>
      <c r="E562" s="221">
        <v>3121</v>
      </c>
      <c r="F562" s="218" t="s">
        <v>471</v>
      </c>
      <c r="G562" s="251"/>
      <c r="H562" s="274">
        <v>900</v>
      </c>
      <c r="I562" s="274"/>
      <c r="J562" s="274"/>
      <c r="K562" s="274"/>
      <c r="L562" s="274"/>
      <c r="M562" s="274">
        <f t="shared" si="354"/>
        <v>900</v>
      </c>
    </row>
    <row r="563" spans="1:13" s="204" customFormat="1" hidden="1" x14ac:dyDescent="0.2">
      <c r="A563" s="219" t="s">
        <v>600</v>
      </c>
      <c r="B563" s="225" t="s">
        <v>654</v>
      </c>
      <c r="C563" s="225">
        <v>51</v>
      </c>
      <c r="D563" s="255"/>
      <c r="E563" s="259">
        <v>313</v>
      </c>
      <c r="F563" s="257"/>
      <c r="G563" s="258"/>
      <c r="H563" s="229">
        <f t="shared" si="356"/>
        <v>2200</v>
      </c>
      <c r="I563" s="229">
        <f t="shared" si="356"/>
        <v>0</v>
      </c>
      <c r="J563" s="229">
        <f t="shared" si="356"/>
        <v>200</v>
      </c>
      <c r="K563" s="229">
        <f t="shared" si="356"/>
        <v>0</v>
      </c>
      <c r="L563" s="229">
        <f t="shared" si="356"/>
        <v>0</v>
      </c>
      <c r="M563" s="229">
        <f t="shared" si="354"/>
        <v>2400</v>
      </c>
    </row>
    <row r="564" spans="1:13" s="254" customFormat="1" hidden="1" x14ac:dyDescent="0.2">
      <c r="A564" s="216" t="s">
        <v>600</v>
      </c>
      <c r="B564" s="215" t="s">
        <v>654</v>
      </c>
      <c r="C564" s="215">
        <v>51</v>
      </c>
      <c r="D564" s="214" t="s">
        <v>101</v>
      </c>
      <c r="E564" s="221">
        <v>3132</v>
      </c>
      <c r="F564" s="218" t="s">
        <v>40</v>
      </c>
      <c r="G564" s="251"/>
      <c r="H564" s="274">
        <v>2200</v>
      </c>
      <c r="I564" s="274"/>
      <c r="J564" s="274">
        <v>200</v>
      </c>
      <c r="K564" s="274"/>
      <c r="L564" s="274"/>
      <c r="M564" s="274">
        <f t="shared" si="354"/>
        <v>2400</v>
      </c>
    </row>
    <row r="565" spans="1:13" s="254" customFormat="1" hidden="1" x14ac:dyDescent="0.2">
      <c r="A565" s="205" t="s">
        <v>600</v>
      </c>
      <c r="B565" s="206" t="s">
        <v>654</v>
      </c>
      <c r="C565" s="206">
        <v>51</v>
      </c>
      <c r="D565" s="206"/>
      <c r="E565" s="208">
        <v>32</v>
      </c>
      <c r="F565" s="209"/>
      <c r="G565" s="244"/>
      <c r="H565" s="227">
        <f t="shared" ref="H565:J565" si="357">H566+H569+H571+H575</f>
        <v>115000</v>
      </c>
      <c r="I565" s="227">
        <f t="shared" si="357"/>
        <v>8750</v>
      </c>
      <c r="J565" s="227">
        <f t="shared" si="357"/>
        <v>0</v>
      </c>
      <c r="K565" s="227">
        <f t="shared" ref="K565:L565" si="358">K566+K569+K571+K575</f>
        <v>0</v>
      </c>
      <c r="L565" s="227">
        <f t="shared" si="358"/>
        <v>0</v>
      </c>
      <c r="M565" s="227">
        <f t="shared" si="354"/>
        <v>106250</v>
      </c>
    </row>
    <row r="566" spans="1:13" s="254" customFormat="1" hidden="1" x14ac:dyDescent="0.2">
      <c r="A566" s="219" t="s">
        <v>600</v>
      </c>
      <c r="B566" s="225" t="s">
        <v>654</v>
      </c>
      <c r="C566" s="225">
        <v>51</v>
      </c>
      <c r="D566" s="255"/>
      <c r="E566" s="259">
        <v>321</v>
      </c>
      <c r="F566" s="257"/>
      <c r="G566" s="258"/>
      <c r="H566" s="229">
        <f t="shared" ref="H566:I566" si="359">SUM(H567:H568)</f>
        <v>4500</v>
      </c>
      <c r="I566" s="229">
        <f t="shared" si="359"/>
        <v>1000</v>
      </c>
      <c r="J566" s="229">
        <f t="shared" ref="J566:L566" si="360">SUM(J567:J568)</f>
        <v>0</v>
      </c>
      <c r="K566" s="229">
        <f t="shared" si="360"/>
        <v>0</v>
      </c>
      <c r="L566" s="229">
        <f t="shared" si="360"/>
        <v>0</v>
      </c>
      <c r="M566" s="229">
        <f t="shared" si="354"/>
        <v>3500</v>
      </c>
    </row>
    <row r="567" spans="1:13" s="254" customFormat="1" hidden="1" x14ac:dyDescent="0.2">
      <c r="A567" s="216" t="s">
        <v>600</v>
      </c>
      <c r="B567" s="215" t="s">
        <v>654</v>
      </c>
      <c r="C567" s="215">
        <v>51</v>
      </c>
      <c r="D567" s="214" t="s">
        <v>101</v>
      </c>
      <c r="E567" s="221">
        <v>3211</v>
      </c>
      <c r="F567" s="218" t="s">
        <v>42</v>
      </c>
      <c r="G567" s="251"/>
      <c r="H567" s="274">
        <v>3500</v>
      </c>
      <c r="I567" s="274"/>
      <c r="J567" s="274"/>
      <c r="K567" s="274"/>
      <c r="L567" s="274"/>
      <c r="M567" s="274">
        <f t="shared" si="354"/>
        <v>3500</v>
      </c>
    </row>
    <row r="568" spans="1:13" s="254" customFormat="1" hidden="1" x14ac:dyDescent="0.2">
      <c r="A568" s="216" t="s">
        <v>600</v>
      </c>
      <c r="B568" s="215" t="s">
        <v>654</v>
      </c>
      <c r="C568" s="215">
        <v>51</v>
      </c>
      <c r="D568" s="214" t="s">
        <v>101</v>
      </c>
      <c r="E568" s="221">
        <v>3213</v>
      </c>
      <c r="F568" s="218" t="s">
        <v>44</v>
      </c>
      <c r="G568" s="251"/>
      <c r="H568" s="274">
        <v>1000</v>
      </c>
      <c r="I568" s="274">
        <v>1000</v>
      </c>
      <c r="J568" s="274"/>
      <c r="K568" s="274"/>
      <c r="L568" s="274"/>
      <c r="M568" s="274">
        <f t="shared" si="354"/>
        <v>0</v>
      </c>
    </row>
    <row r="569" spans="1:13" s="254" customFormat="1" hidden="1" x14ac:dyDescent="0.2">
      <c r="A569" s="219" t="s">
        <v>600</v>
      </c>
      <c r="B569" s="225" t="s">
        <v>654</v>
      </c>
      <c r="C569" s="225">
        <v>51</v>
      </c>
      <c r="D569" s="255"/>
      <c r="E569" s="259">
        <v>322</v>
      </c>
      <c r="F569" s="257"/>
      <c r="G569" s="258"/>
      <c r="H569" s="229">
        <f t="shared" ref="H569:L569" si="361">H570</f>
        <v>500</v>
      </c>
      <c r="I569" s="229">
        <f t="shared" si="361"/>
        <v>0</v>
      </c>
      <c r="J569" s="229">
        <f t="shared" si="361"/>
        <v>0</v>
      </c>
      <c r="K569" s="229">
        <f t="shared" si="361"/>
        <v>0</v>
      </c>
      <c r="L569" s="229">
        <f t="shared" si="361"/>
        <v>0</v>
      </c>
      <c r="M569" s="229">
        <f t="shared" si="354"/>
        <v>500</v>
      </c>
    </row>
    <row r="570" spans="1:13" s="254" customFormat="1" hidden="1" x14ac:dyDescent="0.2">
      <c r="A570" s="216" t="s">
        <v>600</v>
      </c>
      <c r="B570" s="215" t="s">
        <v>654</v>
      </c>
      <c r="C570" s="215">
        <v>51</v>
      </c>
      <c r="D570" s="214" t="s">
        <v>101</v>
      </c>
      <c r="E570" s="221">
        <v>3223</v>
      </c>
      <c r="F570" s="218" t="s">
        <v>48</v>
      </c>
      <c r="G570" s="251"/>
      <c r="H570" s="274">
        <v>500</v>
      </c>
      <c r="I570" s="274"/>
      <c r="J570" s="274"/>
      <c r="K570" s="274"/>
      <c r="L570" s="274"/>
      <c r="M570" s="274">
        <f t="shared" si="354"/>
        <v>500</v>
      </c>
    </row>
    <row r="571" spans="1:13" s="254" customFormat="1" hidden="1" x14ac:dyDescent="0.2">
      <c r="A571" s="219" t="s">
        <v>600</v>
      </c>
      <c r="B571" s="225" t="s">
        <v>654</v>
      </c>
      <c r="C571" s="225">
        <v>51</v>
      </c>
      <c r="D571" s="255"/>
      <c r="E571" s="259">
        <v>323</v>
      </c>
      <c r="F571" s="257"/>
      <c r="G571" s="258"/>
      <c r="H571" s="229">
        <f t="shared" ref="H571:J571" si="362">SUM(H572:H574)</f>
        <v>108000</v>
      </c>
      <c r="I571" s="229">
        <f t="shared" si="362"/>
        <v>7750</v>
      </c>
      <c r="J571" s="229">
        <f t="shared" si="362"/>
        <v>0</v>
      </c>
      <c r="K571" s="229">
        <f t="shared" ref="K571:L571" si="363">SUM(K572:K574)</f>
        <v>0</v>
      </c>
      <c r="L571" s="229">
        <f t="shared" si="363"/>
        <v>0</v>
      </c>
      <c r="M571" s="229">
        <f t="shared" si="354"/>
        <v>100250</v>
      </c>
    </row>
    <row r="572" spans="1:13" s="254" customFormat="1" hidden="1" x14ac:dyDescent="0.2">
      <c r="A572" s="216" t="s">
        <v>600</v>
      </c>
      <c r="B572" s="215" t="s">
        <v>654</v>
      </c>
      <c r="C572" s="215">
        <v>51</v>
      </c>
      <c r="D572" s="214" t="s">
        <v>101</v>
      </c>
      <c r="E572" s="221">
        <v>3233</v>
      </c>
      <c r="F572" s="218" t="s">
        <v>54</v>
      </c>
      <c r="G572" s="251"/>
      <c r="H572" s="274">
        <v>5000</v>
      </c>
      <c r="I572" s="275">
        <v>4750</v>
      </c>
      <c r="J572" s="274"/>
      <c r="K572" s="274"/>
      <c r="L572" s="274"/>
      <c r="M572" s="274">
        <f t="shared" si="354"/>
        <v>250</v>
      </c>
    </row>
    <row r="573" spans="1:13" s="254" customFormat="1" hidden="1" x14ac:dyDescent="0.2">
      <c r="A573" s="216" t="s">
        <v>600</v>
      </c>
      <c r="B573" s="215" t="s">
        <v>654</v>
      </c>
      <c r="C573" s="215">
        <v>51</v>
      </c>
      <c r="D573" s="214" t="s">
        <v>101</v>
      </c>
      <c r="E573" s="221">
        <v>3235</v>
      </c>
      <c r="F573" s="218" t="s">
        <v>56</v>
      </c>
      <c r="G573" s="251"/>
      <c r="H573" s="274">
        <v>3000</v>
      </c>
      <c r="I573" s="274">
        <v>3000</v>
      </c>
      <c r="J573" s="274"/>
      <c r="K573" s="274"/>
      <c r="L573" s="274"/>
      <c r="M573" s="274">
        <f t="shared" si="354"/>
        <v>0</v>
      </c>
    </row>
    <row r="574" spans="1:13" s="254" customFormat="1" hidden="1" x14ac:dyDescent="0.2">
      <c r="A574" s="216" t="s">
        <v>600</v>
      </c>
      <c r="B574" s="215" t="s">
        <v>654</v>
      </c>
      <c r="C574" s="215">
        <v>51</v>
      </c>
      <c r="D574" s="214" t="s">
        <v>101</v>
      </c>
      <c r="E574" s="221">
        <v>3237</v>
      </c>
      <c r="F574" s="218" t="s">
        <v>58</v>
      </c>
      <c r="G574" s="251"/>
      <c r="H574" s="274">
        <v>100000</v>
      </c>
      <c r="I574" s="274"/>
      <c r="J574" s="274"/>
      <c r="K574" s="274"/>
      <c r="L574" s="274"/>
      <c r="M574" s="274">
        <f t="shared" si="354"/>
        <v>100000</v>
      </c>
    </row>
    <row r="575" spans="1:13" s="204" customFormat="1" hidden="1" x14ac:dyDescent="0.2">
      <c r="A575" s="219" t="s">
        <v>600</v>
      </c>
      <c r="B575" s="225" t="s">
        <v>654</v>
      </c>
      <c r="C575" s="225">
        <v>51</v>
      </c>
      <c r="D575" s="255"/>
      <c r="E575" s="259">
        <v>329</v>
      </c>
      <c r="F575" s="257"/>
      <c r="G575" s="258"/>
      <c r="H575" s="229">
        <f t="shared" ref="H575:L575" si="364">H576</f>
        <v>2000</v>
      </c>
      <c r="I575" s="229">
        <f t="shared" si="364"/>
        <v>0</v>
      </c>
      <c r="J575" s="229">
        <f t="shared" si="364"/>
        <v>0</v>
      </c>
      <c r="K575" s="229">
        <f t="shared" si="364"/>
        <v>0</v>
      </c>
      <c r="L575" s="229">
        <f t="shared" si="364"/>
        <v>0</v>
      </c>
      <c r="M575" s="229">
        <f t="shared" si="354"/>
        <v>2000</v>
      </c>
    </row>
    <row r="576" spans="1:13" s="254" customFormat="1" hidden="1" x14ac:dyDescent="0.2">
      <c r="A576" s="216" t="s">
        <v>600</v>
      </c>
      <c r="B576" s="215" t="s">
        <v>654</v>
      </c>
      <c r="C576" s="215">
        <v>51</v>
      </c>
      <c r="D576" s="214" t="s">
        <v>101</v>
      </c>
      <c r="E576" s="221">
        <v>3293</v>
      </c>
      <c r="F576" s="218" t="s">
        <v>64</v>
      </c>
      <c r="G576" s="251"/>
      <c r="H576" s="274">
        <v>2000</v>
      </c>
      <c r="I576" s="274"/>
      <c r="J576" s="274"/>
      <c r="K576" s="274"/>
      <c r="L576" s="274"/>
      <c r="M576" s="274">
        <f t="shared" si="354"/>
        <v>2000</v>
      </c>
    </row>
    <row r="577" spans="1:13" s="254" customFormat="1" ht="21" hidden="1" customHeight="1" x14ac:dyDescent="0.2">
      <c r="A577" s="205" t="s">
        <v>600</v>
      </c>
      <c r="B577" s="206" t="s">
        <v>654</v>
      </c>
      <c r="C577" s="206">
        <v>51</v>
      </c>
      <c r="D577" s="206"/>
      <c r="E577" s="208">
        <v>35</v>
      </c>
      <c r="F577" s="209"/>
      <c r="G577" s="244"/>
      <c r="H577" s="227">
        <f t="shared" ref="H577:L581" si="365">H578</f>
        <v>286060</v>
      </c>
      <c r="I577" s="227">
        <f t="shared" si="365"/>
        <v>0</v>
      </c>
      <c r="J577" s="227">
        <f t="shared" si="365"/>
        <v>115742</v>
      </c>
      <c r="K577" s="227">
        <f t="shared" si="365"/>
        <v>0</v>
      </c>
      <c r="L577" s="227">
        <f t="shared" si="365"/>
        <v>0</v>
      </c>
      <c r="M577" s="227">
        <f t="shared" si="354"/>
        <v>401802</v>
      </c>
    </row>
    <row r="578" spans="1:13" s="204" customFormat="1" hidden="1" x14ac:dyDescent="0.2">
      <c r="A578" s="219" t="s">
        <v>600</v>
      </c>
      <c r="B578" s="225" t="s">
        <v>654</v>
      </c>
      <c r="C578" s="225">
        <v>51</v>
      </c>
      <c r="D578" s="255"/>
      <c r="E578" s="259">
        <v>353</v>
      </c>
      <c r="F578" s="257"/>
      <c r="G578" s="258"/>
      <c r="H578" s="229">
        <f t="shared" si="365"/>
        <v>286060</v>
      </c>
      <c r="I578" s="229">
        <f t="shared" si="365"/>
        <v>0</v>
      </c>
      <c r="J578" s="229">
        <f t="shared" si="365"/>
        <v>115742</v>
      </c>
      <c r="K578" s="229">
        <f t="shared" si="365"/>
        <v>0</v>
      </c>
      <c r="L578" s="229">
        <f t="shared" si="365"/>
        <v>0</v>
      </c>
      <c r="M578" s="229">
        <f t="shared" si="354"/>
        <v>401802</v>
      </c>
    </row>
    <row r="579" spans="1:13" s="254" customFormat="1" ht="30" hidden="1" x14ac:dyDescent="0.2">
      <c r="A579" s="216" t="s">
        <v>600</v>
      </c>
      <c r="B579" s="215" t="s">
        <v>654</v>
      </c>
      <c r="C579" s="215">
        <v>51</v>
      </c>
      <c r="D579" s="214" t="s">
        <v>101</v>
      </c>
      <c r="E579" s="221">
        <v>3531</v>
      </c>
      <c r="F579" s="218" t="s">
        <v>656</v>
      </c>
      <c r="G579" s="251"/>
      <c r="H579" s="274">
        <v>286060</v>
      </c>
      <c r="I579" s="274"/>
      <c r="J579" s="274">
        <v>115742</v>
      </c>
      <c r="K579" s="274"/>
      <c r="L579" s="274"/>
      <c r="M579" s="274">
        <f t="shared" si="354"/>
        <v>401802</v>
      </c>
    </row>
    <row r="580" spans="1:13" s="254" customFormat="1" hidden="1" x14ac:dyDescent="0.2">
      <c r="A580" s="205" t="s">
        <v>600</v>
      </c>
      <c r="B580" s="206" t="s">
        <v>654</v>
      </c>
      <c r="C580" s="206">
        <v>51</v>
      </c>
      <c r="D580" s="206"/>
      <c r="E580" s="208">
        <v>38</v>
      </c>
      <c r="F580" s="209"/>
      <c r="G580" s="244"/>
      <c r="H580" s="227">
        <f t="shared" si="365"/>
        <v>902538</v>
      </c>
      <c r="I580" s="227">
        <f t="shared" si="365"/>
        <v>115742</v>
      </c>
      <c r="J580" s="227">
        <f t="shared" si="365"/>
        <v>0</v>
      </c>
      <c r="K580" s="227">
        <f t="shared" si="365"/>
        <v>0</v>
      </c>
      <c r="L580" s="227">
        <f t="shared" si="365"/>
        <v>0</v>
      </c>
      <c r="M580" s="227">
        <f t="shared" si="354"/>
        <v>786796</v>
      </c>
    </row>
    <row r="581" spans="1:13" s="204" customFormat="1" hidden="1" x14ac:dyDescent="0.2">
      <c r="A581" s="219" t="s">
        <v>600</v>
      </c>
      <c r="B581" s="225" t="s">
        <v>654</v>
      </c>
      <c r="C581" s="225">
        <v>51</v>
      </c>
      <c r="D581" s="255"/>
      <c r="E581" s="259">
        <v>386</v>
      </c>
      <c r="F581" s="257"/>
      <c r="G581" s="258"/>
      <c r="H581" s="229">
        <f t="shared" si="365"/>
        <v>902538</v>
      </c>
      <c r="I581" s="229">
        <f t="shared" si="365"/>
        <v>115742</v>
      </c>
      <c r="J581" s="229">
        <f t="shared" si="365"/>
        <v>0</v>
      </c>
      <c r="K581" s="229">
        <f t="shared" si="365"/>
        <v>0</v>
      </c>
      <c r="L581" s="229">
        <f t="shared" si="365"/>
        <v>0</v>
      </c>
      <c r="M581" s="229">
        <f t="shared" si="354"/>
        <v>786796</v>
      </c>
    </row>
    <row r="582" spans="1:13" s="254" customFormat="1" hidden="1" x14ac:dyDescent="0.2">
      <c r="A582" s="216" t="s">
        <v>600</v>
      </c>
      <c r="B582" s="215" t="s">
        <v>654</v>
      </c>
      <c r="C582" s="215">
        <v>51</v>
      </c>
      <c r="D582" s="214" t="s">
        <v>101</v>
      </c>
      <c r="E582" s="221">
        <v>3864</v>
      </c>
      <c r="F582" s="218" t="s">
        <v>657</v>
      </c>
      <c r="G582" s="251"/>
      <c r="H582" s="274">
        <v>902538</v>
      </c>
      <c r="I582" s="274">
        <v>115742</v>
      </c>
      <c r="J582" s="274"/>
      <c r="K582" s="274"/>
      <c r="L582" s="274"/>
      <c r="M582" s="274">
        <f t="shared" si="354"/>
        <v>786796</v>
      </c>
    </row>
    <row r="583" spans="1:13" s="254" customFormat="1" hidden="1" x14ac:dyDescent="0.2">
      <c r="A583" s="205" t="s">
        <v>600</v>
      </c>
      <c r="B583" s="206" t="s">
        <v>654</v>
      </c>
      <c r="C583" s="206">
        <v>559</v>
      </c>
      <c r="D583" s="206"/>
      <c r="E583" s="208">
        <v>31</v>
      </c>
      <c r="F583" s="209"/>
      <c r="G583" s="244"/>
      <c r="H583" s="227">
        <f t="shared" ref="H583:J583" si="366">H584+H588+H586</f>
        <v>8000</v>
      </c>
      <c r="I583" s="227">
        <f t="shared" si="366"/>
        <v>8000</v>
      </c>
      <c r="J583" s="227">
        <f t="shared" si="366"/>
        <v>0</v>
      </c>
      <c r="K583" s="227">
        <f t="shared" ref="K583:L583" si="367">K584+K588+K586</f>
        <v>0</v>
      </c>
      <c r="L583" s="227">
        <f t="shared" si="367"/>
        <v>0</v>
      </c>
      <c r="M583" s="227">
        <f t="shared" si="354"/>
        <v>0</v>
      </c>
    </row>
    <row r="584" spans="1:13" s="254" customFormat="1" hidden="1" x14ac:dyDescent="0.2">
      <c r="A584" s="219" t="s">
        <v>600</v>
      </c>
      <c r="B584" s="225" t="s">
        <v>654</v>
      </c>
      <c r="C584" s="225">
        <v>559</v>
      </c>
      <c r="D584" s="255"/>
      <c r="E584" s="259">
        <v>311</v>
      </c>
      <c r="F584" s="257"/>
      <c r="G584" s="258"/>
      <c r="H584" s="229">
        <f t="shared" ref="H584:L584" si="368">H585</f>
        <v>5000</v>
      </c>
      <c r="I584" s="229">
        <f t="shared" si="368"/>
        <v>5000</v>
      </c>
      <c r="J584" s="229">
        <f t="shared" si="368"/>
        <v>0</v>
      </c>
      <c r="K584" s="229">
        <f t="shared" si="368"/>
        <v>0</v>
      </c>
      <c r="L584" s="229">
        <f t="shared" si="368"/>
        <v>0</v>
      </c>
      <c r="M584" s="229">
        <f t="shared" si="354"/>
        <v>0</v>
      </c>
    </row>
    <row r="585" spans="1:13" s="254" customFormat="1" hidden="1" x14ac:dyDescent="0.2">
      <c r="A585" s="216" t="s">
        <v>600</v>
      </c>
      <c r="B585" s="215" t="s">
        <v>654</v>
      </c>
      <c r="C585" s="215">
        <v>559</v>
      </c>
      <c r="D585" s="214" t="s">
        <v>101</v>
      </c>
      <c r="E585" s="221">
        <v>3111</v>
      </c>
      <c r="F585" s="218" t="s">
        <v>33</v>
      </c>
      <c r="G585" s="251"/>
      <c r="H585" s="274">
        <v>5000</v>
      </c>
      <c r="I585" s="274">
        <v>5000</v>
      </c>
      <c r="J585" s="274"/>
      <c r="K585" s="274"/>
      <c r="L585" s="274"/>
      <c r="M585" s="274">
        <f t="shared" si="354"/>
        <v>0</v>
      </c>
    </row>
    <row r="586" spans="1:13" s="254" customFormat="1" hidden="1" x14ac:dyDescent="0.2">
      <c r="A586" s="219" t="s">
        <v>600</v>
      </c>
      <c r="B586" s="225" t="s">
        <v>654</v>
      </c>
      <c r="C586" s="225">
        <v>559</v>
      </c>
      <c r="D586" s="255"/>
      <c r="E586" s="259">
        <v>312</v>
      </c>
      <c r="F586" s="257"/>
      <c r="G586" s="258"/>
      <c r="H586" s="229">
        <f t="shared" ref="H586:L588" si="369">H587</f>
        <v>1000</v>
      </c>
      <c r="I586" s="229">
        <f t="shared" si="369"/>
        <v>1000</v>
      </c>
      <c r="J586" s="229">
        <f t="shared" si="369"/>
        <v>0</v>
      </c>
      <c r="K586" s="229">
        <f t="shared" si="369"/>
        <v>0</v>
      </c>
      <c r="L586" s="229">
        <f t="shared" si="369"/>
        <v>0</v>
      </c>
      <c r="M586" s="229">
        <f t="shared" si="354"/>
        <v>0</v>
      </c>
    </row>
    <row r="587" spans="1:13" s="254" customFormat="1" hidden="1" x14ac:dyDescent="0.2">
      <c r="A587" s="216" t="s">
        <v>600</v>
      </c>
      <c r="B587" s="215" t="s">
        <v>654</v>
      </c>
      <c r="C587" s="215">
        <v>559</v>
      </c>
      <c r="D587" s="214" t="s">
        <v>101</v>
      </c>
      <c r="E587" s="221">
        <v>3121</v>
      </c>
      <c r="F587" s="218" t="s">
        <v>471</v>
      </c>
      <c r="G587" s="251"/>
      <c r="H587" s="274">
        <v>1000</v>
      </c>
      <c r="I587" s="274">
        <v>1000</v>
      </c>
      <c r="J587" s="274"/>
      <c r="K587" s="274"/>
      <c r="L587" s="274"/>
      <c r="M587" s="274">
        <f t="shared" si="354"/>
        <v>0</v>
      </c>
    </row>
    <row r="588" spans="1:13" s="204" customFormat="1" hidden="1" x14ac:dyDescent="0.2">
      <c r="A588" s="219" t="s">
        <v>600</v>
      </c>
      <c r="B588" s="225" t="s">
        <v>654</v>
      </c>
      <c r="C588" s="225">
        <v>559</v>
      </c>
      <c r="D588" s="255"/>
      <c r="E588" s="259">
        <v>313</v>
      </c>
      <c r="F588" s="257"/>
      <c r="G588" s="258"/>
      <c r="H588" s="229">
        <f t="shared" si="369"/>
        <v>2000</v>
      </c>
      <c r="I588" s="229">
        <f t="shared" si="369"/>
        <v>2000</v>
      </c>
      <c r="J588" s="229">
        <f t="shared" si="369"/>
        <v>0</v>
      </c>
      <c r="K588" s="229">
        <f t="shared" si="369"/>
        <v>0</v>
      </c>
      <c r="L588" s="229">
        <f t="shared" si="369"/>
        <v>0</v>
      </c>
      <c r="M588" s="229">
        <f t="shared" si="354"/>
        <v>0</v>
      </c>
    </row>
    <row r="589" spans="1:13" s="254" customFormat="1" hidden="1" x14ac:dyDescent="0.2">
      <c r="A589" s="216" t="s">
        <v>600</v>
      </c>
      <c r="B589" s="215" t="s">
        <v>654</v>
      </c>
      <c r="C589" s="215">
        <v>559</v>
      </c>
      <c r="D589" s="214" t="s">
        <v>101</v>
      </c>
      <c r="E589" s="221">
        <v>3132</v>
      </c>
      <c r="F589" s="218" t="s">
        <v>40</v>
      </c>
      <c r="G589" s="251"/>
      <c r="H589" s="274">
        <v>2000</v>
      </c>
      <c r="I589" s="274">
        <v>2000</v>
      </c>
      <c r="J589" s="274"/>
      <c r="K589" s="274"/>
      <c r="L589" s="274"/>
      <c r="M589" s="274">
        <f t="shared" si="354"/>
        <v>0</v>
      </c>
    </row>
    <row r="590" spans="1:13" s="254" customFormat="1" hidden="1" x14ac:dyDescent="0.2">
      <c r="A590" s="205" t="s">
        <v>600</v>
      </c>
      <c r="B590" s="206" t="s">
        <v>654</v>
      </c>
      <c r="C590" s="206">
        <v>559</v>
      </c>
      <c r="D590" s="206"/>
      <c r="E590" s="208">
        <v>32</v>
      </c>
      <c r="F590" s="209"/>
      <c r="G590" s="244"/>
      <c r="H590" s="227">
        <f>H591+H594+H596</f>
        <v>4000</v>
      </c>
      <c r="I590" s="227">
        <f>I591+I594+I596</f>
        <v>4000</v>
      </c>
      <c r="J590" s="227">
        <f>J591+J594+J596</f>
        <v>0</v>
      </c>
      <c r="K590" s="227">
        <f t="shared" ref="K590:L590" si="370">K591+K594+K596</f>
        <v>0</v>
      </c>
      <c r="L590" s="227">
        <f t="shared" si="370"/>
        <v>0</v>
      </c>
      <c r="M590" s="227">
        <f t="shared" si="354"/>
        <v>0</v>
      </c>
    </row>
    <row r="591" spans="1:13" s="254" customFormat="1" hidden="1" x14ac:dyDescent="0.2">
      <c r="A591" s="219" t="s">
        <v>600</v>
      </c>
      <c r="B591" s="225" t="s">
        <v>654</v>
      </c>
      <c r="C591" s="225">
        <v>559</v>
      </c>
      <c r="D591" s="255"/>
      <c r="E591" s="259">
        <v>321</v>
      </c>
      <c r="F591" s="257"/>
      <c r="G591" s="258"/>
      <c r="H591" s="229">
        <f t="shared" ref="H591:I591" si="371">SUM(H592:H593)</f>
        <v>2000</v>
      </c>
      <c r="I591" s="229">
        <f t="shared" si="371"/>
        <v>2000</v>
      </c>
      <c r="J591" s="229">
        <f t="shared" ref="J591:L591" si="372">SUM(J592:J593)</f>
        <v>0</v>
      </c>
      <c r="K591" s="229">
        <f t="shared" si="372"/>
        <v>0</v>
      </c>
      <c r="L591" s="229">
        <f t="shared" si="372"/>
        <v>0</v>
      </c>
      <c r="M591" s="229">
        <f t="shared" si="354"/>
        <v>0</v>
      </c>
    </row>
    <row r="592" spans="1:13" s="254" customFormat="1" hidden="1" x14ac:dyDescent="0.2">
      <c r="A592" s="216" t="s">
        <v>600</v>
      </c>
      <c r="B592" s="215" t="s">
        <v>654</v>
      </c>
      <c r="C592" s="215">
        <v>559</v>
      </c>
      <c r="D592" s="214" t="s">
        <v>101</v>
      </c>
      <c r="E592" s="221">
        <v>3211</v>
      </c>
      <c r="F592" s="218" t="s">
        <v>42</v>
      </c>
      <c r="G592" s="251"/>
      <c r="H592" s="274">
        <v>1000</v>
      </c>
      <c r="I592" s="274">
        <v>1000</v>
      </c>
      <c r="J592" s="274"/>
      <c r="K592" s="274"/>
      <c r="L592" s="274"/>
      <c r="M592" s="274">
        <f t="shared" si="354"/>
        <v>0</v>
      </c>
    </row>
    <row r="593" spans="1:13" s="254" customFormat="1" hidden="1" x14ac:dyDescent="0.2">
      <c r="A593" s="216" t="s">
        <v>600</v>
      </c>
      <c r="B593" s="215" t="s">
        <v>654</v>
      </c>
      <c r="C593" s="215">
        <v>559</v>
      </c>
      <c r="D593" s="214" t="s">
        <v>101</v>
      </c>
      <c r="E593" s="221">
        <v>3213</v>
      </c>
      <c r="F593" s="218" t="s">
        <v>44</v>
      </c>
      <c r="G593" s="251"/>
      <c r="H593" s="274">
        <v>1000</v>
      </c>
      <c r="I593" s="274">
        <v>1000</v>
      </c>
      <c r="J593" s="274"/>
      <c r="K593" s="274"/>
      <c r="L593" s="274"/>
      <c r="M593" s="274">
        <f t="shared" si="354"/>
        <v>0</v>
      </c>
    </row>
    <row r="594" spans="1:13" s="254" customFormat="1" hidden="1" x14ac:dyDescent="0.2">
      <c r="A594" s="219" t="s">
        <v>600</v>
      </c>
      <c r="B594" s="225" t="s">
        <v>654</v>
      </c>
      <c r="C594" s="225">
        <v>559</v>
      </c>
      <c r="D594" s="255"/>
      <c r="E594" s="259">
        <v>323</v>
      </c>
      <c r="F594" s="257"/>
      <c r="G594" s="258"/>
      <c r="H594" s="229">
        <f>SUM(H595:H595)</f>
        <v>1000</v>
      </c>
      <c r="I594" s="229">
        <f>SUM(I595:I595)</f>
        <v>1000</v>
      </c>
      <c r="J594" s="229">
        <f>SUM(J595:J595)</f>
        <v>0</v>
      </c>
      <c r="K594" s="229">
        <f t="shared" ref="K594:L594" si="373">SUM(K595:K595)</f>
        <v>0</v>
      </c>
      <c r="L594" s="229">
        <f t="shared" si="373"/>
        <v>0</v>
      </c>
      <c r="M594" s="229">
        <f t="shared" si="354"/>
        <v>0</v>
      </c>
    </row>
    <row r="595" spans="1:13" s="254" customFormat="1" hidden="1" x14ac:dyDescent="0.2">
      <c r="A595" s="216" t="s">
        <v>600</v>
      </c>
      <c r="B595" s="215" t="s">
        <v>654</v>
      </c>
      <c r="C595" s="215">
        <v>559</v>
      </c>
      <c r="D595" s="214" t="s">
        <v>101</v>
      </c>
      <c r="E595" s="221">
        <v>3237</v>
      </c>
      <c r="F595" s="218" t="s">
        <v>58</v>
      </c>
      <c r="G595" s="251"/>
      <c r="H595" s="274">
        <v>1000</v>
      </c>
      <c r="I595" s="274">
        <v>1000</v>
      </c>
      <c r="J595" s="274"/>
      <c r="K595" s="274"/>
      <c r="L595" s="274"/>
      <c r="M595" s="274">
        <f t="shared" si="354"/>
        <v>0</v>
      </c>
    </row>
    <row r="596" spans="1:13" s="204" customFormat="1" hidden="1" x14ac:dyDescent="0.2">
      <c r="A596" s="219" t="s">
        <v>600</v>
      </c>
      <c r="B596" s="225" t="s">
        <v>654</v>
      </c>
      <c r="C596" s="225">
        <v>559</v>
      </c>
      <c r="D596" s="255"/>
      <c r="E596" s="259">
        <v>329</v>
      </c>
      <c r="F596" s="257"/>
      <c r="G596" s="258"/>
      <c r="H596" s="229">
        <f t="shared" ref="H596:L596" si="374">H597</f>
        <v>1000</v>
      </c>
      <c r="I596" s="229">
        <f t="shared" si="374"/>
        <v>1000</v>
      </c>
      <c r="J596" s="229">
        <f t="shared" si="374"/>
        <v>0</v>
      </c>
      <c r="K596" s="229">
        <f t="shared" si="374"/>
        <v>0</v>
      </c>
      <c r="L596" s="229">
        <f t="shared" si="374"/>
        <v>0</v>
      </c>
      <c r="M596" s="229">
        <f t="shared" si="354"/>
        <v>0</v>
      </c>
    </row>
    <row r="597" spans="1:13" s="204" customFormat="1" ht="15" hidden="1" x14ac:dyDescent="0.2">
      <c r="A597" s="216" t="s">
        <v>600</v>
      </c>
      <c r="B597" s="215" t="s">
        <v>654</v>
      </c>
      <c r="C597" s="215">
        <v>559</v>
      </c>
      <c r="D597" s="214" t="s">
        <v>101</v>
      </c>
      <c r="E597" s="221">
        <v>3293</v>
      </c>
      <c r="F597" s="218" t="s">
        <v>64</v>
      </c>
      <c r="G597" s="251"/>
      <c r="H597" s="274">
        <v>1000</v>
      </c>
      <c r="I597" s="274">
        <v>1000</v>
      </c>
      <c r="J597" s="274"/>
      <c r="K597" s="274"/>
      <c r="L597" s="274"/>
      <c r="M597" s="274">
        <f t="shared" si="354"/>
        <v>0</v>
      </c>
    </row>
    <row r="598" spans="1:13" s="254" customFormat="1" ht="33.75" hidden="1" x14ac:dyDescent="0.2">
      <c r="A598" s="187" t="s">
        <v>600</v>
      </c>
      <c r="B598" s="169" t="s">
        <v>658</v>
      </c>
      <c r="C598" s="169"/>
      <c r="D598" s="169"/>
      <c r="E598" s="170"/>
      <c r="F598" s="172" t="s">
        <v>659</v>
      </c>
      <c r="G598" s="173" t="s">
        <v>629</v>
      </c>
      <c r="H598" s="297">
        <f>H599+H606+H615+H622</f>
        <v>68880</v>
      </c>
      <c r="I598" s="297">
        <f t="shared" ref="I598:L598" si="375">I599+I606+I615+I622</f>
        <v>0</v>
      </c>
      <c r="J598" s="297">
        <f t="shared" si="375"/>
        <v>0</v>
      </c>
      <c r="K598" s="297">
        <f t="shared" si="375"/>
        <v>0</v>
      </c>
      <c r="L598" s="297">
        <f t="shared" si="375"/>
        <v>0</v>
      </c>
      <c r="M598" s="297">
        <f t="shared" ref="M598:M614" si="376">H598-I598+J598-K598+L598</f>
        <v>68880</v>
      </c>
    </row>
    <row r="599" spans="1:13" s="254" customFormat="1" hidden="1" x14ac:dyDescent="0.2">
      <c r="A599" s="182" t="s">
        <v>600</v>
      </c>
      <c r="B599" s="164" t="s">
        <v>658</v>
      </c>
      <c r="C599" s="164">
        <v>12</v>
      </c>
      <c r="D599" s="164"/>
      <c r="E599" s="165">
        <v>31</v>
      </c>
      <c r="F599" s="166"/>
      <c r="G599" s="167"/>
      <c r="H599" s="296">
        <f t="shared" ref="H599:I599" si="377">H600+H602+H604</f>
        <v>2880</v>
      </c>
      <c r="I599" s="296">
        <f t="shared" si="377"/>
        <v>0</v>
      </c>
      <c r="J599" s="296">
        <f t="shared" ref="J599:L599" si="378">J600+J602+J604</f>
        <v>0</v>
      </c>
      <c r="K599" s="296">
        <f t="shared" si="378"/>
        <v>0</v>
      </c>
      <c r="L599" s="296">
        <f t="shared" si="378"/>
        <v>0</v>
      </c>
      <c r="M599" s="296">
        <f t="shared" si="376"/>
        <v>2880</v>
      </c>
    </row>
    <row r="600" spans="1:13" s="240" customFormat="1" hidden="1" x14ac:dyDescent="0.2">
      <c r="A600" s="151" t="s">
        <v>600</v>
      </c>
      <c r="B600" s="145" t="s">
        <v>658</v>
      </c>
      <c r="C600" s="145">
        <v>12</v>
      </c>
      <c r="D600" s="131"/>
      <c r="E600" s="128">
        <v>311</v>
      </c>
      <c r="F600" s="142"/>
      <c r="G600" s="129"/>
      <c r="H600" s="147">
        <f t="shared" ref="H600:L600" si="379">H601</f>
        <v>2180</v>
      </c>
      <c r="I600" s="147">
        <f t="shared" si="379"/>
        <v>0</v>
      </c>
      <c r="J600" s="147">
        <f t="shared" si="379"/>
        <v>0</v>
      </c>
      <c r="K600" s="147">
        <f t="shared" si="379"/>
        <v>0</v>
      </c>
      <c r="L600" s="147">
        <f t="shared" si="379"/>
        <v>0</v>
      </c>
      <c r="M600" s="147">
        <f t="shared" si="376"/>
        <v>2180</v>
      </c>
    </row>
    <row r="601" spans="1:13" s="204" customFormat="1" ht="15" hidden="1" x14ac:dyDescent="0.2">
      <c r="A601" s="107" t="s">
        <v>600</v>
      </c>
      <c r="B601" s="94" t="s">
        <v>658</v>
      </c>
      <c r="C601" s="94">
        <v>12</v>
      </c>
      <c r="D601" s="95" t="s">
        <v>101</v>
      </c>
      <c r="E601" s="117">
        <v>3111</v>
      </c>
      <c r="F601" s="140" t="s">
        <v>33</v>
      </c>
      <c r="G601" s="130"/>
      <c r="H601" s="275">
        <v>2180</v>
      </c>
      <c r="I601" s="275"/>
      <c r="J601" s="275"/>
      <c r="K601" s="275"/>
      <c r="L601" s="275"/>
      <c r="M601" s="275">
        <f t="shared" si="376"/>
        <v>2180</v>
      </c>
    </row>
    <row r="602" spans="1:13" s="240" customFormat="1" hidden="1" x14ac:dyDescent="0.2">
      <c r="A602" s="151" t="s">
        <v>600</v>
      </c>
      <c r="B602" s="145" t="s">
        <v>658</v>
      </c>
      <c r="C602" s="145">
        <v>12</v>
      </c>
      <c r="D602" s="131"/>
      <c r="E602" s="128">
        <v>312</v>
      </c>
      <c r="F602" s="142"/>
      <c r="G602" s="129"/>
      <c r="H602" s="147">
        <f t="shared" ref="H602:L602" si="380">H603</f>
        <v>200</v>
      </c>
      <c r="I602" s="147">
        <f t="shared" si="380"/>
        <v>0</v>
      </c>
      <c r="J602" s="147">
        <f t="shared" si="380"/>
        <v>0</v>
      </c>
      <c r="K602" s="147">
        <f t="shared" si="380"/>
        <v>0</v>
      </c>
      <c r="L602" s="147">
        <f t="shared" si="380"/>
        <v>0</v>
      </c>
      <c r="M602" s="147">
        <f t="shared" si="376"/>
        <v>200</v>
      </c>
    </row>
    <row r="603" spans="1:13" s="204" customFormat="1" ht="15" hidden="1" x14ac:dyDescent="0.2">
      <c r="A603" s="107" t="s">
        <v>600</v>
      </c>
      <c r="B603" s="94" t="s">
        <v>658</v>
      </c>
      <c r="C603" s="94">
        <v>12</v>
      </c>
      <c r="D603" s="95" t="s">
        <v>101</v>
      </c>
      <c r="E603" s="117">
        <v>3121</v>
      </c>
      <c r="F603" s="140" t="s">
        <v>471</v>
      </c>
      <c r="G603" s="130"/>
      <c r="H603" s="275">
        <v>200</v>
      </c>
      <c r="I603" s="275"/>
      <c r="J603" s="275"/>
      <c r="K603" s="275"/>
      <c r="L603" s="275"/>
      <c r="M603" s="275">
        <f t="shared" si="376"/>
        <v>200</v>
      </c>
    </row>
    <row r="604" spans="1:13" s="240" customFormat="1" hidden="1" x14ac:dyDescent="0.2">
      <c r="A604" s="151" t="s">
        <v>600</v>
      </c>
      <c r="B604" s="145" t="s">
        <v>658</v>
      </c>
      <c r="C604" s="145">
        <v>12</v>
      </c>
      <c r="D604" s="131"/>
      <c r="E604" s="128">
        <v>313</v>
      </c>
      <c r="F604" s="142"/>
      <c r="G604" s="129"/>
      <c r="H604" s="147">
        <f t="shared" ref="H604:L604" si="381">H605</f>
        <v>500</v>
      </c>
      <c r="I604" s="147">
        <f t="shared" si="381"/>
        <v>0</v>
      </c>
      <c r="J604" s="147">
        <f t="shared" si="381"/>
        <v>0</v>
      </c>
      <c r="K604" s="147">
        <f t="shared" si="381"/>
        <v>0</v>
      </c>
      <c r="L604" s="147">
        <f t="shared" si="381"/>
        <v>0</v>
      </c>
      <c r="M604" s="147">
        <f t="shared" si="376"/>
        <v>500</v>
      </c>
    </row>
    <row r="605" spans="1:13" s="204" customFormat="1" ht="15" hidden="1" x14ac:dyDescent="0.2">
      <c r="A605" s="107" t="s">
        <v>600</v>
      </c>
      <c r="B605" s="94" t="s">
        <v>658</v>
      </c>
      <c r="C605" s="94">
        <v>12</v>
      </c>
      <c r="D605" s="95" t="s">
        <v>101</v>
      </c>
      <c r="E605" s="117">
        <v>3132</v>
      </c>
      <c r="F605" s="140" t="s">
        <v>40</v>
      </c>
      <c r="G605" s="130"/>
      <c r="H605" s="275">
        <v>500</v>
      </c>
      <c r="I605" s="275"/>
      <c r="J605" s="275"/>
      <c r="K605" s="275"/>
      <c r="L605" s="275"/>
      <c r="M605" s="275">
        <f t="shared" si="376"/>
        <v>500</v>
      </c>
    </row>
    <row r="606" spans="1:13" s="254" customFormat="1" hidden="1" x14ac:dyDescent="0.2">
      <c r="A606" s="182" t="s">
        <v>600</v>
      </c>
      <c r="B606" s="164" t="s">
        <v>658</v>
      </c>
      <c r="C606" s="164">
        <v>12</v>
      </c>
      <c r="D606" s="164"/>
      <c r="E606" s="165">
        <v>32</v>
      </c>
      <c r="F606" s="166"/>
      <c r="G606" s="167"/>
      <c r="H606" s="296">
        <f>H607+H609+H613</f>
        <v>2850</v>
      </c>
      <c r="I606" s="296">
        <f>I607+I609+I613</f>
        <v>0</v>
      </c>
      <c r="J606" s="296">
        <f>J607+J609+J613</f>
        <v>0</v>
      </c>
      <c r="K606" s="296">
        <f>K607+K609+K613</f>
        <v>0</v>
      </c>
      <c r="L606" s="296">
        <f>L607+L609+L613</f>
        <v>0</v>
      </c>
      <c r="M606" s="296">
        <f t="shared" si="376"/>
        <v>2850</v>
      </c>
    </row>
    <row r="607" spans="1:13" s="254" customFormat="1" hidden="1" x14ac:dyDescent="0.2">
      <c r="A607" s="151" t="s">
        <v>600</v>
      </c>
      <c r="B607" s="145" t="s">
        <v>658</v>
      </c>
      <c r="C607" s="145">
        <v>12</v>
      </c>
      <c r="D607" s="131"/>
      <c r="E607" s="128">
        <v>321</v>
      </c>
      <c r="F607" s="142"/>
      <c r="G607" s="129"/>
      <c r="H607" s="147">
        <f>SUM(H608:H608)</f>
        <v>700</v>
      </c>
      <c r="I607" s="147">
        <f>SUM(I608:I608)</f>
        <v>0</v>
      </c>
      <c r="J607" s="147">
        <f>SUM(J608:J608)</f>
        <v>0</v>
      </c>
      <c r="K607" s="147">
        <f>SUM(K608:K608)</f>
        <v>0</v>
      </c>
      <c r="L607" s="147">
        <f>SUM(L608:L608)</f>
        <v>0</v>
      </c>
      <c r="M607" s="147">
        <f t="shared" si="376"/>
        <v>700</v>
      </c>
    </row>
    <row r="608" spans="1:13" s="254" customFormat="1" hidden="1" x14ac:dyDescent="0.2">
      <c r="A608" s="107" t="s">
        <v>600</v>
      </c>
      <c r="B608" s="94" t="s">
        <v>658</v>
      </c>
      <c r="C608" s="94">
        <v>12</v>
      </c>
      <c r="D608" s="95" t="s">
        <v>101</v>
      </c>
      <c r="E608" s="117">
        <v>3211</v>
      </c>
      <c r="F608" s="140" t="s">
        <v>42</v>
      </c>
      <c r="G608" s="130"/>
      <c r="H608" s="275">
        <v>700</v>
      </c>
      <c r="I608" s="275"/>
      <c r="J608" s="275"/>
      <c r="K608" s="275"/>
      <c r="L608" s="275"/>
      <c r="M608" s="275">
        <f t="shared" si="376"/>
        <v>700</v>
      </c>
    </row>
    <row r="609" spans="1:13" s="254" customFormat="1" hidden="1" x14ac:dyDescent="0.2">
      <c r="A609" s="151" t="s">
        <v>600</v>
      </c>
      <c r="B609" s="145" t="s">
        <v>658</v>
      </c>
      <c r="C609" s="145">
        <v>12</v>
      </c>
      <c r="D609" s="131"/>
      <c r="E609" s="128">
        <v>323</v>
      </c>
      <c r="F609" s="142"/>
      <c r="G609" s="129"/>
      <c r="H609" s="147">
        <f t="shared" ref="H609:I609" si="382">SUM(H610:H612)</f>
        <v>2000</v>
      </c>
      <c r="I609" s="147">
        <f t="shared" si="382"/>
        <v>0</v>
      </c>
      <c r="J609" s="147">
        <f t="shared" ref="J609:L609" si="383">SUM(J610:J612)</f>
        <v>0</v>
      </c>
      <c r="K609" s="147">
        <f t="shared" si="383"/>
        <v>0</v>
      </c>
      <c r="L609" s="147">
        <f t="shared" si="383"/>
        <v>0</v>
      </c>
      <c r="M609" s="147">
        <f t="shared" si="376"/>
        <v>2000</v>
      </c>
    </row>
    <row r="610" spans="1:13" s="254" customFormat="1" hidden="1" x14ac:dyDescent="0.2">
      <c r="A610" s="107" t="s">
        <v>600</v>
      </c>
      <c r="B610" s="94" t="s">
        <v>658</v>
      </c>
      <c r="C610" s="94">
        <v>12</v>
      </c>
      <c r="D610" s="95" t="s">
        <v>101</v>
      </c>
      <c r="E610" s="117">
        <v>3233</v>
      </c>
      <c r="F610" s="140" t="s">
        <v>54</v>
      </c>
      <c r="G610" s="130"/>
      <c r="H610" s="275">
        <v>350</v>
      </c>
      <c r="I610" s="275"/>
      <c r="J610" s="275"/>
      <c r="K610" s="275"/>
      <c r="L610" s="275"/>
      <c r="M610" s="275">
        <f t="shared" si="376"/>
        <v>350</v>
      </c>
    </row>
    <row r="611" spans="1:13" s="254" customFormat="1" hidden="1" x14ac:dyDescent="0.2">
      <c r="A611" s="107" t="s">
        <v>600</v>
      </c>
      <c r="B611" s="94" t="s">
        <v>658</v>
      </c>
      <c r="C611" s="94">
        <v>12</v>
      </c>
      <c r="D611" s="95" t="s">
        <v>101</v>
      </c>
      <c r="E611" s="117">
        <v>3235</v>
      </c>
      <c r="F611" s="140" t="s">
        <v>56</v>
      </c>
      <c r="G611" s="130"/>
      <c r="H611" s="275">
        <v>150</v>
      </c>
      <c r="I611" s="275"/>
      <c r="J611" s="275"/>
      <c r="K611" s="275"/>
      <c r="L611" s="275"/>
      <c r="M611" s="275">
        <f t="shared" si="376"/>
        <v>150</v>
      </c>
    </row>
    <row r="612" spans="1:13" s="254" customFormat="1" hidden="1" x14ac:dyDescent="0.2">
      <c r="A612" s="107" t="s">
        <v>600</v>
      </c>
      <c r="B612" s="94" t="s">
        <v>658</v>
      </c>
      <c r="C612" s="94">
        <v>12</v>
      </c>
      <c r="D612" s="95" t="s">
        <v>101</v>
      </c>
      <c r="E612" s="117">
        <v>3237</v>
      </c>
      <c r="F612" s="140" t="s">
        <v>58</v>
      </c>
      <c r="G612" s="130"/>
      <c r="H612" s="275">
        <v>1500</v>
      </c>
      <c r="I612" s="275"/>
      <c r="J612" s="275"/>
      <c r="K612" s="275"/>
      <c r="L612" s="275"/>
      <c r="M612" s="275">
        <f t="shared" si="376"/>
        <v>1500</v>
      </c>
    </row>
    <row r="613" spans="1:13" s="204" customFormat="1" hidden="1" x14ac:dyDescent="0.2">
      <c r="A613" s="151" t="s">
        <v>600</v>
      </c>
      <c r="B613" s="145" t="s">
        <v>658</v>
      </c>
      <c r="C613" s="145">
        <v>12</v>
      </c>
      <c r="D613" s="131"/>
      <c r="E613" s="128">
        <v>329</v>
      </c>
      <c r="F613" s="142"/>
      <c r="G613" s="129"/>
      <c r="H613" s="147">
        <f t="shared" ref="H613:L613" si="384">H614</f>
        <v>150</v>
      </c>
      <c r="I613" s="147">
        <f t="shared" si="384"/>
        <v>0</v>
      </c>
      <c r="J613" s="147">
        <f t="shared" si="384"/>
        <v>0</v>
      </c>
      <c r="K613" s="147">
        <f t="shared" si="384"/>
        <v>0</v>
      </c>
      <c r="L613" s="147">
        <f t="shared" si="384"/>
        <v>0</v>
      </c>
      <c r="M613" s="147">
        <f t="shared" si="376"/>
        <v>150</v>
      </c>
    </row>
    <row r="614" spans="1:13" s="254" customFormat="1" hidden="1" x14ac:dyDescent="0.2">
      <c r="A614" s="107" t="s">
        <v>600</v>
      </c>
      <c r="B614" s="94" t="s">
        <v>658</v>
      </c>
      <c r="C614" s="94">
        <v>12</v>
      </c>
      <c r="D614" s="95" t="s">
        <v>101</v>
      </c>
      <c r="E614" s="117">
        <v>3293</v>
      </c>
      <c r="F614" s="140" t="s">
        <v>64</v>
      </c>
      <c r="G614" s="130"/>
      <c r="H614" s="275">
        <v>150</v>
      </c>
      <c r="I614" s="275"/>
      <c r="J614" s="275"/>
      <c r="K614" s="275"/>
      <c r="L614" s="275"/>
      <c r="M614" s="275">
        <f t="shared" si="376"/>
        <v>150</v>
      </c>
    </row>
    <row r="615" spans="1:13" s="254" customFormat="1" hidden="1" x14ac:dyDescent="0.2">
      <c r="A615" s="205" t="s">
        <v>600</v>
      </c>
      <c r="B615" s="206" t="s">
        <v>658</v>
      </c>
      <c r="C615" s="206">
        <v>559</v>
      </c>
      <c r="D615" s="206"/>
      <c r="E615" s="208">
        <v>31</v>
      </c>
      <c r="F615" s="209"/>
      <c r="G615" s="244"/>
      <c r="H615" s="227">
        <f t="shared" ref="H615:J615" si="385">H616+H618+H620</f>
        <v>46950</v>
      </c>
      <c r="I615" s="227">
        <f t="shared" si="385"/>
        <v>0</v>
      </c>
      <c r="J615" s="227">
        <f t="shared" si="385"/>
        <v>0</v>
      </c>
      <c r="K615" s="227">
        <f t="shared" ref="K615:L615" si="386">K616+K618+K620</f>
        <v>0</v>
      </c>
      <c r="L615" s="227">
        <f t="shared" si="386"/>
        <v>0</v>
      </c>
      <c r="M615" s="227">
        <f t="shared" ref="M615:M630" si="387">H615-I615+J615-K615+L615</f>
        <v>46950</v>
      </c>
    </row>
    <row r="616" spans="1:13" s="240" customFormat="1" hidden="1" x14ac:dyDescent="0.2">
      <c r="A616" s="219" t="s">
        <v>600</v>
      </c>
      <c r="B616" s="225" t="s">
        <v>658</v>
      </c>
      <c r="C616" s="225">
        <v>559</v>
      </c>
      <c r="D616" s="255"/>
      <c r="E616" s="259">
        <v>311</v>
      </c>
      <c r="F616" s="257"/>
      <c r="G616" s="258"/>
      <c r="H616" s="229">
        <f t="shared" ref="H616:L616" si="388">H617</f>
        <v>38100</v>
      </c>
      <c r="I616" s="229">
        <f t="shared" si="388"/>
        <v>0</v>
      </c>
      <c r="J616" s="229">
        <f t="shared" si="388"/>
        <v>0</v>
      </c>
      <c r="K616" s="229">
        <f t="shared" si="388"/>
        <v>0</v>
      </c>
      <c r="L616" s="229">
        <f t="shared" si="388"/>
        <v>0</v>
      </c>
      <c r="M616" s="229">
        <f t="shared" si="387"/>
        <v>38100</v>
      </c>
    </row>
    <row r="617" spans="1:13" s="204" customFormat="1" ht="15" hidden="1" x14ac:dyDescent="0.2">
      <c r="A617" s="216" t="s">
        <v>600</v>
      </c>
      <c r="B617" s="215" t="s">
        <v>658</v>
      </c>
      <c r="C617" s="215">
        <v>559</v>
      </c>
      <c r="D617" s="214" t="s">
        <v>101</v>
      </c>
      <c r="E617" s="221">
        <v>3111</v>
      </c>
      <c r="F617" s="218" t="s">
        <v>33</v>
      </c>
      <c r="G617" s="251"/>
      <c r="H617" s="274">
        <v>38100</v>
      </c>
      <c r="I617" s="274"/>
      <c r="J617" s="274"/>
      <c r="K617" s="274"/>
      <c r="L617" s="274"/>
      <c r="M617" s="274">
        <f t="shared" si="387"/>
        <v>38100</v>
      </c>
    </row>
    <row r="618" spans="1:13" s="240" customFormat="1" hidden="1" x14ac:dyDescent="0.2">
      <c r="A618" s="219" t="s">
        <v>600</v>
      </c>
      <c r="B618" s="225" t="s">
        <v>658</v>
      </c>
      <c r="C618" s="225">
        <v>559</v>
      </c>
      <c r="D618" s="255"/>
      <c r="E618" s="259">
        <v>312</v>
      </c>
      <c r="F618" s="257"/>
      <c r="G618" s="258"/>
      <c r="H618" s="229">
        <f t="shared" ref="H618:L618" si="389">H619</f>
        <v>1000</v>
      </c>
      <c r="I618" s="229">
        <f t="shared" si="389"/>
        <v>0</v>
      </c>
      <c r="J618" s="229">
        <f t="shared" si="389"/>
        <v>0</v>
      </c>
      <c r="K618" s="229">
        <f t="shared" si="389"/>
        <v>0</v>
      </c>
      <c r="L618" s="229">
        <f t="shared" si="389"/>
        <v>0</v>
      </c>
      <c r="M618" s="229">
        <f t="shared" si="387"/>
        <v>1000</v>
      </c>
    </row>
    <row r="619" spans="1:13" s="204" customFormat="1" ht="15" hidden="1" x14ac:dyDescent="0.2">
      <c r="A619" s="216" t="s">
        <v>600</v>
      </c>
      <c r="B619" s="215" t="s">
        <v>658</v>
      </c>
      <c r="C619" s="215">
        <v>559</v>
      </c>
      <c r="D619" s="214" t="s">
        <v>101</v>
      </c>
      <c r="E619" s="221">
        <v>3121</v>
      </c>
      <c r="F619" s="218" t="s">
        <v>471</v>
      </c>
      <c r="G619" s="251"/>
      <c r="H619" s="274">
        <v>1000</v>
      </c>
      <c r="I619" s="274"/>
      <c r="J619" s="274"/>
      <c r="K619" s="274"/>
      <c r="L619" s="274"/>
      <c r="M619" s="274">
        <f t="shared" si="387"/>
        <v>1000</v>
      </c>
    </row>
    <row r="620" spans="1:13" s="240" customFormat="1" hidden="1" x14ac:dyDescent="0.2">
      <c r="A620" s="219" t="s">
        <v>600</v>
      </c>
      <c r="B620" s="225" t="s">
        <v>658</v>
      </c>
      <c r="C620" s="225">
        <v>559</v>
      </c>
      <c r="D620" s="255"/>
      <c r="E620" s="259">
        <v>313</v>
      </c>
      <c r="F620" s="257"/>
      <c r="G620" s="258"/>
      <c r="H620" s="229">
        <f t="shared" ref="H620:I620" si="390">H621</f>
        <v>7850</v>
      </c>
      <c r="I620" s="229">
        <f t="shared" si="390"/>
        <v>0</v>
      </c>
      <c r="J620" s="229"/>
      <c r="K620" s="229"/>
      <c r="L620" s="229"/>
      <c r="M620" s="229">
        <f t="shared" si="387"/>
        <v>7850</v>
      </c>
    </row>
    <row r="621" spans="1:13" s="204" customFormat="1" ht="15" hidden="1" x14ac:dyDescent="0.2">
      <c r="A621" s="216" t="s">
        <v>600</v>
      </c>
      <c r="B621" s="215" t="s">
        <v>658</v>
      </c>
      <c r="C621" s="215">
        <v>559</v>
      </c>
      <c r="D621" s="214" t="s">
        <v>101</v>
      </c>
      <c r="E621" s="221">
        <v>3132</v>
      </c>
      <c r="F621" s="218" t="s">
        <v>40</v>
      </c>
      <c r="G621" s="251"/>
      <c r="H621" s="274">
        <v>7850</v>
      </c>
      <c r="I621" s="274"/>
      <c r="J621" s="274"/>
      <c r="K621" s="274"/>
      <c r="L621" s="274"/>
      <c r="M621" s="274">
        <f t="shared" si="387"/>
        <v>7850</v>
      </c>
    </row>
    <row r="622" spans="1:13" s="254" customFormat="1" hidden="1" x14ac:dyDescent="0.2">
      <c r="A622" s="205" t="s">
        <v>600</v>
      </c>
      <c r="B622" s="206" t="s">
        <v>658</v>
      </c>
      <c r="C622" s="206">
        <v>559</v>
      </c>
      <c r="D622" s="206"/>
      <c r="E622" s="208">
        <v>32</v>
      </c>
      <c r="F622" s="209"/>
      <c r="G622" s="244"/>
      <c r="H622" s="227">
        <f>H623+H625+H629</f>
        <v>16200</v>
      </c>
      <c r="I622" s="227">
        <f>I623+I625+I629</f>
        <v>0</v>
      </c>
      <c r="J622" s="227">
        <f>J623+J625+J629</f>
        <v>0</v>
      </c>
      <c r="K622" s="227">
        <f t="shared" ref="K622:L622" si="391">K623+K625+K629</f>
        <v>0</v>
      </c>
      <c r="L622" s="227">
        <f t="shared" si="391"/>
        <v>0</v>
      </c>
      <c r="M622" s="227">
        <f t="shared" si="387"/>
        <v>16200</v>
      </c>
    </row>
    <row r="623" spans="1:13" s="254" customFormat="1" hidden="1" x14ac:dyDescent="0.2">
      <c r="A623" s="219" t="s">
        <v>600</v>
      </c>
      <c r="B623" s="225" t="s">
        <v>658</v>
      </c>
      <c r="C623" s="225">
        <v>559</v>
      </c>
      <c r="D623" s="255"/>
      <c r="E623" s="259">
        <v>321</v>
      </c>
      <c r="F623" s="257"/>
      <c r="G623" s="258"/>
      <c r="H623" s="229">
        <f>SUM(H624:H624)</f>
        <v>4000</v>
      </c>
      <c r="I623" s="229">
        <f>SUM(I624:I624)</f>
        <v>0</v>
      </c>
      <c r="J623" s="229">
        <f>SUM(J624:J624)</f>
        <v>0</v>
      </c>
      <c r="K623" s="229">
        <f t="shared" ref="K623:L623" si="392">SUM(K624:K624)</f>
        <v>0</v>
      </c>
      <c r="L623" s="229">
        <f t="shared" si="392"/>
        <v>0</v>
      </c>
      <c r="M623" s="229">
        <f t="shared" si="387"/>
        <v>4000</v>
      </c>
    </row>
    <row r="624" spans="1:13" s="254" customFormat="1" hidden="1" x14ac:dyDescent="0.2">
      <c r="A624" s="216" t="s">
        <v>600</v>
      </c>
      <c r="B624" s="215" t="s">
        <v>658</v>
      </c>
      <c r="C624" s="215">
        <v>559</v>
      </c>
      <c r="D624" s="214" t="s">
        <v>101</v>
      </c>
      <c r="E624" s="221">
        <v>3211</v>
      </c>
      <c r="F624" s="218" t="s">
        <v>42</v>
      </c>
      <c r="G624" s="251"/>
      <c r="H624" s="274">
        <v>4000</v>
      </c>
      <c r="I624" s="274"/>
      <c r="J624" s="274"/>
      <c r="K624" s="274"/>
      <c r="L624" s="274"/>
      <c r="M624" s="274">
        <f t="shared" si="387"/>
        <v>4000</v>
      </c>
    </row>
    <row r="625" spans="1:13" s="254" customFormat="1" hidden="1" x14ac:dyDescent="0.2">
      <c r="A625" s="219" t="s">
        <v>600</v>
      </c>
      <c r="B625" s="225" t="s">
        <v>658</v>
      </c>
      <c r="C625" s="225">
        <v>559</v>
      </c>
      <c r="D625" s="255"/>
      <c r="E625" s="259">
        <v>323</v>
      </c>
      <c r="F625" s="257"/>
      <c r="G625" s="258"/>
      <c r="H625" s="229">
        <f t="shared" ref="H625:J625" si="393">SUM(H626:H628)</f>
        <v>11350</v>
      </c>
      <c r="I625" s="229">
        <f t="shared" si="393"/>
        <v>0</v>
      </c>
      <c r="J625" s="229">
        <f t="shared" si="393"/>
        <v>0</v>
      </c>
      <c r="K625" s="229">
        <f t="shared" ref="K625:L625" si="394">SUM(K626:K628)</f>
        <v>0</v>
      </c>
      <c r="L625" s="229">
        <f t="shared" si="394"/>
        <v>0</v>
      </c>
      <c r="M625" s="229">
        <f t="shared" si="387"/>
        <v>11350</v>
      </c>
    </row>
    <row r="626" spans="1:13" s="254" customFormat="1" hidden="1" x14ac:dyDescent="0.2">
      <c r="A626" s="216" t="s">
        <v>600</v>
      </c>
      <c r="B626" s="215" t="s">
        <v>658</v>
      </c>
      <c r="C626" s="215">
        <v>559</v>
      </c>
      <c r="D626" s="214" t="s">
        <v>101</v>
      </c>
      <c r="E626" s="221">
        <v>3233</v>
      </c>
      <c r="F626" s="218" t="s">
        <v>54</v>
      </c>
      <c r="G626" s="251"/>
      <c r="H626" s="274">
        <v>2000</v>
      </c>
      <c r="I626" s="274"/>
      <c r="J626" s="274"/>
      <c r="K626" s="274"/>
      <c r="L626" s="274"/>
      <c r="M626" s="274">
        <f t="shared" si="387"/>
        <v>2000</v>
      </c>
    </row>
    <row r="627" spans="1:13" s="254" customFormat="1" hidden="1" x14ac:dyDescent="0.2">
      <c r="A627" s="216" t="s">
        <v>600</v>
      </c>
      <c r="B627" s="215" t="s">
        <v>658</v>
      </c>
      <c r="C627" s="215">
        <v>559</v>
      </c>
      <c r="D627" s="214" t="s">
        <v>101</v>
      </c>
      <c r="E627" s="221">
        <v>3235</v>
      </c>
      <c r="F627" s="218" t="s">
        <v>56</v>
      </c>
      <c r="G627" s="251"/>
      <c r="H627" s="274">
        <v>850</v>
      </c>
      <c r="I627" s="274"/>
      <c r="J627" s="274"/>
      <c r="K627" s="274"/>
      <c r="L627" s="274"/>
      <c r="M627" s="274">
        <f t="shared" si="387"/>
        <v>850</v>
      </c>
    </row>
    <row r="628" spans="1:13" s="254" customFormat="1" hidden="1" x14ac:dyDescent="0.2">
      <c r="A628" s="216" t="s">
        <v>600</v>
      </c>
      <c r="B628" s="215" t="s">
        <v>658</v>
      </c>
      <c r="C628" s="215">
        <v>559</v>
      </c>
      <c r="D628" s="214" t="s">
        <v>101</v>
      </c>
      <c r="E628" s="221">
        <v>3237</v>
      </c>
      <c r="F628" s="218" t="s">
        <v>58</v>
      </c>
      <c r="G628" s="251"/>
      <c r="H628" s="274">
        <v>8500</v>
      </c>
      <c r="I628" s="274"/>
      <c r="J628" s="274"/>
      <c r="K628" s="274"/>
      <c r="L628" s="274"/>
      <c r="M628" s="274">
        <f t="shared" si="387"/>
        <v>8500</v>
      </c>
    </row>
    <row r="629" spans="1:13" s="204" customFormat="1" hidden="1" x14ac:dyDescent="0.2">
      <c r="A629" s="219" t="s">
        <v>600</v>
      </c>
      <c r="B629" s="225" t="s">
        <v>658</v>
      </c>
      <c r="C629" s="225">
        <v>559</v>
      </c>
      <c r="D629" s="255"/>
      <c r="E629" s="259">
        <v>329</v>
      </c>
      <c r="F629" s="257"/>
      <c r="G629" s="258"/>
      <c r="H629" s="229">
        <f t="shared" ref="H629:L629" si="395">H630</f>
        <v>850</v>
      </c>
      <c r="I629" s="229">
        <f t="shared" si="395"/>
        <v>0</v>
      </c>
      <c r="J629" s="229">
        <f t="shared" si="395"/>
        <v>0</v>
      </c>
      <c r="K629" s="229">
        <f t="shared" si="395"/>
        <v>0</v>
      </c>
      <c r="L629" s="229">
        <f t="shared" si="395"/>
        <v>0</v>
      </c>
      <c r="M629" s="229">
        <f t="shared" si="387"/>
        <v>850</v>
      </c>
    </row>
    <row r="630" spans="1:13" s="204" customFormat="1" ht="15" hidden="1" x14ac:dyDescent="0.2">
      <c r="A630" s="216" t="s">
        <v>600</v>
      </c>
      <c r="B630" s="215" t="s">
        <v>658</v>
      </c>
      <c r="C630" s="215">
        <v>559</v>
      </c>
      <c r="D630" s="214" t="s">
        <v>101</v>
      </c>
      <c r="E630" s="221">
        <v>3293</v>
      </c>
      <c r="F630" s="218" t="s">
        <v>64</v>
      </c>
      <c r="G630" s="251"/>
      <c r="H630" s="274">
        <v>850</v>
      </c>
      <c r="I630" s="274"/>
      <c r="J630" s="274"/>
      <c r="K630" s="274"/>
      <c r="L630" s="274"/>
      <c r="M630" s="274">
        <f t="shared" si="387"/>
        <v>850</v>
      </c>
    </row>
    <row r="631" spans="1:13" s="204" customFormat="1" hidden="1" x14ac:dyDescent="0.2">
      <c r="A631" s="190" t="s">
        <v>600</v>
      </c>
      <c r="B631" s="442" t="s">
        <v>660</v>
      </c>
      <c r="C631" s="443"/>
      <c r="D631" s="443"/>
      <c r="E631" s="443"/>
      <c r="F631" s="444"/>
      <c r="G631" s="319"/>
      <c r="H631" s="320">
        <f>H632+H637+H644+H648+H654+H665+H669+H696+H703+H755+H759</f>
        <v>8175502</v>
      </c>
      <c r="I631" s="320">
        <f>I632+I637+I644+I648+I654+I665+I669+I696+I703+I755+I759</f>
        <v>659125</v>
      </c>
      <c r="J631" s="320">
        <f>J632+J637+J644+J648+J654+J665+J669+J696+J703+J755+J759</f>
        <v>539900</v>
      </c>
      <c r="K631" s="320">
        <f>K632+K637+K644+K648+K654+K665+K669+K696+K703+K755+K759</f>
        <v>963750</v>
      </c>
      <c r="L631" s="320">
        <f>L632+L637+L644+L648+L654+L665+L669+L696+L703+L755+L759</f>
        <v>61250</v>
      </c>
      <c r="M631" s="320">
        <f t="shared" ref="M631:M662" si="396">H631-I631+J631-K631+L631</f>
        <v>7153777</v>
      </c>
    </row>
    <row r="632" spans="1:13" s="240" customFormat="1" ht="47.25" hidden="1" x14ac:dyDescent="0.2">
      <c r="A632" s="187" t="s">
        <v>600</v>
      </c>
      <c r="B632" s="169" t="s">
        <v>182</v>
      </c>
      <c r="C632" s="169"/>
      <c r="D632" s="169"/>
      <c r="E632" s="170"/>
      <c r="F632" s="172" t="s">
        <v>180</v>
      </c>
      <c r="G632" s="173" t="s">
        <v>661</v>
      </c>
      <c r="H632" s="297">
        <f t="shared" ref="H632:L633" si="397">H633</f>
        <v>400000</v>
      </c>
      <c r="I632" s="297">
        <f t="shared" si="397"/>
        <v>0</v>
      </c>
      <c r="J632" s="297">
        <f t="shared" si="397"/>
        <v>128400</v>
      </c>
      <c r="K632" s="297">
        <f t="shared" si="397"/>
        <v>0</v>
      </c>
      <c r="L632" s="297">
        <f t="shared" si="397"/>
        <v>0</v>
      </c>
      <c r="M632" s="297">
        <f t="shared" si="396"/>
        <v>528400</v>
      </c>
    </row>
    <row r="633" spans="1:13" s="245" customFormat="1" hidden="1" x14ac:dyDescent="0.2">
      <c r="A633" s="186" t="s">
        <v>600</v>
      </c>
      <c r="B633" s="174" t="s">
        <v>182</v>
      </c>
      <c r="C633" s="164">
        <v>11</v>
      </c>
      <c r="D633" s="164"/>
      <c r="E633" s="165">
        <v>36</v>
      </c>
      <c r="F633" s="166"/>
      <c r="G633" s="167"/>
      <c r="H633" s="296">
        <f t="shared" si="397"/>
        <v>400000</v>
      </c>
      <c r="I633" s="296">
        <f t="shared" si="397"/>
        <v>0</v>
      </c>
      <c r="J633" s="296">
        <f t="shared" si="397"/>
        <v>128400</v>
      </c>
      <c r="K633" s="296">
        <f t="shared" si="397"/>
        <v>0</v>
      </c>
      <c r="L633" s="296">
        <f t="shared" si="397"/>
        <v>0</v>
      </c>
      <c r="M633" s="296">
        <f t="shared" si="396"/>
        <v>528400</v>
      </c>
    </row>
    <row r="634" spans="1:13" s="245" customFormat="1" hidden="1" x14ac:dyDescent="0.2">
      <c r="A634" s="116" t="s">
        <v>600</v>
      </c>
      <c r="B634" s="100" t="s">
        <v>182</v>
      </c>
      <c r="C634" s="101">
        <v>11</v>
      </c>
      <c r="D634" s="102"/>
      <c r="E634" s="103">
        <v>363</v>
      </c>
      <c r="F634" s="139"/>
      <c r="G634" s="104"/>
      <c r="H634" s="105">
        <f t="shared" ref="H634:I634" si="398">SUM(H635:H636)</f>
        <v>400000</v>
      </c>
      <c r="I634" s="105">
        <f t="shared" si="398"/>
        <v>0</v>
      </c>
      <c r="J634" s="105">
        <f t="shared" ref="J634:L634" si="399">SUM(J635:J636)</f>
        <v>128400</v>
      </c>
      <c r="K634" s="105">
        <f t="shared" si="399"/>
        <v>0</v>
      </c>
      <c r="L634" s="105">
        <f t="shared" si="399"/>
        <v>0</v>
      </c>
      <c r="M634" s="105">
        <f t="shared" si="396"/>
        <v>528400</v>
      </c>
    </row>
    <row r="635" spans="1:13" s="204" customFormat="1" ht="15" hidden="1" x14ac:dyDescent="0.2">
      <c r="A635" s="95" t="s">
        <v>600</v>
      </c>
      <c r="B635" s="93" t="s">
        <v>182</v>
      </c>
      <c r="C635" s="94">
        <v>11</v>
      </c>
      <c r="D635" s="107" t="s">
        <v>101</v>
      </c>
      <c r="E635" s="108">
        <v>3631</v>
      </c>
      <c r="F635" s="140" t="s">
        <v>71</v>
      </c>
      <c r="G635" s="130"/>
      <c r="H635" s="278">
        <v>200000</v>
      </c>
      <c r="I635" s="278"/>
      <c r="J635" s="278"/>
      <c r="K635" s="278"/>
      <c r="L635" s="278"/>
      <c r="M635" s="278">
        <f t="shared" si="396"/>
        <v>200000</v>
      </c>
    </row>
    <row r="636" spans="1:13" s="204" customFormat="1" hidden="1" x14ac:dyDescent="0.2">
      <c r="A636" s="145" t="s">
        <v>600</v>
      </c>
      <c r="B636" s="133" t="s">
        <v>182</v>
      </c>
      <c r="C636" s="134">
        <v>11</v>
      </c>
      <c r="D636" s="135" t="s">
        <v>101</v>
      </c>
      <c r="E636" s="136">
        <v>3632</v>
      </c>
      <c r="F636" s="141" t="s">
        <v>183</v>
      </c>
      <c r="G636" s="130"/>
      <c r="H636" s="293">
        <v>200000</v>
      </c>
      <c r="I636" s="293"/>
      <c r="J636" s="293">
        <v>128400</v>
      </c>
      <c r="K636" s="293"/>
      <c r="L636" s="293"/>
      <c r="M636" s="293">
        <f t="shared" si="396"/>
        <v>328400</v>
      </c>
    </row>
    <row r="637" spans="1:13" s="240" customFormat="1" ht="63" hidden="1" x14ac:dyDescent="0.2">
      <c r="A637" s="187" t="s">
        <v>600</v>
      </c>
      <c r="B637" s="169" t="s">
        <v>224</v>
      </c>
      <c r="C637" s="169"/>
      <c r="D637" s="169"/>
      <c r="E637" s="170"/>
      <c r="F637" s="172" t="s">
        <v>662</v>
      </c>
      <c r="G637" s="173" t="s">
        <v>661</v>
      </c>
      <c r="H637" s="297">
        <f t="shared" ref="H637:I637" si="400">H641+H638</f>
        <v>26600</v>
      </c>
      <c r="I637" s="297">
        <f t="shared" si="400"/>
        <v>0</v>
      </c>
      <c r="J637" s="297">
        <f t="shared" ref="J637:L637" si="401">J641+J638</f>
        <v>0</v>
      </c>
      <c r="K637" s="297">
        <f t="shared" si="401"/>
        <v>20000</v>
      </c>
      <c r="L637" s="297">
        <f t="shared" si="401"/>
        <v>0</v>
      </c>
      <c r="M637" s="297">
        <f t="shared" si="396"/>
        <v>6600</v>
      </c>
    </row>
    <row r="638" spans="1:13" s="245" customFormat="1" hidden="1" x14ac:dyDescent="0.2">
      <c r="A638" s="186" t="s">
        <v>600</v>
      </c>
      <c r="B638" s="174" t="s">
        <v>224</v>
      </c>
      <c r="C638" s="164">
        <v>11</v>
      </c>
      <c r="D638" s="164"/>
      <c r="E638" s="165">
        <v>32</v>
      </c>
      <c r="F638" s="166"/>
      <c r="G638" s="167"/>
      <c r="H638" s="296">
        <f t="shared" ref="H638:L638" si="402">H639</f>
        <v>700</v>
      </c>
      <c r="I638" s="296">
        <f t="shared" si="402"/>
        <v>0</v>
      </c>
      <c r="J638" s="296">
        <f t="shared" si="402"/>
        <v>0</v>
      </c>
      <c r="K638" s="296">
        <f t="shared" si="402"/>
        <v>0</v>
      </c>
      <c r="L638" s="296">
        <f t="shared" si="402"/>
        <v>0</v>
      </c>
      <c r="M638" s="296">
        <f t="shared" si="396"/>
        <v>700</v>
      </c>
    </row>
    <row r="639" spans="1:13" s="204" customFormat="1" hidden="1" x14ac:dyDescent="0.2">
      <c r="A639" s="116" t="s">
        <v>600</v>
      </c>
      <c r="B639" s="100" t="s">
        <v>224</v>
      </c>
      <c r="C639" s="101">
        <v>11</v>
      </c>
      <c r="D639" s="102"/>
      <c r="E639" s="103">
        <v>329</v>
      </c>
      <c r="F639" s="139"/>
      <c r="G639" s="104"/>
      <c r="H639" s="105">
        <f t="shared" ref="H639:L639" si="403">SUM(H640)</f>
        <v>700</v>
      </c>
      <c r="I639" s="105">
        <f t="shared" si="403"/>
        <v>0</v>
      </c>
      <c r="J639" s="105">
        <f t="shared" si="403"/>
        <v>0</v>
      </c>
      <c r="K639" s="105">
        <f t="shared" si="403"/>
        <v>0</v>
      </c>
      <c r="L639" s="105">
        <f t="shared" si="403"/>
        <v>0</v>
      </c>
      <c r="M639" s="105">
        <f t="shared" si="396"/>
        <v>700</v>
      </c>
    </row>
    <row r="640" spans="1:13" s="240" customFormat="1" hidden="1" x14ac:dyDescent="0.2">
      <c r="A640" s="95" t="s">
        <v>600</v>
      </c>
      <c r="B640" s="93" t="s">
        <v>224</v>
      </c>
      <c r="C640" s="94">
        <v>11</v>
      </c>
      <c r="D640" s="107" t="s">
        <v>101</v>
      </c>
      <c r="E640" s="108">
        <v>3295</v>
      </c>
      <c r="F640" s="140" t="s">
        <v>66</v>
      </c>
      <c r="G640" s="130"/>
      <c r="H640" s="280">
        <v>700</v>
      </c>
      <c r="I640" s="280"/>
      <c r="J640" s="280"/>
      <c r="K640" s="280"/>
      <c r="L640" s="280"/>
      <c r="M640" s="280">
        <f t="shared" si="396"/>
        <v>700</v>
      </c>
    </row>
    <row r="641" spans="1:13" s="245" customFormat="1" hidden="1" x14ac:dyDescent="0.2">
      <c r="A641" s="186" t="s">
        <v>600</v>
      </c>
      <c r="B641" s="174" t="s">
        <v>224</v>
      </c>
      <c r="C641" s="164">
        <v>11</v>
      </c>
      <c r="D641" s="164"/>
      <c r="E641" s="165">
        <v>37</v>
      </c>
      <c r="F641" s="166"/>
      <c r="G641" s="167"/>
      <c r="H641" s="296">
        <f t="shared" ref="H641:L641" si="404">H642</f>
        <v>25900</v>
      </c>
      <c r="I641" s="296">
        <f t="shared" si="404"/>
        <v>0</v>
      </c>
      <c r="J641" s="296">
        <f t="shared" si="404"/>
        <v>0</v>
      </c>
      <c r="K641" s="296">
        <f t="shared" si="404"/>
        <v>20000</v>
      </c>
      <c r="L641" s="296">
        <f t="shared" si="404"/>
        <v>0</v>
      </c>
      <c r="M641" s="296">
        <f t="shared" si="396"/>
        <v>5900</v>
      </c>
    </row>
    <row r="642" spans="1:13" s="204" customFormat="1" hidden="1" x14ac:dyDescent="0.2">
      <c r="A642" s="116" t="s">
        <v>600</v>
      </c>
      <c r="B642" s="100" t="s">
        <v>224</v>
      </c>
      <c r="C642" s="101">
        <v>11</v>
      </c>
      <c r="D642" s="102"/>
      <c r="E642" s="103">
        <v>372</v>
      </c>
      <c r="F642" s="139"/>
      <c r="G642" s="104"/>
      <c r="H642" s="105">
        <f t="shared" ref="H642:L642" si="405">SUM(H643)</f>
        <v>25900</v>
      </c>
      <c r="I642" s="105">
        <f t="shared" si="405"/>
        <v>0</v>
      </c>
      <c r="J642" s="105">
        <f t="shared" si="405"/>
        <v>0</v>
      </c>
      <c r="K642" s="105">
        <f t="shared" si="405"/>
        <v>20000</v>
      </c>
      <c r="L642" s="105">
        <f t="shared" si="405"/>
        <v>0</v>
      </c>
      <c r="M642" s="105">
        <f t="shared" si="396"/>
        <v>5900</v>
      </c>
    </row>
    <row r="643" spans="1:13" s="204" customFormat="1" ht="15" hidden="1" x14ac:dyDescent="0.2">
      <c r="A643" s="95" t="s">
        <v>600</v>
      </c>
      <c r="B643" s="93" t="s">
        <v>224</v>
      </c>
      <c r="C643" s="94">
        <v>11</v>
      </c>
      <c r="D643" s="107" t="s">
        <v>101</v>
      </c>
      <c r="E643" s="108">
        <v>3721</v>
      </c>
      <c r="F643" s="140" t="s">
        <v>138</v>
      </c>
      <c r="G643" s="130"/>
      <c r="H643" s="278">
        <v>25900</v>
      </c>
      <c r="I643" s="278"/>
      <c r="J643" s="278"/>
      <c r="K643" s="278">
        <v>20000</v>
      </c>
      <c r="L643" s="278"/>
      <c r="M643" s="278">
        <f t="shared" si="396"/>
        <v>5900</v>
      </c>
    </row>
    <row r="644" spans="1:13" s="240" customFormat="1" ht="33.75" hidden="1" x14ac:dyDescent="0.2">
      <c r="A644" s="187" t="s">
        <v>600</v>
      </c>
      <c r="B644" s="169" t="s">
        <v>190</v>
      </c>
      <c r="C644" s="169"/>
      <c r="D644" s="169"/>
      <c r="E644" s="170"/>
      <c r="F644" s="172" t="s">
        <v>189</v>
      </c>
      <c r="G644" s="173" t="s">
        <v>661</v>
      </c>
      <c r="H644" s="297">
        <f t="shared" ref="H644:L645" si="406">H645</f>
        <v>780000</v>
      </c>
      <c r="I644" s="297">
        <f t="shared" si="406"/>
        <v>0</v>
      </c>
      <c r="J644" s="297">
        <f t="shared" si="406"/>
        <v>0</v>
      </c>
      <c r="K644" s="297">
        <f t="shared" si="406"/>
        <v>0</v>
      </c>
      <c r="L644" s="297">
        <f t="shared" si="406"/>
        <v>0</v>
      </c>
      <c r="M644" s="297">
        <f t="shared" si="396"/>
        <v>780000</v>
      </c>
    </row>
    <row r="645" spans="1:13" s="245" customFormat="1" hidden="1" x14ac:dyDescent="0.2">
      <c r="A645" s="186" t="s">
        <v>600</v>
      </c>
      <c r="B645" s="174" t="s">
        <v>190</v>
      </c>
      <c r="C645" s="164">
        <v>11</v>
      </c>
      <c r="D645" s="164"/>
      <c r="E645" s="165">
        <v>35</v>
      </c>
      <c r="F645" s="166"/>
      <c r="G645" s="167"/>
      <c r="H645" s="296">
        <f t="shared" si="406"/>
        <v>780000</v>
      </c>
      <c r="I645" s="296">
        <f t="shared" si="406"/>
        <v>0</v>
      </c>
      <c r="J645" s="296">
        <f t="shared" si="406"/>
        <v>0</v>
      </c>
      <c r="K645" s="296">
        <f t="shared" si="406"/>
        <v>0</v>
      </c>
      <c r="L645" s="296">
        <f t="shared" si="406"/>
        <v>0</v>
      </c>
      <c r="M645" s="296">
        <f t="shared" si="396"/>
        <v>780000</v>
      </c>
    </row>
    <row r="646" spans="1:13" s="204" customFormat="1" hidden="1" x14ac:dyDescent="0.2">
      <c r="A646" s="102" t="s">
        <v>600</v>
      </c>
      <c r="B646" s="101" t="s">
        <v>190</v>
      </c>
      <c r="C646" s="101">
        <v>11</v>
      </c>
      <c r="D646" s="102"/>
      <c r="E646" s="103">
        <v>352</v>
      </c>
      <c r="F646" s="139"/>
      <c r="G646" s="104"/>
      <c r="H646" s="105">
        <f t="shared" ref="H646:L646" si="407">SUM(H647)</f>
        <v>780000</v>
      </c>
      <c r="I646" s="105">
        <f t="shared" si="407"/>
        <v>0</v>
      </c>
      <c r="J646" s="105">
        <f t="shared" si="407"/>
        <v>0</v>
      </c>
      <c r="K646" s="105">
        <f t="shared" si="407"/>
        <v>0</v>
      </c>
      <c r="L646" s="105">
        <f t="shared" si="407"/>
        <v>0</v>
      </c>
      <c r="M646" s="105">
        <f t="shared" si="396"/>
        <v>780000</v>
      </c>
    </row>
    <row r="647" spans="1:13" s="204" customFormat="1" ht="30" hidden="1" x14ac:dyDescent="0.2">
      <c r="A647" s="107" t="s">
        <v>600</v>
      </c>
      <c r="B647" s="94" t="s">
        <v>190</v>
      </c>
      <c r="C647" s="94">
        <v>11</v>
      </c>
      <c r="D647" s="107" t="s">
        <v>101</v>
      </c>
      <c r="E647" s="108">
        <v>3522</v>
      </c>
      <c r="F647" s="140" t="s">
        <v>627</v>
      </c>
      <c r="G647" s="130"/>
      <c r="H647" s="278">
        <v>780000</v>
      </c>
      <c r="I647" s="278"/>
      <c r="J647" s="278"/>
      <c r="K647" s="278"/>
      <c r="L647" s="278"/>
      <c r="M647" s="278">
        <f t="shared" si="396"/>
        <v>780000</v>
      </c>
    </row>
    <row r="648" spans="1:13" s="240" customFormat="1" ht="47.25" hidden="1" x14ac:dyDescent="0.2">
      <c r="A648" s="187" t="s">
        <v>600</v>
      </c>
      <c r="B648" s="169" t="s">
        <v>214</v>
      </c>
      <c r="C648" s="169"/>
      <c r="D648" s="169"/>
      <c r="E648" s="170"/>
      <c r="F648" s="172" t="s">
        <v>663</v>
      </c>
      <c r="G648" s="173" t="s">
        <v>661</v>
      </c>
      <c r="H648" s="297">
        <f t="shared" ref="H648:L648" si="408">H649</f>
        <v>192000</v>
      </c>
      <c r="I648" s="297">
        <f t="shared" si="408"/>
        <v>0</v>
      </c>
      <c r="J648" s="297">
        <f t="shared" si="408"/>
        <v>0</v>
      </c>
      <c r="K648" s="297">
        <f t="shared" si="408"/>
        <v>0</v>
      </c>
      <c r="L648" s="297">
        <f t="shared" si="408"/>
        <v>0</v>
      </c>
      <c r="M648" s="297">
        <f t="shared" si="396"/>
        <v>192000</v>
      </c>
    </row>
    <row r="649" spans="1:13" s="245" customFormat="1" hidden="1" x14ac:dyDescent="0.2">
      <c r="A649" s="186" t="s">
        <v>600</v>
      </c>
      <c r="B649" s="174" t="s">
        <v>214</v>
      </c>
      <c r="C649" s="164">
        <v>11</v>
      </c>
      <c r="D649" s="164"/>
      <c r="E649" s="165">
        <v>32</v>
      </c>
      <c r="F649" s="166"/>
      <c r="G649" s="167"/>
      <c r="H649" s="296">
        <f t="shared" ref="H649:I649" si="409">H650+H652</f>
        <v>192000</v>
      </c>
      <c r="I649" s="296">
        <f t="shared" si="409"/>
        <v>0</v>
      </c>
      <c r="J649" s="296">
        <f t="shared" ref="J649:L649" si="410">J650+J652</f>
        <v>0</v>
      </c>
      <c r="K649" s="296">
        <f t="shared" si="410"/>
        <v>0</v>
      </c>
      <c r="L649" s="296">
        <f t="shared" si="410"/>
        <v>0</v>
      </c>
      <c r="M649" s="296">
        <f t="shared" si="396"/>
        <v>192000</v>
      </c>
    </row>
    <row r="650" spans="1:13" s="240" customFormat="1" hidden="1" x14ac:dyDescent="0.2">
      <c r="A650" s="116" t="s">
        <v>600</v>
      </c>
      <c r="B650" s="100" t="s">
        <v>214</v>
      </c>
      <c r="C650" s="101">
        <v>11</v>
      </c>
      <c r="D650" s="102"/>
      <c r="E650" s="103">
        <v>323</v>
      </c>
      <c r="F650" s="139"/>
      <c r="G650" s="104"/>
      <c r="H650" s="105">
        <f t="shared" ref="H650:L650" si="411">SUM(H651)</f>
        <v>120000</v>
      </c>
      <c r="I650" s="105">
        <f t="shared" si="411"/>
        <v>0</v>
      </c>
      <c r="J650" s="105">
        <f t="shared" si="411"/>
        <v>0</v>
      </c>
      <c r="K650" s="105">
        <f t="shared" si="411"/>
        <v>0</v>
      </c>
      <c r="L650" s="105">
        <f t="shared" si="411"/>
        <v>0</v>
      </c>
      <c r="M650" s="105">
        <f t="shared" si="396"/>
        <v>120000</v>
      </c>
    </row>
    <row r="651" spans="1:13" s="254" customFormat="1" hidden="1" x14ac:dyDescent="0.2">
      <c r="A651" s="95" t="s">
        <v>600</v>
      </c>
      <c r="B651" s="93" t="s">
        <v>214</v>
      </c>
      <c r="C651" s="94">
        <v>11</v>
      </c>
      <c r="D651" s="107" t="s">
        <v>101</v>
      </c>
      <c r="E651" s="108">
        <v>3235</v>
      </c>
      <c r="F651" s="140" t="s">
        <v>56</v>
      </c>
      <c r="G651" s="130"/>
      <c r="H651" s="278">
        <v>120000</v>
      </c>
      <c r="I651" s="278"/>
      <c r="J651" s="278"/>
      <c r="K651" s="278"/>
      <c r="L651" s="278"/>
      <c r="M651" s="278">
        <f t="shared" si="396"/>
        <v>120000</v>
      </c>
    </row>
    <row r="652" spans="1:13" s="240" customFormat="1" hidden="1" x14ac:dyDescent="0.2">
      <c r="A652" s="116" t="s">
        <v>600</v>
      </c>
      <c r="B652" s="100" t="s">
        <v>214</v>
      </c>
      <c r="C652" s="101">
        <v>11</v>
      </c>
      <c r="D652" s="102"/>
      <c r="E652" s="103">
        <v>329</v>
      </c>
      <c r="F652" s="139"/>
      <c r="G652" s="104"/>
      <c r="H652" s="105">
        <f t="shared" ref="H652:L652" si="412">SUM(H653)</f>
        <v>72000</v>
      </c>
      <c r="I652" s="105">
        <f t="shared" si="412"/>
        <v>0</v>
      </c>
      <c r="J652" s="105">
        <f t="shared" si="412"/>
        <v>0</v>
      </c>
      <c r="K652" s="105">
        <f t="shared" si="412"/>
        <v>0</v>
      </c>
      <c r="L652" s="105">
        <f t="shared" si="412"/>
        <v>0</v>
      </c>
      <c r="M652" s="105">
        <f t="shared" si="396"/>
        <v>72000</v>
      </c>
    </row>
    <row r="653" spans="1:13" s="240" customFormat="1" hidden="1" x14ac:dyDescent="0.2">
      <c r="A653" s="95" t="s">
        <v>600</v>
      </c>
      <c r="B653" s="93" t="s">
        <v>214</v>
      </c>
      <c r="C653" s="94">
        <v>11</v>
      </c>
      <c r="D653" s="107" t="s">
        <v>101</v>
      </c>
      <c r="E653" s="108">
        <v>3294</v>
      </c>
      <c r="F653" s="140" t="s">
        <v>604</v>
      </c>
      <c r="G653" s="130"/>
      <c r="H653" s="278">
        <v>72000</v>
      </c>
      <c r="I653" s="278"/>
      <c r="J653" s="278"/>
      <c r="K653" s="278"/>
      <c r="L653" s="278"/>
      <c r="M653" s="278">
        <f t="shared" si="396"/>
        <v>72000</v>
      </c>
    </row>
    <row r="654" spans="1:13" s="240" customFormat="1" ht="33.75" hidden="1" x14ac:dyDescent="0.2">
      <c r="A654" s="177" t="s">
        <v>600</v>
      </c>
      <c r="B654" s="168" t="s">
        <v>664</v>
      </c>
      <c r="C654" s="168"/>
      <c r="D654" s="168"/>
      <c r="E654" s="175"/>
      <c r="F654" s="172" t="s">
        <v>665</v>
      </c>
      <c r="G654" s="173" t="s">
        <v>661</v>
      </c>
      <c r="H654" s="297">
        <f t="shared" ref="H654:I654" si="413">H655+H662+H659</f>
        <v>480500</v>
      </c>
      <c r="I654" s="297">
        <f t="shared" si="413"/>
        <v>0</v>
      </c>
      <c r="J654" s="297">
        <f t="shared" ref="J654:L654" si="414">J655+J662+J659</f>
        <v>0</v>
      </c>
      <c r="K654" s="297">
        <f t="shared" si="414"/>
        <v>0</v>
      </c>
      <c r="L654" s="297">
        <f t="shared" si="414"/>
        <v>0</v>
      </c>
      <c r="M654" s="297">
        <f t="shared" si="396"/>
        <v>480500</v>
      </c>
    </row>
    <row r="655" spans="1:13" s="245" customFormat="1" hidden="1" x14ac:dyDescent="0.2">
      <c r="A655" s="186" t="s">
        <v>600</v>
      </c>
      <c r="B655" s="174" t="s">
        <v>664</v>
      </c>
      <c r="C655" s="164">
        <v>11</v>
      </c>
      <c r="D655" s="164"/>
      <c r="E655" s="165">
        <v>32</v>
      </c>
      <c r="F655" s="166"/>
      <c r="G655" s="167"/>
      <c r="H655" s="296">
        <f t="shared" ref="H655:L655" si="415">H656</f>
        <v>38500</v>
      </c>
      <c r="I655" s="296">
        <f t="shared" si="415"/>
        <v>0</v>
      </c>
      <c r="J655" s="296">
        <f t="shared" si="415"/>
        <v>0</v>
      </c>
      <c r="K655" s="296">
        <f t="shared" si="415"/>
        <v>0</v>
      </c>
      <c r="L655" s="296">
        <f t="shared" si="415"/>
        <v>0</v>
      </c>
      <c r="M655" s="296">
        <f t="shared" si="396"/>
        <v>38500</v>
      </c>
    </row>
    <row r="656" spans="1:13" s="245" customFormat="1" hidden="1" x14ac:dyDescent="0.2">
      <c r="A656" s="116" t="s">
        <v>600</v>
      </c>
      <c r="B656" s="100" t="s">
        <v>664</v>
      </c>
      <c r="C656" s="101">
        <v>11</v>
      </c>
      <c r="D656" s="102"/>
      <c r="E656" s="103">
        <v>323</v>
      </c>
      <c r="F656" s="139"/>
      <c r="G656" s="104"/>
      <c r="H656" s="105">
        <f t="shared" ref="H656:I656" si="416">H657+H658</f>
        <v>38500</v>
      </c>
      <c r="I656" s="105">
        <f t="shared" si="416"/>
        <v>0</v>
      </c>
      <c r="J656" s="105">
        <f t="shared" ref="J656:L656" si="417">J657+J658</f>
        <v>0</v>
      </c>
      <c r="K656" s="105">
        <f t="shared" si="417"/>
        <v>0</v>
      </c>
      <c r="L656" s="105">
        <f t="shared" si="417"/>
        <v>0</v>
      </c>
      <c r="M656" s="105">
        <f t="shared" si="396"/>
        <v>38500</v>
      </c>
    </row>
    <row r="657" spans="1:13" s="240" customFormat="1" hidden="1" x14ac:dyDescent="0.2">
      <c r="A657" s="95" t="s">
        <v>600</v>
      </c>
      <c r="B657" s="93" t="s">
        <v>664</v>
      </c>
      <c r="C657" s="94">
        <v>11</v>
      </c>
      <c r="D657" s="107" t="s">
        <v>101</v>
      </c>
      <c r="E657" s="108">
        <v>3237</v>
      </c>
      <c r="F657" s="140" t="s">
        <v>58</v>
      </c>
      <c r="G657" s="130"/>
      <c r="H657" s="278">
        <v>37500</v>
      </c>
      <c r="I657" s="278"/>
      <c r="J657" s="278"/>
      <c r="K657" s="278"/>
      <c r="L657" s="278"/>
      <c r="M657" s="278">
        <f t="shared" si="396"/>
        <v>37500</v>
      </c>
    </row>
    <row r="658" spans="1:13" s="240" customFormat="1" hidden="1" x14ac:dyDescent="0.2">
      <c r="A658" s="145" t="s">
        <v>600</v>
      </c>
      <c r="B658" s="133" t="s">
        <v>664</v>
      </c>
      <c r="C658" s="134">
        <v>11</v>
      </c>
      <c r="D658" s="135" t="s">
        <v>101</v>
      </c>
      <c r="E658" s="136">
        <v>3238</v>
      </c>
      <c r="F658" s="141" t="s">
        <v>59</v>
      </c>
      <c r="G658" s="130"/>
      <c r="H658" s="293">
        <v>1000</v>
      </c>
      <c r="I658" s="293"/>
      <c r="J658" s="293"/>
      <c r="K658" s="293"/>
      <c r="L658" s="293"/>
      <c r="M658" s="293">
        <f t="shared" si="396"/>
        <v>1000</v>
      </c>
    </row>
    <row r="659" spans="1:13" s="245" customFormat="1" hidden="1" x14ac:dyDescent="0.2">
      <c r="A659" s="186" t="s">
        <v>600</v>
      </c>
      <c r="B659" s="174" t="s">
        <v>664</v>
      </c>
      <c r="C659" s="164">
        <v>11</v>
      </c>
      <c r="D659" s="164"/>
      <c r="E659" s="165">
        <v>36</v>
      </c>
      <c r="F659" s="166"/>
      <c r="G659" s="167"/>
      <c r="H659" s="296">
        <f t="shared" ref="H659:L660" si="418">H660</f>
        <v>250000</v>
      </c>
      <c r="I659" s="296">
        <f t="shared" si="418"/>
        <v>0</v>
      </c>
      <c r="J659" s="296">
        <f t="shared" si="418"/>
        <v>0</v>
      </c>
      <c r="K659" s="296">
        <f t="shared" si="418"/>
        <v>0</v>
      </c>
      <c r="L659" s="296">
        <f t="shared" si="418"/>
        <v>0</v>
      </c>
      <c r="M659" s="296">
        <f t="shared" si="396"/>
        <v>250000</v>
      </c>
    </row>
    <row r="660" spans="1:13" s="240" customFormat="1" hidden="1" x14ac:dyDescent="0.2">
      <c r="A660" s="116" t="s">
        <v>600</v>
      </c>
      <c r="B660" s="100" t="s">
        <v>664</v>
      </c>
      <c r="C660" s="101">
        <v>11</v>
      </c>
      <c r="D660" s="102"/>
      <c r="E660" s="103">
        <v>363</v>
      </c>
      <c r="F660" s="139"/>
      <c r="G660" s="104"/>
      <c r="H660" s="105">
        <f t="shared" si="418"/>
        <v>250000</v>
      </c>
      <c r="I660" s="105">
        <f t="shared" si="418"/>
        <v>0</v>
      </c>
      <c r="J660" s="105">
        <f t="shared" si="418"/>
        <v>0</v>
      </c>
      <c r="K660" s="105">
        <f t="shared" si="418"/>
        <v>0</v>
      </c>
      <c r="L660" s="105">
        <f t="shared" si="418"/>
        <v>0</v>
      </c>
      <c r="M660" s="105">
        <f t="shared" si="396"/>
        <v>250000</v>
      </c>
    </row>
    <row r="661" spans="1:13" s="240" customFormat="1" hidden="1" x14ac:dyDescent="0.2">
      <c r="A661" s="95" t="s">
        <v>600</v>
      </c>
      <c r="B661" s="93" t="s">
        <v>664</v>
      </c>
      <c r="C661" s="94">
        <v>11</v>
      </c>
      <c r="D661" s="107" t="s">
        <v>101</v>
      </c>
      <c r="E661" s="108">
        <v>3632</v>
      </c>
      <c r="F661" s="140" t="s">
        <v>183</v>
      </c>
      <c r="G661" s="130"/>
      <c r="H661" s="278">
        <v>250000</v>
      </c>
      <c r="I661" s="278"/>
      <c r="J661" s="278"/>
      <c r="K661" s="278"/>
      <c r="L661" s="278"/>
      <c r="M661" s="278">
        <f t="shared" si="396"/>
        <v>250000</v>
      </c>
    </row>
    <row r="662" spans="1:13" s="245" customFormat="1" hidden="1" x14ac:dyDescent="0.2">
      <c r="A662" s="186" t="s">
        <v>600</v>
      </c>
      <c r="B662" s="174" t="s">
        <v>664</v>
      </c>
      <c r="C662" s="164">
        <v>11</v>
      </c>
      <c r="D662" s="164"/>
      <c r="E662" s="165">
        <v>41</v>
      </c>
      <c r="F662" s="166"/>
      <c r="G662" s="167"/>
      <c r="H662" s="296">
        <f t="shared" ref="H662:L663" si="419">H663</f>
        <v>192000</v>
      </c>
      <c r="I662" s="296">
        <f t="shared" si="419"/>
        <v>0</v>
      </c>
      <c r="J662" s="296">
        <f t="shared" si="419"/>
        <v>0</v>
      </c>
      <c r="K662" s="296">
        <f t="shared" si="419"/>
        <v>0</v>
      </c>
      <c r="L662" s="296">
        <f t="shared" si="419"/>
        <v>0</v>
      </c>
      <c r="M662" s="296">
        <f t="shared" si="396"/>
        <v>192000</v>
      </c>
    </row>
    <row r="663" spans="1:13" s="204" customFormat="1" hidden="1" x14ac:dyDescent="0.2">
      <c r="A663" s="116" t="s">
        <v>600</v>
      </c>
      <c r="B663" s="100" t="s">
        <v>664</v>
      </c>
      <c r="C663" s="101">
        <v>11</v>
      </c>
      <c r="D663" s="102"/>
      <c r="E663" s="103">
        <v>412</v>
      </c>
      <c r="F663" s="139"/>
      <c r="G663" s="104"/>
      <c r="H663" s="105">
        <f t="shared" si="419"/>
        <v>192000</v>
      </c>
      <c r="I663" s="105">
        <f t="shared" si="419"/>
        <v>0</v>
      </c>
      <c r="J663" s="105">
        <f t="shared" si="419"/>
        <v>0</v>
      </c>
      <c r="K663" s="105">
        <f t="shared" si="419"/>
        <v>0</v>
      </c>
      <c r="L663" s="105">
        <f t="shared" si="419"/>
        <v>0</v>
      </c>
      <c r="M663" s="105">
        <f t="shared" ref="M663:M694" si="420">H663-I663+J663-K663+L663</f>
        <v>192000</v>
      </c>
    </row>
    <row r="664" spans="1:13" s="204" customFormat="1" ht="15" hidden="1" x14ac:dyDescent="0.2">
      <c r="A664" s="95" t="s">
        <v>600</v>
      </c>
      <c r="B664" s="93" t="s">
        <v>664</v>
      </c>
      <c r="C664" s="94">
        <v>11</v>
      </c>
      <c r="D664" s="107" t="s">
        <v>101</v>
      </c>
      <c r="E664" s="108">
        <v>4126</v>
      </c>
      <c r="F664" s="140" t="s">
        <v>84</v>
      </c>
      <c r="G664" s="130"/>
      <c r="H664" s="278">
        <v>192000</v>
      </c>
      <c r="I664" s="278"/>
      <c r="J664" s="278"/>
      <c r="K664" s="278"/>
      <c r="L664" s="278"/>
      <c r="M664" s="278">
        <f t="shared" si="420"/>
        <v>192000</v>
      </c>
    </row>
    <row r="665" spans="1:13" s="204" customFormat="1" ht="33.75" hidden="1" x14ac:dyDescent="0.2">
      <c r="A665" s="187" t="s">
        <v>600</v>
      </c>
      <c r="B665" s="169" t="s">
        <v>493</v>
      </c>
      <c r="C665" s="169"/>
      <c r="D665" s="169"/>
      <c r="E665" s="170"/>
      <c r="F665" s="172" t="s">
        <v>492</v>
      </c>
      <c r="G665" s="173" t="s">
        <v>661</v>
      </c>
      <c r="H665" s="297">
        <f t="shared" ref="H665:L667" si="421">H666</f>
        <v>305000</v>
      </c>
      <c r="I665" s="297">
        <f t="shared" si="421"/>
        <v>0</v>
      </c>
      <c r="J665" s="297">
        <f t="shared" si="421"/>
        <v>0</v>
      </c>
      <c r="K665" s="297">
        <f t="shared" si="421"/>
        <v>0</v>
      </c>
      <c r="L665" s="297">
        <f t="shared" si="421"/>
        <v>0</v>
      </c>
      <c r="M665" s="297">
        <f t="shared" si="420"/>
        <v>305000</v>
      </c>
    </row>
    <row r="666" spans="1:13" s="245" customFormat="1" hidden="1" x14ac:dyDescent="0.2">
      <c r="A666" s="182" t="s">
        <v>600</v>
      </c>
      <c r="B666" s="164" t="s">
        <v>493</v>
      </c>
      <c r="C666" s="164">
        <v>11</v>
      </c>
      <c r="D666" s="164"/>
      <c r="E666" s="165">
        <v>42</v>
      </c>
      <c r="F666" s="166"/>
      <c r="G666" s="167"/>
      <c r="H666" s="296">
        <f t="shared" si="421"/>
        <v>305000</v>
      </c>
      <c r="I666" s="296">
        <f t="shared" si="421"/>
        <v>0</v>
      </c>
      <c r="J666" s="296">
        <f t="shared" si="421"/>
        <v>0</v>
      </c>
      <c r="K666" s="296">
        <f t="shared" si="421"/>
        <v>0</v>
      </c>
      <c r="L666" s="296">
        <f t="shared" si="421"/>
        <v>0</v>
      </c>
      <c r="M666" s="296">
        <f t="shared" si="420"/>
        <v>305000</v>
      </c>
    </row>
    <row r="667" spans="1:13" s="204" customFormat="1" hidden="1" x14ac:dyDescent="0.2">
      <c r="A667" s="116" t="s">
        <v>600</v>
      </c>
      <c r="B667" s="100" t="s">
        <v>493</v>
      </c>
      <c r="C667" s="101">
        <v>11</v>
      </c>
      <c r="D667" s="116"/>
      <c r="E667" s="111">
        <v>423</v>
      </c>
      <c r="F667" s="139"/>
      <c r="G667" s="109"/>
      <c r="H667" s="105">
        <f t="shared" si="421"/>
        <v>305000</v>
      </c>
      <c r="I667" s="105">
        <f t="shared" si="421"/>
        <v>0</v>
      </c>
      <c r="J667" s="105">
        <f t="shared" si="421"/>
        <v>0</v>
      </c>
      <c r="K667" s="105">
        <f t="shared" si="421"/>
        <v>0</v>
      </c>
      <c r="L667" s="105">
        <f t="shared" si="421"/>
        <v>0</v>
      </c>
      <c r="M667" s="105">
        <f t="shared" si="420"/>
        <v>305000</v>
      </c>
    </row>
    <row r="668" spans="1:13" s="204" customFormat="1" ht="30" hidden="1" x14ac:dyDescent="0.2">
      <c r="A668" s="95" t="s">
        <v>600</v>
      </c>
      <c r="B668" s="93" t="s">
        <v>493</v>
      </c>
      <c r="C668" s="94">
        <v>11</v>
      </c>
      <c r="D668" s="95" t="s">
        <v>101</v>
      </c>
      <c r="E668" s="108">
        <v>4233</v>
      </c>
      <c r="F668" s="140" t="s">
        <v>494</v>
      </c>
      <c r="G668" s="130"/>
      <c r="H668" s="278">
        <v>305000</v>
      </c>
      <c r="I668" s="278"/>
      <c r="J668" s="278"/>
      <c r="K668" s="278"/>
      <c r="L668" s="278"/>
      <c r="M668" s="278">
        <f t="shared" si="420"/>
        <v>305000</v>
      </c>
    </row>
    <row r="669" spans="1:13" s="204" customFormat="1" ht="33.75" hidden="1" x14ac:dyDescent="0.2">
      <c r="A669" s="187" t="s">
        <v>600</v>
      </c>
      <c r="B669" s="169" t="s">
        <v>497</v>
      </c>
      <c r="C669" s="169"/>
      <c r="D669" s="169"/>
      <c r="E669" s="170"/>
      <c r="F669" s="172" t="s">
        <v>496</v>
      </c>
      <c r="G669" s="173" t="s">
        <v>661</v>
      </c>
      <c r="H669" s="297">
        <f t="shared" ref="H669:I669" si="422">H670+H684+H688</f>
        <v>4896902</v>
      </c>
      <c r="I669" s="297">
        <f t="shared" si="422"/>
        <v>305000</v>
      </c>
      <c r="J669" s="297">
        <f t="shared" ref="J669:L669" si="423">J670+J684+J688</f>
        <v>160000</v>
      </c>
      <c r="K669" s="297">
        <f t="shared" si="423"/>
        <v>863750</v>
      </c>
      <c r="L669" s="297">
        <f t="shared" si="423"/>
        <v>0</v>
      </c>
      <c r="M669" s="297">
        <f t="shared" si="420"/>
        <v>3888152</v>
      </c>
    </row>
    <row r="670" spans="1:13" s="245" customFormat="1" hidden="1" x14ac:dyDescent="0.2">
      <c r="A670" s="182" t="s">
        <v>600</v>
      </c>
      <c r="B670" s="164" t="s">
        <v>497</v>
      </c>
      <c r="C670" s="164">
        <v>11</v>
      </c>
      <c r="D670" s="164"/>
      <c r="E670" s="165">
        <v>32</v>
      </c>
      <c r="F670" s="166"/>
      <c r="G670" s="167"/>
      <c r="H670" s="296">
        <f t="shared" ref="H670:I670" si="424">H675+H671+H682</f>
        <v>2896902</v>
      </c>
      <c r="I670" s="296">
        <f t="shared" si="424"/>
        <v>160000</v>
      </c>
      <c r="J670" s="296">
        <f t="shared" ref="J670:L670" si="425">J675+J671+J682</f>
        <v>160000</v>
      </c>
      <c r="K670" s="296">
        <f t="shared" si="425"/>
        <v>500000</v>
      </c>
      <c r="L670" s="296">
        <f t="shared" si="425"/>
        <v>0</v>
      </c>
      <c r="M670" s="296">
        <f t="shared" si="420"/>
        <v>2396902</v>
      </c>
    </row>
    <row r="671" spans="1:13" s="245" customFormat="1" hidden="1" x14ac:dyDescent="0.2">
      <c r="A671" s="145" t="s">
        <v>600</v>
      </c>
      <c r="B671" s="100" t="s">
        <v>497</v>
      </c>
      <c r="C671" s="101">
        <v>11</v>
      </c>
      <c r="D671" s="116"/>
      <c r="E671" s="103">
        <v>322</v>
      </c>
      <c r="F671" s="139"/>
      <c r="G671" s="109"/>
      <c r="H671" s="105">
        <f t="shared" ref="H671:I671" si="426">H673+H674+H672</f>
        <v>17000</v>
      </c>
      <c r="I671" s="105">
        <f t="shared" si="426"/>
        <v>0</v>
      </c>
      <c r="J671" s="105">
        <f t="shared" ref="J671:L671" si="427">J673+J674+J672</f>
        <v>0</v>
      </c>
      <c r="K671" s="105">
        <f t="shared" si="427"/>
        <v>0</v>
      </c>
      <c r="L671" s="105">
        <f t="shared" si="427"/>
        <v>0</v>
      </c>
      <c r="M671" s="105">
        <f t="shared" si="420"/>
        <v>17000</v>
      </c>
    </row>
    <row r="672" spans="1:13" s="245" customFormat="1" ht="15" hidden="1" x14ac:dyDescent="0.2">
      <c r="A672" s="95" t="s">
        <v>600</v>
      </c>
      <c r="B672" s="93" t="s">
        <v>497</v>
      </c>
      <c r="C672" s="94">
        <v>11</v>
      </c>
      <c r="D672" s="95" t="s">
        <v>101</v>
      </c>
      <c r="E672" s="108">
        <v>3223</v>
      </c>
      <c r="F672" s="140" t="s">
        <v>48</v>
      </c>
      <c r="G672" s="109"/>
      <c r="H672" s="321">
        <v>2000</v>
      </c>
      <c r="I672" s="321"/>
      <c r="J672" s="321"/>
      <c r="K672" s="321"/>
      <c r="L672" s="321"/>
      <c r="M672" s="321">
        <f t="shared" si="420"/>
        <v>2000</v>
      </c>
    </row>
    <row r="673" spans="1:13" s="204" customFormat="1" ht="30" hidden="1" x14ac:dyDescent="0.2">
      <c r="A673" s="145" t="s">
        <v>600</v>
      </c>
      <c r="B673" s="133" t="s">
        <v>497</v>
      </c>
      <c r="C673" s="134">
        <v>11</v>
      </c>
      <c r="D673" s="150" t="s">
        <v>101</v>
      </c>
      <c r="E673" s="136">
        <v>3224</v>
      </c>
      <c r="F673" s="141" t="s">
        <v>155</v>
      </c>
      <c r="G673" s="130"/>
      <c r="H673" s="278">
        <v>10000</v>
      </c>
      <c r="I673" s="278"/>
      <c r="J673" s="278"/>
      <c r="K673" s="278"/>
      <c r="L673" s="278"/>
      <c r="M673" s="278">
        <f t="shared" si="420"/>
        <v>10000</v>
      </c>
    </row>
    <row r="674" spans="1:13" s="245" customFormat="1" hidden="1" x14ac:dyDescent="0.2">
      <c r="A674" s="145" t="s">
        <v>600</v>
      </c>
      <c r="B674" s="133" t="s">
        <v>497</v>
      </c>
      <c r="C674" s="134">
        <v>11</v>
      </c>
      <c r="D674" s="150" t="s">
        <v>101</v>
      </c>
      <c r="E674" s="136">
        <v>3225</v>
      </c>
      <c r="F674" s="141" t="s">
        <v>473</v>
      </c>
      <c r="G674" s="130"/>
      <c r="H674" s="293">
        <v>5000</v>
      </c>
      <c r="I674" s="293"/>
      <c r="J674" s="293"/>
      <c r="K674" s="293"/>
      <c r="L674" s="293"/>
      <c r="M674" s="293">
        <f t="shared" si="420"/>
        <v>5000</v>
      </c>
    </row>
    <row r="675" spans="1:13" s="245" customFormat="1" hidden="1" x14ac:dyDescent="0.2">
      <c r="A675" s="116" t="s">
        <v>600</v>
      </c>
      <c r="B675" s="100" t="s">
        <v>497</v>
      </c>
      <c r="C675" s="101">
        <v>11</v>
      </c>
      <c r="D675" s="116"/>
      <c r="E675" s="103">
        <v>323</v>
      </c>
      <c r="F675" s="139"/>
      <c r="G675" s="109"/>
      <c r="H675" s="105">
        <f t="shared" ref="H675:I675" si="428">SUM(H676:H681)</f>
        <v>2855902</v>
      </c>
      <c r="I675" s="105">
        <f t="shared" si="428"/>
        <v>160000</v>
      </c>
      <c r="J675" s="105">
        <f t="shared" ref="J675:L675" si="429">SUM(J676:J681)</f>
        <v>160000</v>
      </c>
      <c r="K675" s="105">
        <f t="shared" si="429"/>
        <v>500000</v>
      </c>
      <c r="L675" s="105">
        <f t="shared" si="429"/>
        <v>0</v>
      </c>
      <c r="M675" s="105">
        <f t="shared" si="420"/>
        <v>2355902</v>
      </c>
    </row>
    <row r="676" spans="1:13" s="245" customFormat="1" ht="15" hidden="1" x14ac:dyDescent="0.2">
      <c r="A676" s="95" t="s">
        <v>600</v>
      </c>
      <c r="B676" s="93" t="s">
        <v>497</v>
      </c>
      <c r="C676" s="94">
        <v>11</v>
      </c>
      <c r="D676" s="95" t="s">
        <v>101</v>
      </c>
      <c r="E676" s="108">
        <v>3231</v>
      </c>
      <c r="F676" s="140" t="s">
        <v>52</v>
      </c>
      <c r="G676" s="130"/>
      <c r="H676" s="278">
        <v>3000</v>
      </c>
      <c r="I676" s="278"/>
      <c r="J676" s="278"/>
      <c r="K676" s="278"/>
      <c r="L676" s="278"/>
      <c r="M676" s="278">
        <f t="shared" si="420"/>
        <v>3000</v>
      </c>
    </row>
    <row r="677" spans="1:13" s="245" customFormat="1" ht="15" hidden="1" x14ac:dyDescent="0.2">
      <c r="A677" s="95" t="s">
        <v>600</v>
      </c>
      <c r="B677" s="93" t="s">
        <v>497</v>
      </c>
      <c r="C677" s="94">
        <v>11</v>
      </c>
      <c r="D677" s="95" t="s">
        <v>101</v>
      </c>
      <c r="E677" s="108">
        <v>3232</v>
      </c>
      <c r="F677" s="140" t="s">
        <v>53</v>
      </c>
      <c r="G677" s="130"/>
      <c r="H677" s="293">
        <v>2654800</v>
      </c>
      <c r="I677" s="293">
        <v>160000</v>
      </c>
      <c r="J677" s="293"/>
      <c r="K677" s="293">
        <v>500000</v>
      </c>
      <c r="L677" s="293"/>
      <c r="M677" s="293">
        <f t="shared" si="420"/>
        <v>1994800</v>
      </c>
    </row>
    <row r="678" spans="1:13" s="245" customFormat="1" ht="15" hidden="1" x14ac:dyDescent="0.2">
      <c r="A678" s="95" t="s">
        <v>600</v>
      </c>
      <c r="B678" s="93" t="s">
        <v>497</v>
      </c>
      <c r="C678" s="94">
        <v>11</v>
      </c>
      <c r="D678" s="95" t="s">
        <v>101</v>
      </c>
      <c r="E678" s="108">
        <v>3235</v>
      </c>
      <c r="F678" s="140" t="s">
        <v>56</v>
      </c>
      <c r="G678" s="130"/>
      <c r="H678" s="293">
        <v>16000</v>
      </c>
      <c r="I678" s="293"/>
      <c r="J678" s="293"/>
      <c r="K678" s="293"/>
      <c r="L678" s="293"/>
      <c r="M678" s="293">
        <f t="shared" si="420"/>
        <v>16000</v>
      </c>
    </row>
    <row r="679" spans="1:13" s="245" customFormat="1" ht="15" hidden="1" x14ac:dyDescent="0.2">
      <c r="A679" s="95" t="s">
        <v>600</v>
      </c>
      <c r="B679" s="93" t="s">
        <v>497</v>
      </c>
      <c r="C679" s="94">
        <v>11</v>
      </c>
      <c r="D679" s="95" t="s">
        <v>101</v>
      </c>
      <c r="E679" s="108">
        <v>3237</v>
      </c>
      <c r="F679" s="140" t="s">
        <v>58</v>
      </c>
      <c r="G679" s="130"/>
      <c r="H679" s="293">
        <v>135122</v>
      </c>
      <c r="I679" s="293"/>
      <c r="J679" s="293">
        <v>160000</v>
      </c>
      <c r="K679" s="293"/>
      <c r="L679" s="293"/>
      <c r="M679" s="293">
        <f t="shared" si="420"/>
        <v>295122</v>
      </c>
    </row>
    <row r="680" spans="1:13" s="254" customFormat="1" hidden="1" x14ac:dyDescent="0.2">
      <c r="A680" s="95" t="s">
        <v>600</v>
      </c>
      <c r="B680" s="93" t="s">
        <v>497</v>
      </c>
      <c r="C680" s="94">
        <v>11</v>
      </c>
      <c r="D680" s="95" t="s">
        <v>101</v>
      </c>
      <c r="E680" s="108">
        <v>3238</v>
      </c>
      <c r="F680" s="140" t="s">
        <v>59</v>
      </c>
      <c r="G680" s="130"/>
      <c r="H680" s="293">
        <v>23980</v>
      </c>
      <c r="I680" s="293"/>
      <c r="J680" s="293"/>
      <c r="K680" s="293"/>
      <c r="L680" s="293"/>
      <c r="M680" s="293">
        <f t="shared" si="420"/>
        <v>23980</v>
      </c>
    </row>
    <row r="681" spans="1:13" s="245" customFormat="1" ht="15" hidden="1" x14ac:dyDescent="0.2">
      <c r="A681" s="95" t="s">
        <v>600</v>
      </c>
      <c r="B681" s="93" t="s">
        <v>497</v>
      </c>
      <c r="C681" s="94">
        <v>11</v>
      </c>
      <c r="D681" s="95" t="s">
        <v>101</v>
      </c>
      <c r="E681" s="108">
        <v>3239</v>
      </c>
      <c r="F681" s="322" t="s">
        <v>60</v>
      </c>
      <c r="G681" s="130"/>
      <c r="H681" s="275">
        <v>23000</v>
      </c>
      <c r="I681" s="275"/>
      <c r="J681" s="275"/>
      <c r="K681" s="275"/>
      <c r="L681" s="275"/>
      <c r="M681" s="275">
        <f t="shared" si="420"/>
        <v>23000</v>
      </c>
    </row>
    <row r="682" spans="1:13" s="204" customFormat="1" hidden="1" x14ac:dyDescent="0.2">
      <c r="A682" s="145" t="s">
        <v>600</v>
      </c>
      <c r="B682" s="100" t="s">
        <v>497</v>
      </c>
      <c r="C682" s="101">
        <v>11</v>
      </c>
      <c r="D682" s="116"/>
      <c r="E682" s="103">
        <v>329</v>
      </c>
      <c r="F682" s="139"/>
      <c r="G682" s="129"/>
      <c r="H682" s="155">
        <f t="shared" ref="H682:L682" si="430">H683</f>
        <v>24000</v>
      </c>
      <c r="I682" s="155">
        <f t="shared" si="430"/>
        <v>0</v>
      </c>
      <c r="J682" s="155">
        <f t="shared" si="430"/>
        <v>0</v>
      </c>
      <c r="K682" s="155">
        <f t="shared" si="430"/>
        <v>0</v>
      </c>
      <c r="L682" s="155">
        <f t="shared" si="430"/>
        <v>0</v>
      </c>
      <c r="M682" s="155">
        <f t="shared" si="420"/>
        <v>24000</v>
      </c>
    </row>
    <row r="683" spans="1:13" s="204" customFormat="1" hidden="1" x14ac:dyDescent="0.2">
      <c r="A683" s="145" t="s">
        <v>600</v>
      </c>
      <c r="B683" s="133" t="s">
        <v>497</v>
      </c>
      <c r="C683" s="134">
        <v>11</v>
      </c>
      <c r="D683" s="150" t="s">
        <v>101</v>
      </c>
      <c r="E683" s="136">
        <v>3292</v>
      </c>
      <c r="F683" s="141" t="s">
        <v>63</v>
      </c>
      <c r="G683" s="130"/>
      <c r="H683" s="278">
        <v>24000</v>
      </c>
      <c r="I683" s="278"/>
      <c r="J683" s="278"/>
      <c r="K683" s="278"/>
      <c r="L683" s="278"/>
      <c r="M683" s="278">
        <f t="shared" si="420"/>
        <v>24000</v>
      </c>
    </row>
    <row r="684" spans="1:13" s="245" customFormat="1" hidden="1" x14ac:dyDescent="0.2">
      <c r="A684" s="182" t="s">
        <v>600</v>
      </c>
      <c r="B684" s="164" t="s">
        <v>497</v>
      </c>
      <c r="C684" s="164">
        <v>11</v>
      </c>
      <c r="D684" s="164"/>
      <c r="E684" s="165">
        <v>41</v>
      </c>
      <c r="F684" s="166"/>
      <c r="G684" s="167"/>
      <c r="H684" s="296">
        <f t="shared" ref="H684:L684" si="431">H685</f>
        <v>28000</v>
      </c>
      <c r="I684" s="296">
        <f t="shared" si="431"/>
        <v>0</v>
      </c>
      <c r="J684" s="296">
        <f t="shared" si="431"/>
        <v>0</v>
      </c>
      <c r="K684" s="296">
        <f t="shared" si="431"/>
        <v>0</v>
      </c>
      <c r="L684" s="296">
        <f t="shared" si="431"/>
        <v>0</v>
      </c>
      <c r="M684" s="296">
        <f t="shared" si="420"/>
        <v>28000</v>
      </c>
    </row>
    <row r="685" spans="1:13" s="245" customFormat="1" hidden="1" x14ac:dyDescent="0.2">
      <c r="A685" s="116" t="s">
        <v>600</v>
      </c>
      <c r="B685" s="100" t="s">
        <v>497</v>
      </c>
      <c r="C685" s="101">
        <v>11</v>
      </c>
      <c r="D685" s="116"/>
      <c r="E685" s="103">
        <v>412</v>
      </c>
      <c r="F685" s="139"/>
      <c r="G685" s="109"/>
      <c r="H685" s="105">
        <f t="shared" ref="H685:I685" si="432">H686+H687</f>
        <v>28000</v>
      </c>
      <c r="I685" s="105">
        <f t="shared" si="432"/>
        <v>0</v>
      </c>
      <c r="J685" s="105">
        <f t="shared" ref="J685:L685" si="433">J686+J687</f>
        <v>0</v>
      </c>
      <c r="K685" s="105">
        <f t="shared" si="433"/>
        <v>0</v>
      </c>
      <c r="L685" s="105">
        <f t="shared" si="433"/>
        <v>0</v>
      </c>
      <c r="M685" s="105">
        <f t="shared" si="420"/>
        <v>28000</v>
      </c>
    </row>
    <row r="686" spans="1:13" s="204" customFormat="1" ht="15" hidden="1" x14ac:dyDescent="0.2">
      <c r="A686" s="95" t="s">
        <v>600</v>
      </c>
      <c r="B686" s="93" t="s">
        <v>497</v>
      </c>
      <c r="C686" s="94">
        <v>11</v>
      </c>
      <c r="D686" s="95" t="s">
        <v>101</v>
      </c>
      <c r="E686" s="108">
        <v>4123</v>
      </c>
      <c r="F686" s="140" t="s">
        <v>83</v>
      </c>
      <c r="G686" s="130"/>
      <c r="H686" s="278">
        <v>8000</v>
      </c>
      <c r="I686" s="278"/>
      <c r="J686" s="278"/>
      <c r="K686" s="278"/>
      <c r="L686" s="278"/>
      <c r="M686" s="278">
        <f t="shared" si="420"/>
        <v>8000</v>
      </c>
    </row>
    <row r="687" spans="1:13" s="204" customFormat="1" ht="15" hidden="1" x14ac:dyDescent="0.2">
      <c r="A687" s="95" t="s">
        <v>600</v>
      </c>
      <c r="B687" s="93" t="s">
        <v>497</v>
      </c>
      <c r="C687" s="94">
        <v>11</v>
      </c>
      <c r="D687" s="95" t="s">
        <v>101</v>
      </c>
      <c r="E687" s="108">
        <v>4126</v>
      </c>
      <c r="F687" s="140" t="s">
        <v>84</v>
      </c>
      <c r="G687" s="130"/>
      <c r="H687" s="293">
        <v>20000</v>
      </c>
      <c r="I687" s="293"/>
      <c r="J687" s="293"/>
      <c r="K687" s="293"/>
      <c r="L687" s="293"/>
      <c r="M687" s="293">
        <f t="shared" si="420"/>
        <v>20000</v>
      </c>
    </row>
    <row r="688" spans="1:13" s="245" customFormat="1" hidden="1" x14ac:dyDescent="0.2">
      <c r="A688" s="182" t="s">
        <v>600</v>
      </c>
      <c r="B688" s="164" t="s">
        <v>497</v>
      </c>
      <c r="C688" s="164">
        <v>11</v>
      </c>
      <c r="D688" s="164"/>
      <c r="E688" s="165">
        <v>42</v>
      </c>
      <c r="F688" s="166"/>
      <c r="G688" s="167"/>
      <c r="H688" s="323">
        <f t="shared" ref="H688:I688" si="434">H689+H694+H691</f>
        <v>1972000</v>
      </c>
      <c r="I688" s="323">
        <f t="shared" si="434"/>
        <v>145000</v>
      </c>
      <c r="J688" s="323">
        <f t="shared" ref="J688:L688" si="435">J689+J694+J691</f>
        <v>0</v>
      </c>
      <c r="K688" s="323">
        <f t="shared" si="435"/>
        <v>363750</v>
      </c>
      <c r="L688" s="323">
        <f t="shared" si="435"/>
        <v>0</v>
      </c>
      <c r="M688" s="323">
        <f t="shared" si="420"/>
        <v>1463250</v>
      </c>
    </row>
    <row r="689" spans="1:13" s="245" customFormat="1" hidden="1" x14ac:dyDescent="0.2">
      <c r="A689" s="116" t="s">
        <v>600</v>
      </c>
      <c r="B689" s="100" t="s">
        <v>497</v>
      </c>
      <c r="C689" s="101">
        <v>11</v>
      </c>
      <c r="D689" s="116"/>
      <c r="E689" s="103">
        <v>421</v>
      </c>
      <c r="F689" s="139"/>
      <c r="G689" s="109"/>
      <c r="H689" s="106">
        <f t="shared" ref="H689:L689" si="436">H690</f>
        <v>1900000</v>
      </c>
      <c r="I689" s="106">
        <f t="shared" si="436"/>
        <v>145000</v>
      </c>
      <c r="J689" s="106">
        <f t="shared" si="436"/>
        <v>0</v>
      </c>
      <c r="K689" s="106">
        <f t="shared" si="436"/>
        <v>363750</v>
      </c>
      <c r="L689" s="106">
        <f t="shared" si="436"/>
        <v>0</v>
      </c>
      <c r="M689" s="106">
        <f t="shared" si="420"/>
        <v>1391250</v>
      </c>
    </row>
    <row r="690" spans="1:13" s="245" customFormat="1" ht="15" hidden="1" x14ac:dyDescent="0.2">
      <c r="A690" s="95" t="s">
        <v>600</v>
      </c>
      <c r="B690" s="93" t="s">
        <v>497</v>
      </c>
      <c r="C690" s="94">
        <v>11</v>
      </c>
      <c r="D690" s="95" t="s">
        <v>101</v>
      </c>
      <c r="E690" s="108">
        <v>4214</v>
      </c>
      <c r="F690" s="140" t="s">
        <v>500</v>
      </c>
      <c r="G690" s="130"/>
      <c r="H690" s="278">
        <v>1900000</v>
      </c>
      <c r="I690" s="278">
        <v>145000</v>
      </c>
      <c r="J690" s="278"/>
      <c r="K690" s="278">
        <v>363750</v>
      </c>
      <c r="L690" s="278"/>
      <c r="M690" s="278">
        <f t="shared" si="420"/>
        <v>1391250</v>
      </c>
    </row>
    <row r="691" spans="1:13" s="204" customFormat="1" hidden="1" x14ac:dyDescent="0.2">
      <c r="A691" s="116" t="s">
        <v>600</v>
      </c>
      <c r="B691" s="100" t="s">
        <v>497</v>
      </c>
      <c r="C691" s="101">
        <v>11</v>
      </c>
      <c r="D691" s="95"/>
      <c r="E691" s="103">
        <v>422</v>
      </c>
      <c r="F691" s="140"/>
      <c r="G691" s="130"/>
      <c r="H691" s="155">
        <f t="shared" ref="H691:I691" si="437">H692+H693</f>
        <v>65000</v>
      </c>
      <c r="I691" s="155">
        <f t="shared" si="437"/>
        <v>0</v>
      </c>
      <c r="J691" s="155">
        <f t="shared" ref="J691:L691" si="438">J692+J693</f>
        <v>0</v>
      </c>
      <c r="K691" s="155">
        <f t="shared" si="438"/>
        <v>0</v>
      </c>
      <c r="L691" s="155">
        <f t="shared" si="438"/>
        <v>0</v>
      </c>
      <c r="M691" s="155">
        <f t="shared" si="420"/>
        <v>65000</v>
      </c>
    </row>
    <row r="692" spans="1:13" s="245" customFormat="1" ht="15" hidden="1" x14ac:dyDescent="0.2">
      <c r="A692" s="95" t="s">
        <v>600</v>
      </c>
      <c r="B692" s="93" t="s">
        <v>497</v>
      </c>
      <c r="C692" s="94">
        <v>11</v>
      </c>
      <c r="D692" s="95" t="s">
        <v>101</v>
      </c>
      <c r="E692" s="324">
        <v>4222</v>
      </c>
      <c r="F692" s="325" t="s">
        <v>75</v>
      </c>
      <c r="G692" s="130"/>
      <c r="H692" s="326">
        <v>61000</v>
      </c>
      <c r="I692" s="326"/>
      <c r="J692" s="326"/>
      <c r="K692" s="326"/>
      <c r="L692" s="326"/>
      <c r="M692" s="326">
        <f t="shared" si="420"/>
        <v>61000</v>
      </c>
    </row>
    <row r="693" spans="1:13" s="245" customFormat="1" ht="15" hidden="1" x14ac:dyDescent="0.2">
      <c r="A693" s="150" t="s">
        <v>600</v>
      </c>
      <c r="B693" s="133" t="s">
        <v>497</v>
      </c>
      <c r="C693" s="134">
        <v>11</v>
      </c>
      <c r="D693" s="150" t="s">
        <v>101</v>
      </c>
      <c r="E693" s="327">
        <v>4227</v>
      </c>
      <c r="F693" s="328" t="s">
        <v>77</v>
      </c>
      <c r="G693" s="130"/>
      <c r="H693" s="329">
        <v>4000</v>
      </c>
      <c r="I693" s="329"/>
      <c r="J693" s="329"/>
      <c r="K693" s="329"/>
      <c r="L693" s="329"/>
      <c r="M693" s="329">
        <f t="shared" si="420"/>
        <v>4000</v>
      </c>
    </row>
    <row r="694" spans="1:13" s="204" customFormat="1" hidden="1" x14ac:dyDescent="0.2">
      <c r="A694" s="116" t="s">
        <v>600</v>
      </c>
      <c r="B694" s="100" t="s">
        <v>497</v>
      </c>
      <c r="C694" s="101">
        <v>11</v>
      </c>
      <c r="D694" s="116"/>
      <c r="E694" s="103">
        <v>426</v>
      </c>
      <c r="F694" s="139"/>
      <c r="G694" s="109"/>
      <c r="H694" s="330">
        <f t="shared" ref="H694:L694" si="439">H695</f>
        <v>7000</v>
      </c>
      <c r="I694" s="330">
        <f t="shared" si="439"/>
        <v>0</v>
      </c>
      <c r="J694" s="330">
        <f t="shared" si="439"/>
        <v>0</v>
      </c>
      <c r="K694" s="330">
        <f t="shared" si="439"/>
        <v>0</v>
      </c>
      <c r="L694" s="330">
        <f t="shared" si="439"/>
        <v>0</v>
      </c>
      <c r="M694" s="330">
        <f t="shared" si="420"/>
        <v>7000</v>
      </c>
    </row>
    <row r="695" spans="1:13" s="204" customFormat="1" ht="15" hidden="1" x14ac:dyDescent="0.2">
      <c r="A695" s="95" t="s">
        <v>600</v>
      </c>
      <c r="B695" s="93" t="s">
        <v>497</v>
      </c>
      <c r="C695" s="94">
        <v>11</v>
      </c>
      <c r="D695" s="95" t="s">
        <v>101</v>
      </c>
      <c r="E695" s="108">
        <v>4262</v>
      </c>
      <c r="F695" s="140" t="s">
        <v>86</v>
      </c>
      <c r="G695" s="130"/>
      <c r="H695" s="278">
        <v>7000</v>
      </c>
      <c r="I695" s="278"/>
      <c r="J695" s="278"/>
      <c r="K695" s="278"/>
      <c r="L695" s="278"/>
      <c r="M695" s="278">
        <f t="shared" ref="M695:M720" si="440">H695-I695+J695-K695+L695</f>
        <v>7000</v>
      </c>
    </row>
    <row r="696" spans="1:13" s="204" customFormat="1" ht="33.75" hidden="1" x14ac:dyDescent="0.2">
      <c r="A696" s="187" t="s">
        <v>600</v>
      </c>
      <c r="B696" s="169" t="s">
        <v>506</v>
      </c>
      <c r="C696" s="169"/>
      <c r="D696" s="169"/>
      <c r="E696" s="170"/>
      <c r="F696" s="172" t="s">
        <v>505</v>
      </c>
      <c r="G696" s="173" t="s">
        <v>661</v>
      </c>
      <c r="H696" s="297">
        <f t="shared" ref="H696:I696" si="441">H700+H697</f>
        <v>95500</v>
      </c>
      <c r="I696" s="297">
        <f t="shared" si="441"/>
        <v>0</v>
      </c>
      <c r="J696" s="297">
        <f t="shared" ref="J696:L696" si="442">J700+J697</f>
        <v>0</v>
      </c>
      <c r="K696" s="297">
        <f t="shared" si="442"/>
        <v>80000</v>
      </c>
      <c r="L696" s="297">
        <f t="shared" si="442"/>
        <v>0</v>
      </c>
      <c r="M696" s="297">
        <f t="shared" si="440"/>
        <v>15500</v>
      </c>
    </row>
    <row r="697" spans="1:13" s="245" customFormat="1" hidden="1" x14ac:dyDescent="0.2">
      <c r="A697" s="182" t="s">
        <v>600</v>
      </c>
      <c r="B697" s="164" t="s">
        <v>506</v>
      </c>
      <c r="C697" s="164">
        <v>11</v>
      </c>
      <c r="D697" s="164"/>
      <c r="E697" s="165">
        <v>32</v>
      </c>
      <c r="F697" s="166"/>
      <c r="G697" s="167"/>
      <c r="H697" s="296">
        <f t="shared" ref="H697:L698" si="443">H698</f>
        <v>7000</v>
      </c>
      <c r="I697" s="296">
        <f t="shared" si="443"/>
        <v>0</v>
      </c>
      <c r="J697" s="296">
        <f t="shared" si="443"/>
        <v>0</v>
      </c>
      <c r="K697" s="296">
        <f t="shared" si="443"/>
        <v>0</v>
      </c>
      <c r="L697" s="296">
        <f t="shared" si="443"/>
        <v>0</v>
      </c>
      <c r="M697" s="296">
        <f t="shared" si="440"/>
        <v>7000</v>
      </c>
    </row>
    <row r="698" spans="1:13" s="204" customFormat="1" hidden="1" x14ac:dyDescent="0.2">
      <c r="A698" s="116" t="s">
        <v>600</v>
      </c>
      <c r="B698" s="100" t="s">
        <v>506</v>
      </c>
      <c r="C698" s="101">
        <v>11</v>
      </c>
      <c r="D698" s="116"/>
      <c r="E698" s="111">
        <v>323</v>
      </c>
      <c r="F698" s="139"/>
      <c r="G698" s="109"/>
      <c r="H698" s="105">
        <f t="shared" si="443"/>
        <v>7000</v>
      </c>
      <c r="I698" s="105">
        <f t="shared" si="443"/>
        <v>0</v>
      </c>
      <c r="J698" s="105">
        <f t="shared" si="443"/>
        <v>0</v>
      </c>
      <c r="K698" s="105">
        <f t="shared" si="443"/>
        <v>0</v>
      </c>
      <c r="L698" s="105">
        <f t="shared" si="443"/>
        <v>0</v>
      </c>
      <c r="M698" s="105">
        <f t="shared" si="440"/>
        <v>7000</v>
      </c>
    </row>
    <row r="699" spans="1:13" s="204" customFormat="1" ht="15" hidden="1" x14ac:dyDescent="0.2">
      <c r="A699" s="95" t="s">
        <v>600</v>
      </c>
      <c r="B699" s="93" t="s">
        <v>506</v>
      </c>
      <c r="C699" s="94">
        <v>11</v>
      </c>
      <c r="D699" s="95" t="s">
        <v>101</v>
      </c>
      <c r="E699" s="117">
        <v>3237</v>
      </c>
      <c r="F699" s="140" t="s">
        <v>58</v>
      </c>
      <c r="G699" s="130"/>
      <c r="H699" s="278">
        <v>7000</v>
      </c>
      <c r="I699" s="278"/>
      <c r="J699" s="278"/>
      <c r="K699" s="278"/>
      <c r="L699" s="278"/>
      <c r="M699" s="278">
        <f t="shared" si="440"/>
        <v>7000</v>
      </c>
    </row>
    <row r="700" spans="1:13" s="245" customFormat="1" hidden="1" x14ac:dyDescent="0.2">
      <c r="A700" s="182" t="s">
        <v>600</v>
      </c>
      <c r="B700" s="164" t="s">
        <v>506</v>
      </c>
      <c r="C700" s="164">
        <v>11</v>
      </c>
      <c r="D700" s="164"/>
      <c r="E700" s="165">
        <v>41</v>
      </c>
      <c r="F700" s="166"/>
      <c r="G700" s="167"/>
      <c r="H700" s="323">
        <f t="shared" ref="H700:L701" si="444">H701</f>
        <v>88500</v>
      </c>
      <c r="I700" s="323">
        <f t="shared" si="444"/>
        <v>0</v>
      </c>
      <c r="J700" s="323">
        <f t="shared" si="444"/>
        <v>0</v>
      </c>
      <c r="K700" s="323">
        <f t="shared" si="444"/>
        <v>80000</v>
      </c>
      <c r="L700" s="323">
        <f t="shared" si="444"/>
        <v>0</v>
      </c>
      <c r="M700" s="323">
        <f t="shared" si="440"/>
        <v>8500</v>
      </c>
    </row>
    <row r="701" spans="1:13" s="204" customFormat="1" hidden="1" x14ac:dyDescent="0.2">
      <c r="A701" s="116" t="s">
        <v>600</v>
      </c>
      <c r="B701" s="100" t="s">
        <v>506</v>
      </c>
      <c r="C701" s="101">
        <v>11</v>
      </c>
      <c r="D701" s="116"/>
      <c r="E701" s="111">
        <v>412</v>
      </c>
      <c r="F701" s="139"/>
      <c r="G701" s="109"/>
      <c r="H701" s="106">
        <f t="shared" si="444"/>
        <v>88500</v>
      </c>
      <c r="I701" s="106">
        <f t="shared" si="444"/>
        <v>0</v>
      </c>
      <c r="J701" s="106">
        <f t="shared" si="444"/>
        <v>0</v>
      </c>
      <c r="K701" s="106">
        <f t="shared" si="444"/>
        <v>80000</v>
      </c>
      <c r="L701" s="106">
        <f t="shared" si="444"/>
        <v>0</v>
      </c>
      <c r="M701" s="106">
        <f t="shared" si="440"/>
        <v>8500</v>
      </c>
    </row>
    <row r="702" spans="1:13" s="245" customFormat="1" ht="15" hidden="1" x14ac:dyDescent="0.2">
      <c r="A702" s="95" t="s">
        <v>600</v>
      </c>
      <c r="B702" s="93" t="s">
        <v>506</v>
      </c>
      <c r="C702" s="94">
        <v>11</v>
      </c>
      <c r="D702" s="95" t="s">
        <v>101</v>
      </c>
      <c r="E702" s="117">
        <v>4126</v>
      </c>
      <c r="F702" s="140" t="s">
        <v>84</v>
      </c>
      <c r="G702" s="130"/>
      <c r="H702" s="278">
        <v>88500</v>
      </c>
      <c r="I702" s="278"/>
      <c r="J702" s="278"/>
      <c r="K702" s="278">
        <v>80000</v>
      </c>
      <c r="L702" s="278"/>
      <c r="M702" s="278">
        <f t="shared" si="440"/>
        <v>8500</v>
      </c>
    </row>
    <row r="703" spans="1:13" s="245" customFormat="1" ht="56.25" hidden="1" x14ac:dyDescent="0.2">
      <c r="A703" s="187" t="s">
        <v>600</v>
      </c>
      <c r="B703" s="169" t="s">
        <v>666</v>
      </c>
      <c r="C703" s="169"/>
      <c r="D703" s="169"/>
      <c r="E703" s="170"/>
      <c r="F703" s="172" t="s">
        <v>667</v>
      </c>
      <c r="G703" s="173" t="s">
        <v>614</v>
      </c>
      <c r="H703" s="297">
        <f>H704+H709+H718+H721+H726+H735+H738+H743+H752</f>
        <v>658000</v>
      </c>
      <c r="I703" s="297">
        <f t="shared" ref="I703:L703" si="445">I704+I709+I718+I721+I726+I735+I738+I743+I752</f>
        <v>225725</v>
      </c>
      <c r="J703" s="297">
        <f t="shared" si="445"/>
        <v>167000</v>
      </c>
      <c r="K703" s="297">
        <f t="shared" si="445"/>
        <v>0</v>
      </c>
      <c r="L703" s="297">
        <f t="shared" si="445"/>
        <v>0</v>
      </c>
      <c r="M703" s="297">
        <f t="shared" si="440"/>
        <v>599275</v>
      </c>
    </row>
    <row r="704" spans="1:13" s="245" customFormat="1" hidden="1" x14ac:dyDescent="0.2">
      <c r="A704" s="182" t="s">
        <v>600</v>
      </c>
      <c r="B704" s="164" t="s">
        <v>666</v>
      </c>
      <c r="C704" s="164">
        <v>12</v>
      </c>
      <c r="D704" s="164"/>
      <c r="E704" s="165">
        <v>31</v>
      </c>
      <c r="F704" s="166"/>
      <c r="G704" s="167"/>
      <c r="H704" s="296">
        <f t="shared" ref="H704:I704" si="446">H705+H707</f>
        <v>7300</v>
      </c>
      <c r="I704" s="296">
        <f t="shared" si="446"/>
        <v>0</v>
      </c>
      <c r="J704" s="296">
        <f t="shared" ref="J704:L704" si="447">J705+J707</f>
        <v>500</v>
      </c>
      <c r="K704" s="296">
        <f t="shared" si="447"/>
        <v>0</v>
      </c>
      <c r="L704" s="296">
        <f t="shared" si="447"/>
        <v>0</v>
      </c>
      <c r="M704" s="296">
        <f t="shared" si="440"/>
        <v>7800</v>
      </c>
    </row>
    <row r="705" spans="1:13" s="245" customFormat="1" hidden="1" x14ac:dyDescent="0.2">
      <c r="A705" s="331" t="s">
        <v>600</v>
      </c>
      <c r="B705" s="332" t="s">
        <v>666</v>
      </c>
      <c r="C705" s="332">
        <v>12</v>
      </c>
      <c r="D705" s="333"/>
      <c r="E705" s="334">
        <v>311</v>
      </c>
      <c r="F705" s="335"/>
      <c r="G705" s="130"/>
      <c r="H705" s="147">
        <f t="shared" ref="H705:L705" si="448">H706</f>
        <v>5800</v>
      </c>
      <c r="I705" s="147">
        <f t="shared" si="448"/>
        <v>0</v>
      </c>
      <c r="J705" s="147">
        <f t="shared" si="448"/>
        <v>500</v>
      </c>
      <c r="K705" s="147">
        <f t="shared" si="448"/>
        <v>0</v>
      </c>
      <c r="L705" s="147">
        <f t="shared" si="448"/>
        <v>0</v>
      </c>
      <c r="M705" s="147">
        <f t="shared" si="440"/>
        <v>6300</v>
      </c>
    </row>
    <row r="706" spans="1:13" s="245" customFormat="1" ht="15" hidden="1" x14ac:dyDescent="0.2">
      <c r="A706" s="107" t="s">
        <v>600</v>
      </c>
      <c r="B706" s="94" t="s">
        <v>666</v>
      </c>
      <c r="C706" s="94">
        <v>12</v>
      </c>
      <c r="D706" s="95" t="s">
        <v>101</v>
      </c>
      <c r="E706" s="117">
        <v>3111</v>
      </c>
      <c r="F706" s="140" t="s">
        <v>33</v>
      </c>
      <c r="G706" s="130"/>
      <c r="H706" s="278">
        <v>5800</v>
      </c>
      <c r="I706" s="278"/>
      <c r="J706" s="278">
        <v>500</v>
      </c>
      <c r="K706" s="278"/>
      <c r="L706" s="278"/>
      <c r="M706" s="278">
        <f t="shared" si="440"/>
        <v>6300</v>
      </c>
    </row>
    <row r="707" spans="1:13" s="245" customFormat="1" hidden="1" x14ac:dyDescent="0.2">
      <c r="A707" s="331" t="s">
        <v>600</v>
      </c>
      <c r="B707" s="332" t="s">
        <v>666</v>
      </c>
      <c r="C707" s="332">
        <v>12</v>
      </c>
      <c r="D707" s="333"/>
      <c r="E707" s="334">
        <v>313</v>
      </c>
      <c r="F707" s="335"/>
      <c r="G707" s="130"/>
      <c r="H707" s="147">
        <f t="shared" ref="H707:L707" si="449">H708</f>
        <v>1500</v>
      </c>
      <c r="I707" s="147">
        <f t="shared" si="449"/>
        <v>0</v>
      </c>
      <c r="J707" s="147">
        <f t="shared" si="449"/>
        <v>0</v>
      </c>
      <c r="K707" s="147">
        <f t="shared" si="449"/>
        <v>0</v>
      </c>
      <c r="L707" s="147">
        <f t="shared" si="449"/>
        <v>0</v>
      </c>
      <c r="M707" s="147">
        <f t="shared" si="440"/>
        <v>1500</v>
      </c>
    </row>
    <row r="708" spans="1:13" s="245" customFormat="1" ht="15" hidden="1" x14ac:dyDescent="0.2">
      <c r="A708" s="107" t="s">
        <v>600</v>
      </c>
      <c r="B708" s="94" t="s">
        <v>666</v>
      </c>
      <c r="C708" s="94">
        <v>12</v>
      </c>
      <c r="D708" s="95" t="s">
        <v>101</v>
      </c>
      <c r="E708" s="117">
        <v>3132</v>
      </c>
      <c r="F708" s="140" t="s">
        <v>40</v>
      </c>
      <c r="G708" s="130"/>
      <c r="H708" s="278">
        <v>1500</v>
      </c>
      <c r="I708" s="278"/>
      <c r="J708" s="278"/>
      <c r="K708" s="278"/>
      <c r="L708" s="278"/>
      <c r="M708" s="278">
        <f t="shared" si="440"/>
        <v>1500</v>
      </c>
    </row>
    <row r="709" spans="1:13" s="245" customFormat="1" hidden="1" x14ac:dyDescent="0.2">
      <c r="A709" s="182" t="s">
        <v>600</v>
      </c>
      <c r="B709" s="164" t="s">
        <v>666</v>
      </c>
      <c r="C709" s="164">
        <v>12</v>
      </c>
      <c r="D709" s="164"/>
      <c r="E709" s="165">
        <v>32</v>
      </c>
      <c r="F709" s="166"/>
      <c r="G709" s="167"/>
      <c r="H709" s="296">
        <f t="shared" ref="H709:I709" si="450">H710+H712+H716</f>
        <v>15025</v>
      </c>
      <c r="I709" s="296">
        <f t="shared" si="450"/>
        <v>0</v>
      </c>
      <c r="J709" s="296">
        <f t="shared" ref="J709:L709" si="451">J710+J712+J716</f>
        <v>0</v>
      </c>
      <c r="K709" s="296">
        <f t="shared" si="451"/>
        <v>0</v>
      </c>
      <c r="L709" s="296">
        <f t="shared" si="451"/>
        <v>0</v>
      </c>
      <c r="M709" s="296">
        <f t="shared" si="440"/>
        <v>15025</v>
      </c>
    </row>
    <row r="710" spans="1:13" s="245" customFormat="1" hidden="1" x14ac:dyDescent="0.2">
      <c r="A710" s="331" t="s">
        <v>600</v>
      </c>
      <c r="B710" s="332" t="s">
        <v>666</v>
      </c>
      <c r="C710" s="332">
        <v>12</v>
      </c>
      <c r="D710" s="333"/>
      <c r="E710" s="334">
        <v>321</v>
      </c>
      <c r="F710" s="335"/>
      <c r="G710" s="130"/>
      <c r="H710" s="147">
        <f t="shared" ref="H710:L710" si="452">H711</f>
        <v>2500</v>
      </c>
      <c r="I710" s="147">
        <f t="shared" si="452"/>
        <v>0</v>
      </c>
      <c r="J710" s="147">
        <f t="shared" si="452"/>
        <v>0</v>
      </c>
      <c r="K710" s="147">
        <f t="shared" si="452"/>
        <v>0</v>
      </c>
      <c r="L710" s="147">
        <f t="shared" si="452"/>
        <v>0</v>
      </c>
      <c r="M710" s="147">
        <f t="shared" si="440"/>
        <v>2500</v>
      </c>
    </row>
    <row r="711" spans="1:13" s="245" customFormat="1" ht="15" hidden="1" x14ac:dyDescent="0.2">
      <c r="A711" s="107" t="s">
        <v>600</v>
      </c>
      <c r="B711" s="94" t="s">
        <v>666</v>
      </c>
      <c r="C711" s="94">
        <v>12</v>
      </c>
      <c r="D711" s="95" t="s">
        <v>101</v>
      </c>
      <c r="E711" s="117">
        <v>3211</v>
      </c>
      <c r="F711" s="140" t="s">
        <v>42</v>
      </c>
      <c r="G711" s="130"/>
      <c r="H711" s="278">
        <v>2500</v>
      </c>
      <c r="I711" s="278"/>
      <c r="J711" s="278"/>
      <c r="K711" s="278"/>
      <c r="L711" s="278"/>
      <c r="M711" s="278">
        <f t="shared" si="440"/>
        <v>2500</v>
      </c>
    </row>
    <row r="712" spans="1:13" s="245" customFormat="1" hidden="1" x14ac:dyDescent="0.2">
      <c r="A712" s="331" t="s">
        <v>600</v>
      </c>
      <c r="B712" s="332" t="s">
        <v>666</v>
      </c>
      <c r="C712" s="332">
        <v>12</v>
      </c>
      <c r="D712" s="333"/>
      <c r="E712" s="334">
        <v>323</v>
      </c>
      <c r="F712" s="335"/>
      <c r="G712" s="130"/>
      <c r="H712" s="147">
        <f t="shared" ref="H712:I712" si="453">H713+H714+H715</f>
        <v>12150</v>
      </c>
      <c r="I712" s="147">
        <f t="shared" si="453"/>
        <v>0</v>
      </c>
      <c r="J712" s="147">
        <f t="shared" ref="J712:L712" si="454">J713+J714+J715</f>
        <v>0</v>
      </c>
      <c r="K712" s="147">
        <f t="shared" si="454"/>
        <v>0</v>
      </c>
      <c r="L712" s="147">
        <f t="shared" si="454"/>
        <v>0</v>
      </c>
      <c r="M712" s="147">
        <f t="shared" si="440"/>
        <v>12150</v>
      </c>
    </row>
    <row r="713" spans="1:13" s="245" customFormat="1" ht="15" hidden="1" x14ac:dyDescent="0.2">
      <c r="A713" s="107" t="s">
        <v>600</v>
      </c>
      <c r="B713" s="94" t="s">
        <v>666</v>
      </c>
      <c r="C713" s="94">
        <v>12</v>
      </c>
      <c r="D713" s="95" t="s">
        <v>101</v>
      </c>
      <c r="E713" s="117">
        <v>3233</v>
      </c>
      <c r="F713" s="140" t="s">
        <v>54</v>
      </c>
      <c r="G713" s="130"/>
      <c r="H713" s="280">
        <v>300</v>
      </c>
      <c r="I713" s="280"/>
      <c r="J713" s="280"/>
      <c r="K713" s="280"/>
      <c r="L713" s="280"/>
      <c r="M713" s="280">
        <f t="shared" si="440"/>
        <v>300</v>
      </c>
    </row>
    <row r="714" spans="1:13" s="245" customFormat="1" ht="15" hidden="1" x14ac:dyDescent="0.2">
      <c r="A714" s="107" t="s">
        <v>600</v>
      </c>
      <c r="B714" s="94" t="s">
        <v>666</v>
      </c>
      <c r="C714" s="94">
        <v>12</v>
      </c>
      <c r="D714" s="95" t="s">
        <v>101</v>
      </c>
      <c r="E714" s="117">
        <v>3235</v>
      </c>
      <c r="F714" s="140" t="s">
        <v>56</v>
      </c>
      <c r="G714" s="130"/>
      <c r="H714" s="281">
        <v>200</v>
      </c>
      <c r="I714" s="281"/>
      <c r="J714" s="281"/>
      <c r="K714" s="281"/>
      <c r="L714" s="281"/>
      <c r="M714" s="281">
        <f t="shared" si="440"/>
        <v>200</v>
      </c>
    </row>
    <row r="715" spans="1:13" s="245" customFormat="1" ht="15" hidden="1" x14ac:dyDescent="0.2">
      <c r="A715" s="107" t="s">
        <v>600</v>
      </c>
      <c r="B715" s="94" t="s">
        <v>666</v>
      </c>
      <c r="C715" s="94">
        <v>12</v>
      </c>
      <c r="D715" s="95" t="s">
        <v>101</v>
      </c>
      <c r="E715" s="117">
        <v>3237</v>
      </c>
      <c r="F715" s="140" t="s">
        <v>58</v>
      </c>
      <c r="G715" s="130"/>
      <c r="H715" s="293">
        <v>11650</v>
      </c>
      <c r="I715" s="293"/>
      <c r="J715" s="293"/>
      <c r="K715" s="293"/>
      <c r="L715" s="293"/>
      <c r="M715" s="293">
        <f t="shared" si="440"/>
        <v>11650</v>
      </c>
    </row>
    <row r="716" spans="1:13" s="245" customFormat="1" hidden="1" x14ac:dyDescent="0.2">
      <c r="A716" s="331" t="s">
        <v>600</v>
      </c>
      <c r="B716" s="332" t="s">
        <v>666</v>
      </c>
      <c r="C716" s="332">
        <v>12</v>
      </c>
      <c r="D716" s="333"/>
      <c r="E716" s="334">
        <v>329</v>
      </c>
      <c r="F716" s="335"/>
      <c r="G716" s="130"/>
      <c r="H716" s="147">
        <f t="shared" ref="H716:L716" si="455">H717</f>
        <v>375</v>
      </c>
      <c r="I716" s="147">
        <f t="shared" si="455"/>
        <v>0</v>
      </c>
      <c r="J716" s="147">
        <f t="shared" si="455"/>
        <v>0</v>
      </c>
      <c r="K716" s="147">
        <f t="shared" si="455"/>
        <v>0</v>
      </c>
      <c r="L716" s="147">
        <f t="shared" si="455"/>
        <v>0</v>
      </c>
      <c r="M716" s="147">
        <f t="shared" si="440"/>
        <v>375</v>
      </c>
    </row>
    <row r="717" spans="1:13" s="245" customFormat="1" ht="15" hidden="1" x14ac:dyDescent="0.2">
      <c r="A717" s="107" t="s">
        <v>600</v>
      </c>
      <c r="B717" s="94" t="s">
        <v>666</v>
      </c>
      <c r="C717" s="94">
        <v>12</v>
      </c>
      <c r="D717" s="95" t="s">
        <v>101</v>
      </c>
      <c r="E717" s="117">
        <v>3293</v>
      </c>
      <c r="F717" s="140" t="s">
        <v>64</v>
      </c>
      <c r="G717" s="130"/>
      <c r="H717" s="280">
        <v>375</v>
      </c>
      <c r="I717" s="280"/>
      <c r="J717" s="280"/>
      <c r="K717" s="280"/>
      <c r="L717" s="280"/>
      <c r="M717" s="280">
        <f t="shared" si="440"/>
        <v>375</v>
      </c>
    </row>
    <row r="718" spans="1:13" s="245" customFormat="1" hidden="1" x14ac:dyDescent="0.2">
      <c r="A718" s="182" t="s">
        <v>600</v>
      </c>
      <c r="B718" s="164" t="s">
        <v>666</v>
      </c>
      <c r="C718" s="164">
        <v>12</v>
      </c>
      <c r="D718" s="164"/>
      <c r="E718" s="165">
        <v>41</v>
      </c>
      <c r="F718" s="166"/>
      <c r="G718" s="167"/>
      <c r="H718" s="296">
        <f t="shared" ref="H718:L719" si="456">H719</f>
        <v>70000</v>
      </c>
      <c r="I718" s="296">
        <f t="shared" si="456"/>
        <v>0</v>
      </c>
      <c r="J718" s="296">
        <f t="shared" si="456"/>
        <v>0</v>
      </c>
      <c r="K718" s="296">
        <f t="shared" si="456"/>
        <v>0</v>
      </c>
      <c r="L718" s="296">
        <f t="shared" si="456"/>
        <v>0</v>
      </c>
      <c r="M718" s="296">
        <f t="shared" si="440"/>
        <v>70000</v>
      </c>
    </row>
    <row r="719" spans="1:13" s="245" customFormat="1" hidden="1" x14ac:dyDescent="0.2">
      <c r="A719" s="331" t="s">
        <v>600</v>
      </c>
      <c r="B719" s="332" t="s">
        <v>666</v>
      </c>
      <c r="C719" s="332">
        <v>12</v>
      </c>
      <c r="D719" s="333"/>
      <c r="E719" s="334">
        <v>412</v>
      </c>
      <c r="F719" s="335"/>
      <c r="G719" s="130"/>
      <c r="H719" s="147">
        <f t="shared" si="456"/>
        <v>70000</v>
      </c>
      <c r="I719" s="147">
        <f t="shared" si="456"/>
        <v>0</v>
      </c>
      <c r="J719" s="147">
        <f t="shared" si="456"/>
        <v>0</v>
      </c>
      <c r="K719" s="147">
        <f t="shared" si="456"/>
        <v>0</v>
      </c>
      <c r="L719" s="147">
        <f t="shared" si="456"/>
        <v>0</v>
      </c>
      <c r="M719" s="147">
        <f t="shared" si="440"/>
        <v>70000</v>
      </c>
    </row>
    <row r="720" spans="1:13" s="245" customFormat="1" ht="15" hidden="1" x14ac:dyDescent="0.2">
      <c r="A720" s="107" t="s">
        <v>600</v>
      </c>
      <c r="B720" s="94" t="s">
        <v>666</v>
      </c>
      <c r="C720" s="94">
        <v>12</v>
      </c>
      <c r="D720" s="95" t="s">
        <v>101</v>
      </c>
      <c r="E720" s="117">
        <v>4126</v>
      </c>
      <c r="F720" s="140" t="s">
        <v>84</v>
      </c>
      <c r="G720" s="130"/>
      <c r="H720" s="278">
        <v>70000</v>
      </c>
      <c r="I720" s="278"/>
      <c r="J720" s="278"/>
      <c r="K720" s="278"/>
      <c r="L720" s="278"/>
      <c r="M720" s="278">
        <f t="shared" si="440"/>
        <v>70000</v>
      </c>
    </row>
    <row r="721" spans="1:13" s="245" customFormat="1" hidden="1" x14ac:dyDescent="0.2">
      <c r="A721" s="205" t="s">
        <v>600</v>
      </c>
      <c r="B721" s="206" t="s">
        <v>666</v>
      </c>
      <c r="C721" s="206">
        <v>51</v>
      </c>
      <c r="D721" s="206"/>
      <c r="E721" s="208">
        <v>31</v>
      </c>
      <c r="F721" s="209"/>
      <c r="G721" s="244"/>
      <c r="H721" s="227">
        <f t="shared" ref="H721:J721" si="457">H722+H724</f>
        <v>12000</v>
      </c>
      <c r="I721" s="227">
        <f t="shared" si="457"/>
        <v>2000</v>
      </c>
      <c r="J721" s="227">
        <f t="shared" si="457"/>
        <v>0</v>
      </c>
      <c r="K721" s="227">
        <f t="shared" ref="K721:L721" si="458">K722+K724</f>
        <v>0</v>
      </c>
      <c r="L721" s="227">
        <f t="shared" si="458"/>
        <v>0</v>
      </c>
      <c r="M721" s="227">
        <f t="shared" ref="M721:M754" si="459">H721-I721+J721-K721+L721</f>
        <v>10000</v>
      </c>
    </row>
    <row r="722" spans="1:13" s="245" customFormat="1" hidden="1" x14ac:dyDescent="0.2">
      <c r="A722" s="263" t="s">
        <v>600</v>
      </c>
      <c r="B722" s="264" t="s">
        <v>666</v>
      </c>
      <c r="C722" s="264">
        <v>51</v>
      </c>
      <c r="D722" s="265"/>
      <c r="E722" s="266">
        <v>311</v>
      </c>
      <c r="F722" s="267"/>
      <c r="G722" s="251"/>
      <c r="H722" s="229">
        <f t="shared" ref="H722:L722" si="460">H723</f>
        <v>10000</v>
      </c>
      <c r="I722" s="229">
        <f t="shared" si="460"/>
        <v>2000</v>
      </c>
      <c r="J722" s="229">
        <f t="shared" si="460"/>
        <v>0</v>
      </c>
      <c r="K722" s="229">
        <f t="shared" si="460"/>
        <v>0</v>
      </c>
      <c r="L722" s="229">
        <f t="shared" si="460"/>
        <v>0</v>
      </c>
      <c r="M722" s="229">
        <f t="shared" si="459"/>
        <v>8000</v>
      </c>
    </row>
    <row r="723" spans="1:13" s="245" customFormat="1" ht="15" hidden="1" x14ac:dyDescent="0.2">
      <c r="A723" s="216" t="s">
        <v>600</v>
      </c>
      <c r="B723" s="215" t="s">
        <v>666</v>
      </c>
      <c r="C723" s="215">
        <v>51</v>
      </c>
      <c r="D723" s="214" t="s">
        <v>101</v>
      </c>
      <c r="E723" s="221">
        <v>3111</v>
      </c>
      <c r="F723" s="218" t="s">
        <v>33</v>
      </c>
      <c r="G723" s="251"/>
      <c r="H723" s="283">
        <v>10000</v>
      </c>
      <c r="I723" s="283">
        <v>2000</v>
      </c>
      <c r="J723" s="283"/>
      <c r="K723" s="283"/>
      <c r="L723" s="283"/>
      <c r="M723" s="283">
        <f t="shared" si="459"/>
        <v>8000</v>
      </c>
    </row>
    <row r="724" spans="1:13" s="245" customFormat="1" hidden="1" x14ac:dyDescent="0.2">
      <c r="A724" s="263" t="s">
        <v>600</v>
      </c>
      <c r="B724" s="264" t="s">
        <v>666</v>
      </c>
      <c r="C724" s="264">
        <v>51</v>
      </c>
      <c r="D724" s="265"/>
      <c r="E724" s="266">
        <v>313</v>
      </c>
      <c r="F724" s="267"/>
      <c r="G724" s="251"/>
      <c r="H724" s="229">
        <f t="shared" ref="H724:L724" si="461">H725</f>
        <v>2000</v>
      </c>
      <c r="I724" s="229">
        <f t="shared" si="461"/>
        <v>0</v>
      </c>
      <c r="J724" s="229">
        <f t="shared" si="461"/>
        <v>0</v>
      </c>
      <c r="K724" s="229">
        <f t="shared" si="461"/>
        <v>0</v>
      </c>
      <c r="L724" s="229">
        <f t="shared" si="461"/>
        <v>0</v>
      </c>
      <c r="M724" s="229">
        <f t="shared" si="459"/>
        <v>2000</v>
      </c>
    </row>
    <row r="725" spans="1:13" s="245" customFormat="1" ht="15" hidden="1" x14ac:dyDescent="0.2">
      <c r="A725" s="216" t="s">
        <v>600</v>
      </c>
      <c r="B725" s="215" t="s">
        <v>666</v>
      </c>
      <c r="C725" s="215">
        <v>51</v>
      </c>
      <c r="D725" s="214" t="s">
        <v>101</v>
      </c>
      <c r="E725" s="221">
        <v>3132</v>
      </c>
      <c r="F725" s="218" t="s">
        <v>40</v>
      </c>
      <c r="G725" s="251"/>
      <c r="H725" s="283">
        <v>2000</v>
      </c>
      <c r="I725" s="283"/>
      <c r="J725" s="283"/>
      <c r="K725" s="283"/>
      <c r="L725" s="283"/>
      <c r="M725" s="283">
        <f t="shared" si="459"/>
        <v>2000</v>
      </c>
    </row>
    <row r="726" spans="1:13" s="245" customFormat="1" hidden="1" x14ac:dyDescent="0.2">
      <c r="A726" s="205" t="s">
        <v>600</v>
      </c>
      <c r="B726" s="206" t="s">
        <v>666</v>
      </c>
      <c r="C726" s="206">
        <v>51</v>
      </c>
      <c r="D726" s="206"/>
      <c r="E726" s="208">
        <v>32</v>
      </c>
      <c r="F726" s="209"/>
      <c r="G726" s="244"/>
      <c r="H726" s="227">
        <f t="shared" ref="H726:J726" si="462">H727+H729+H733</f>
        <v>8700</v>
      </c>
      <c r="I726" s="227">
        <f t="shared" si="462"/>
        <v>1900</v>
      </c>
      <c r="J726" s="227">
        <f t="shared" si="462"/>
        <v>33500</v>
      </c>
      <c r="K726" s="227">
        <f t="shared" ref="K726:L726" si="463">K727+K729+K733</f>
        <v>0</v>
      </c>
      <c r="L726" s="227">
        <f t="shared" si="463"/>
        <v>0</v>
      </c>
      <c r="M726" s="227">
        <f t="shared" si="459"/>
        <v>40300</v>
      </c>
    </row>
    <row r="727" spans="1:13" s="245" customFormat="1" hidden="1" x14ac:dyDescent="0.2">
      <c r="A727" s="263" t="s">
        <v>600</v>
      </c>
      <c r="B727" s="264" t="s">
        <v>666</v>
      </c>
      <c r="C727" s="264">
        <v>51</v>
      </c>
      <c r="D727" s="265"/>
      <c r="E727" s="266">
        <v>321</v>
      </c>
      <c r="F727" s="267"/>
      <c r="G727" s="251"/>
      <c r="H727" s="229">
        <f t="shared" ref="H727:L727" si="464">H728</f>
        <v>2500</v>
      </c>
      <c r="I727" s="229">
        <f t="shared" si="464"/>
        <v>0</v>
      </c>
      <c r="J727" s="229">
        <f t="shared" si="464"/>
        <v>0</v>
      </c>
      <c r="K727" s="229">
        <f t="shared" si="464"/>
        <v>0</v>
      </c>
      <c r="L727" s="229">
        <f t="shared" si="464"/>
        <v>0</v>
      </c>
      <c r="M727" s="229">
        <f t="shared" si="459"/>
        <v>2500</v>
      </c>
    </row>
    <row r="728" spans="1:13" s="245" customFormat="1" ht="15" hidden="1" x14ac:dyDescent="0.2">
      <c r="A728" s="216" t="s">
        <v>600</v>
      </c>
      <c r="B728" s="215" t="s">
        <v>666</v>
      </c>
      <c r="C728" s="215">
        <v>51</v>
      </c>
      <c r="D728" s="214" t="s">
        <v>101</v>
      </c>
      <c r="E728" s="221">
        <v>3211</v>
      </c>
      <c r="F728" s="218" t="s">
        <v>42</v>
      </c>
      <c r="G728" s="251"/>
      <c r="H728" s="283">
        <v>2500</v>
      </c>
      <c r="I728" s="283"/>
      <c r="J728" s="283"/>
      <c r="K728" s="283"/>
      <c r="L728" s="283"/>
      <c r="M728" s="283">
        <f t="shared" si="459"/>
        <v>2500</v>
      </c>
    </row>
    <row r="729" spans="1:13" s="245" customFormat="1" hidden="1" x14ac:dyDescent="0.2">
      <c r="A729" s="263" t="s">
        <v>600</v>
      </c>
      <c r="B729" s="264" t="s">
        <v>666</v>
      </c>
      <c r="C729" s="264">
        <v>51</v>
      </c>
      <c r="D729" s="265"/>
      <c r="E729" s="266">
        <v>323</v>
      </c>
      <c r="F729" s="267"/>
      <c r="G729" s="251"/>
      <c r="H729" s="229">
        <f>H730+H731+H732</f>
        <v>4900</v>
      </c>
      <c r="I729" s="229">
        <f>I730+I731+I732</f>
        <v>600</v>
      </c>
      <c r="J729" s="229">
        <f>J730+J731+J732</f>
        <v>33500</v>
      </c>
      <c r="K729" s="229">
        <f t="shared" ref="K729:L729" si="465">K730+K731+K732</f>
        <v>0</v>
      </c>
      <c r="L729" s="229">
        <f t="shared" si="465"/>
        <v>0</v>
      </c>
      <c r="M729" s="229">
        <f t="shared" si="459"/>
        <v>37800</v>
      </c>
    </row>
    <row r="730" spans="1:13" s="245" customFormat="1" ht="15" hidden="1" x14ac:dyDescent="0.2">
      <c r="A730" s="216" t="s">
        <v>600</v>
      </c>
      <c r="B730" s="215" t="s">
        <v>666</v>
      </c>
      <c r="C730" s="215">
        <v>51</v>
      </c>
      <c r="D730" s="214" t="s">
        <v>101</v>
      </c>
      <c r="E730" s="221">
        <v>3233</v>
      </c>
      <c r="F730" s="218" t="s">
        <v>54</v>
      </c>
      <c r="G730" s="251"/>
      <c r="H730" s="282">
        <v>600</v>
      </c>
      <c r="I730" s="282">
        <v>600</v>
      </c>
      <c r="J730" s="282"/>
      <c r="K730" s="282"/>
      <c r="L730" s="282"/>
      <c r="M730" s="282">
        <f t="shared" si="459"/>
        <v>0</v>
      </c>
    </row>
    <row r="731" spans="1:13" s="245" customFormat="1" ht="15" hidden="1" x14ac:dyDescent="0.2">
      <c r="A731" s="216" t="s">
        <v>600</v>
      </c>
      <c r="B731" s="215" t="s">
        <v>666</v>
      </c>
      <c r="C731" s="215">
        <v>51</v>
      </c>
      <c r="D731" s="214" t="s">
        <v>101</v>
      </c>
      <c r="E731" s="221">
        <v>3235</v>
      </c>
      <c r="F731" s="218" t="s">
        <v>56</v>
      </c>
      <c r="G731" s="251"/>
      <c r="H731" s="292">
        <v>300</v>
      </c>
      <c r="I731" s="292"/>
      <c r="J731" s="292"/>
      <c r="K731" s="292"/>
      <c r="L731" s="292"/>
      <c r="M731" s="292">
        <f t="shared" si="459"/>
        <v>300</v>
      </c>
    </row>
    <row r="732" spans="1:13" s="245" customFormat="1" ht="15" hidden="1" x14ac:dyDescent="0.2">
      <c r="A732" s="216" t="s">
        <v>600</v>
      </c>
      <c r="B732" s="215" t="s">
        <v>666</v>
      </c>
      <c r="C732" s="215">
        <v>51</v>
      </c>
      <c r="D732" s="214" t="s">
        <v>101</v>
      </c>
      <c r="E732" s="221">
        <v>3237</v>
      </c>
      <c r="F732" s="218" t="s">
        <v>58</v>
      </c>
      <c r="G732" s="251"/>
      <c r="H732" s="291">
        <v>4000</v>
      </c>
      <c r="I732" s="291"/>
      <c r="J732" s="291">
        <v>33500</v>
      </c>
      <c r="K732" s="291"/>
      <c r="L732" s="291"/>
      <c r="M732" s="291">
        <f t="shared" si="459"/>
        <v>37500</v>
      </c>
    </row>
    <row r="733" spans="1:13" s="245" customFormat="1" hidden="1" x14ac:dyDescent="0.2">
      <c r="A733" s="263" t="s">
        <v>600</v>
      </c>
      <c r="B733" s="264" t="s">
        <v>666</v>
      </c>
      <c r="C733" s="264">
        <v>51</v>
      </c>
      <c r="D733" s="265"/>
      <c r="E733" s="266">
        <v>329</v>
      </c>
      <c r="F733" s="267"/>
      <c r="G733" s="251"/>
      <c r="H733" s="229">
        <f t="shared" ref="H733:L733" si="466">H734</f>
        <v>1300</v>
      </c>
      <c r="I733" s="229">
        <f t="shared" si="466"/>
        <v>1300</v>
      </c>
      <c r="J733" s="229">
        <f t="shared" si="466"/>
        <v>0</v>
      </c>
      <c r="K733" s="229">
        <f t="shared" si="466"/>
        <v>0</v>
      </c>
      <c r="L733" s="229">
        <f t="shared" si="466"/>
        <v>0</v>
      </c>
      <c r="M733" s="229">
        <f t="shared" si="459"/>
        <v>0</v>
      </c>
    </row>
    <row r="734" spans="1:13" s="245" customFormat="1" ht="15" hidden="1" x14ac:dyDescent="0.2">
      <c r="A734" s="216" t="s">
        <v>600</v>
      </c>
      <c r="B734" s="215" t="s">
        <v>666</v>
      </c>
      <c r="C734" s="215">
        <v>51</v>
      </c>
      <c r="D734" s="214" t="s">
        <v>101</v>
      </c>
      <c r="E734" s="221">
        <v>3293</v>
      </c>
      <c r="F734" s="218" t="s">
        <v>64</v>
      </c>
      <c r="G734" s="251"/>
      <c r="H734" s="283">
        <v>1300</v>
      </c>
      <c r="I734" s="283">
        <v>1300</v>
      </c>
      <c r="J734" s="283"/>
      <c r="K734" s="283"/>
      <c r="L734" s="283"/>
      <c r="M734" s="283">
        <f t="shared" si="459"/>
        <v>0</v>
      </c>
    </row>
    <row r="735" spans="1:13" s="245" customFormat="1" hidden="1" x14ac:dyDescent="0.2">
      <c r="A735" s="205" t="s">
        <v>600</v>
      </c>
      <c r="B735" s="206" t="s">
        <v>666</v>
      </c>
      <c r="C735" s="206">
        <v>51</v>
      </c>
      <c r="D735" s="206"/>
      <c r="E735" s="208">
        <v>41</v>
      </c>
      <c r="F735" s="209"/>
      <c r="G735" s="244"/>
      <c r="H735" s="227">
        <f>H736</f>
        <v>45000</v>
      </c>
      <c r="I735" s="227">
        <f>I736</f>
        <v>0</v>
      </c>
      <c r="J735" s="227">
        <f>J736</f>
        <v>133000</v>
      </c>
      <c r="K735" s="227">
        <f t="shared" ref="K735:L735" si="467">K736</f>
        <v>0</v>
      </c>
      <c r="L735" s="227">
        <f t="shared" si="467"/>
        <v>0</v>
      </c>
      <c r="M735" s="227">
        <f t="shared" si="459"/>
        <v>178000</v>
      </c>
    </row>
    <row r="736" spans="1:13" s="245" customFormat="1" hidden="1" x14ac:dyDescent="0.2">
      <c r="A736" s="263" t="s">
        <v>600</v>
      </c>
      <c r="B736" s="264" t="s">
        <v>666</v>
      </c>
      <c r="C736" s="264">
        <v>51</v>
      </c>
      <c r="D736" s="265"/>
      <c r="E736" s="266">
        <v>412</v>
      </c>
      <c r="F736" s="267"/>
      <c r="G736" s="251"/>
      <c r="H736" s="229">
        <f t="shared" ref="H736:L736" si="468">H737</f>
        <v>45000</v>
      </c>
      <c r="I736" s="229">
        <f t="shared" si="468"/>
        <v>0</v>
      </c>
      <c r="J736" s="229">
        <f t="shared" si="468"/>
        <v>133000</v>
      </c>
      <c r="K736" s="229">
        <f t="shared" si="468"/>
        <v>0</v>
      </c>
      <c r="L736" s="229">
        <f t="shared" si="468"/>
        <v>0</v>
      </c>
      <c r="M736" s="229">
        <f t="shared" si="459"/>
        <v>178000</v>
      </c>
    </row>
    <row r="737" spans="1:13" s="245" customFormat="1" ht="15" hidden="1" x14ac:dyDescent="0.2">
      <c r="A737" s="216" t="s">
        <v>600</v>
      </c>
      <c r="B737" s="215" t="s">
        <v>666</v>
      </c>
      <c r="C737" s="215">
        <v>51</v>
      </c>
      <c r="D737" s="214" t="s">
        <v>101</v>
      </c>
      <c r="E737" s="221">
        <v>4126</v>
      </c>
      <c r="F737" s="218" t="s">
        <v>84</v>
      </c>
      <c r="G737" s="251"/>
      <c r="H737" s="283">
        <v>45000</v>
      </c>
      <c r="I737" s="283"/>
      <c r="J737" s="283">
        <v>133000</v>
      </c>
      <c r="K737" s="283"/>
      <c r="L737" s="283"/>
      <c r="M737" s="283">
        <f t="shared" si="459"/>
        <v>178000</v>
      </c>
    </row>
    <row r="738" spans="1:13" s="245" customFormat="1" hidden="1" x14ac:dyDescent="0.2">
      <c r="A738" s="205" t="s">
        <v>600</v>
      </c>
      <c r="B738" s="206" t="s">
        <v>666</v>
      </c>
      <c r="C738" s="206">
        <v>559</v>
      </c>
      <c r="D738" s="206"/>
      <c r="E738" s="208">
        <v>31</v>
      </c>
      <c r="F738" s="209"/>
      <c r="G738" s="244"/>
      <c r="H738" s="227">
        <f t="shared" ref="H738:J738" si="469">H739+H741</f>
        <v>34800</v>
      </c>
      <c r="I738" s="227">
        <f t="shared" si="469"/>
        <v>2000</v>
      </c>
      <c r="J738" s="227">
        <f t="shared" si="469"/>
        <v>0</v>
      </c>
      <c r="K738" s="227">
        <f t="shared" ref="K738:L738" si="470">K739+K741</f>
        <v>0</v>
      </c>
      <c r="L738" s="227">
        <f t="shared" si="470"/>
        <v>0</v>
      </c>
      <c r="M738" s="227">
        <f t="shared" si="459"/>
        <v>32800</v>
      </c>
    </row>
    <row r="739" spans="1:13" s="245" customFormat="1" hidden="1" x14ac:dyDescent="0.2">
      <c r="A739" s="263" t="s">
        <v>600</v>
      </c>
      <c r="B739" s="264" t="s">
        <v>666</v>
      </c>
      <c r="C739" s="264">
        <v>559</v>
      </c>
      <c r="D739" s="265"/>
      <c r="E739" s="266">
        <v>311</v>
      </c>
      <c r="F739" s="267"/>
      <c r="G739" s="251"/>
      <c r="H739" s="229">
        <f t="shared" ref="H739:L739" si="471">H740</f>
        <v>30000</v>
      </c>
      <c r="I739" s="229">
        <f t="shared" si="471"/>
        <v>2000</v>
      </c>
      <c r="J739" s="229">
        <f t="shared" si="471"/>
        <v>0</v>
      </c>
      <c r="K739" s="229">
        <f t="shared" si="471"/>
        <v>0</v>
      </c>
      <c r="L739" s="229">
        <f t="shared" si="471"/>
        <v>0</v>
      </c>
      <c r="M739" s="229">
        <f t="shared" si="459"/>
        <v>28000</v>
      </c>
    </row>
    <row r="740" spans="1:13" s="245" customFormat="1" ht="15" hidden="1" x14ac:dyDescent="0.2">
      <c r="A740" s="216" t="s">
        <v>600</v>
      </c>
      <c r="B740" s="215" t="s">
        <v>666</v>
      </c>
      <c r="C740" s="215">
        <v>559</v>
      </c>
      <c r="D740" s="214" t="s">
        <v>101</v>
      </c>
      <c r="E740" s="221">
        <v>3111</v>
      </c>
      <c r="F740" s="218" t="s">
        <v>33</v>
      </c>
      <c r="G740" s="251"/>
      <c r="H740" s="283">
        <v>30000</v>
      </c>
      <c r="I740" s="283">
        <v>2000</v>
      </c>
      <c r="J740" s="283"/>
      <c r="K740" s="283"/>
      <c r="L740" s="283"/>
      <c r="M740" s="283">
        <f t="shared" si="459"/>
        <v>28000</v>
      </c>
    </row>
    <row r="741" spans="1:13" s="245" customFormat="1" hidden="1" x14ac:dyDescent="0.2">
      <c r="A741" s="263" t="s">
        <v>600</v>
      </c>
      <c r="B741" s="264" t="s">
        <v>666</v>
      </c>
      <c r="C741" s="264">
        <v>559</v>
      </c>
      <c r="D741" s="265"/>
      <c r="E741" s="266">
        <v>313</v>
      </c>
      <c r="F741" s="267"/>
      <c r="G741" s="251"/>
      <c r="H741" s="229">
        <f t="shared" ref="H741:L741" si="472">H742</f>
        <v>4800</v>
      </c>
      <c r="I741" s="229">
        <f t="shared" si="472"/>
        <v>0</v>
      </c>
      <c r="J741" s="229">
        <f t="shared" si="472"/>
        <v>0</v>
      </c>
      <c r="K741" s="229">
        <f t="shared" si="472"/>
        <v>0</v>
      </c>
      <c r="L741" s="229">
        <f t="shared" si="472"/>
        <v>0</v>
      </c>
      <c r="M741" s="229">
        <f t="shared" si="459"/>
        <v>4800</v>
      </c>
    </row>
    <row r="742" spans="1:13" s="245" customFormat="1" ht="15" hidden="1" x14ac:dyDescent="0.2">
      <c r="A742" s="216" t="s">
        <v>600</v>
      </c>
      <c r="B742" s="215" t="s">
        <v>666</v>
      </c>
      <c r="C742" s="215">
        <v>559</v>
      </c>
      <c r="D742" s="214" t="s">
        <v>101</v>
      </c>
      <c r="E742" s="221">
        <v>3132</v>
      </c>
      <c r="F742" s="218" t="s">
        <v>40</v>
      </c>
      <c r="G742" s="251"/>
      <c r="H742" s="283">
        <v>4800</v>
      </c>
      <c r="I742" s="283"/>
      <c r="J742" s="283"/>
      <c r="K742" s="283"/>
      <c r="L742" s="283"/>
      <c r="M742" s="283">
        <f t="shared" si="459"/>
        <v>4800</v>
      </c>
    </row>
    <row r="743" spans="1:13" s="245" customFormat="1" hidden="1" x14ac:dyDescent="0.2">
      <c r="A743" s="205" t="s">
        <v>600</v>
      </c>
      <c r="B743" s="206" t="s">
        <v>666</v>
      </c>
      <c r="C743" s="206">
        <v>559</v>
      </c>
      <c r="D743" s="206"/>
      <c r="E743" s="208">
        <v>32</v>
      </c>
      <c r="F743" s="209"/>
      <c r="G743" s="244"/>
      <c r="H743" s="227">
        <f t="shared" ref="H743:J743" si="473">H744+H746+H750</f>
        <v>70175</v>
      </c>
      <c r="I743" s="227">
        <f t="shared" si="473"/>
        <v>38825</v>
      </c>
      <c r="J743" s="227">
        <f t="shared" si="473"/>
        <v>0</v>
      </c>
      <c r="K743" s="227">
        <f t="shared" ref="K743:L743" si="474">K744+K746+K750</f>
        <v>0</v>
      </c>
      <c r="L743" s="227">
        <f t="shared" si="474"/>
        <v>0</v>
      </c>
      <c r="M743" s="227">
        <f t="shared" si="459"/>
        <v>31350</v>
      </c>
    </row>
    <row r="744" spans="1:13" s="245" customFormat="1" hidden="1" x14ac:dyDescent="0.2">
      <c r="A744" s="263" t="s">
        <v>600</v>
      </c>
      <c r="B744" s="264" t="s">
        <v>666</v>
      </c>
      <c r="C744" s="264">
        <v>559</v>
      </c>
      <c r="D744" s="265"/>
      <c r="E744" s="266">
        <v>321</v>
      </c>
      <c r="F744" s="267"/>
      <c r="G744" s="251"/>
      <c r="H744" s="229">
        <f t="shared" ref="H744:L744" si="475">H745</f>
        <v>6000</v>
      </c>
      <c r="I744" s="229">
        <f t="shared" si="475"/>
        <v>4000</v>
      </c>
      <c r="J744" s="229">
        <f t="shared" si="475"/>
        <v>0</v>
      </c>
      <c r="K744" s="229">
        <f t="shared" si="475"/>
        <v>0</v>
      </c>
      <c r="L744" s="229">
        <f t="shared" si="475"/>
        <v>0</v>
      </c>
      <c r="M744" s="229">
        <f t="shared" si="459"/>
        <v>2000</v>
      </c>
    </row>
    <row r="745" spans="1:13" s="245" customFormat="1" ht="15" hidden="1" x14ac:dyDescent="0.2">
      <c r="A745" s="216" t="s">
        <v>600</v>
      </c>
      <c r="B745" s="215" t="s">
        <v>666</v>
      </c>
      <c r="C745" s="215">
        <v>559</v>
      </c>
      <c r="D745" s="214" t="s">
        <v>101</v>
      </c>
      <c r="E745" s="221">
        <v>3211</v>
      </c>
      <c r="F745" s="218" t="s">
        <v>42</v>
      </c>
      <c r="G745" s="251"/>
      <c r="H745" s="283">
        <v>6000</v>
      </c>
      <c r="I745" s="283">
        <v>4000</v>
      </c>
      <c r="J745" s="283"/>
      <c r="K745" s="283"/>
      <c r="L745" s="283"/>
      <c r="M745" s="283">
        <f t="shared" si="459"/>
        <v>2000</v>
      </c>
    </row>
    <row r="746" spans="1:13" s="245" customFormat="1" hidden="1" x14ac:dyDescent="0.2">
      <c r="A746" s="263" t="s">
        <v>600</v>
      </c>
      <c r="B746" s="264" t="s">
        <v>666</v>
      </c>
      <c r="C746" s="264">
        <v>559</v>
      </c>
      <c r="D746" s="265"/>
      <c r="E746" s="266">
        <v>323</v>
      </c>
      <c r="F746" s="267"/>
      <c r="G746" s="251"/>
      <c r="H746" s="229">
        <f t="shared" ref="H746:J746" si="476">H747+H748+H749</f>
        <v>62050</v>
      </c>
      <c r="I746" s="229">
        <f t="shared" si="476"/>
        <v>32700</v>
      </c>
      <c r="J746" s="229">
        <f t="shared" si="476"/>
        <v>0</v>
      </c>
      <c r="K746" s="229">
        <f t="shared" ref="K746:L746" si="477">K747+K748+K749</f>
        <v>0</v>
      </c>
      <c r="L746" s="229">
        <f t="shared" si="477"/>
        <v>0</v>
      </c>
      <c r="M746" s="229">
        <f t="shared" si="459"/>
        <v>29350</v>
      </c>
    </row>
    <row r="747" spans="1:13" s="245" customFormat="1" ht="15" hidden="1" x14ac:dyDescent="0.2">
      <c r="A747" s="216" t="s">
        <v>600</v>
      </c>
      <c r="B747" s="215" t="s">
        <v>666</v>
      </c>
      <c r="C747" s="215">
        <v>559</v>
      </c>
      <c r="D747" s="214" t="s">
        <v>101</v>
      </c>
      <c r="E747" s="221">
        <v>3233</v>
      </c>
      <c r="F747" s="218" t="s">
        <v>54</v>
      </c>
      <c r="G747" s="251"/>
      <c r="H747" s="283">
        <v>1700</v>
      </c>
      <c r="I747" s="283">
        <v>1700</v>
      </c>
      <c r="J747" s="283"/>
      <c r="K747" s="283"/>
      <c r="L747" s="283"/>
      <c r="M747" s="283">
        <f t="shared" si="459"/>
        <v>0</v>
      </c>
    </row>
    <row r="748" spans="1:13" s="245" customFormat="1" ht="15" hidden="1" x14ac:dyDescent="0.2">
      <c r="A748" s="216" t="s">
        <v>600</v>
      </c>
      <c r="B748" s="215" t="s">
        <v>666</v>
      </c>
      <c r="C748" s="215">
        <v>559</v>
      </c>
      <c r="D748" s="214" t="s">
        <v>101</v>
      </c>
      <c r="E748" s="221">
        <v>3235</v>
      </c>
      <c r="F748" s="218" t="s">
        <v>56</v>
      </c>
      <c r="G748" s="251"/>
      <c r="H748" s="291">
        <v>1000</v>
      </c>
      <c r="I748" s="291">
        <v>1000</v>
      </c>
      <c r="J748" s="291"/>
      <c r="K748" s="291"/>
      <c r="L748" s="291"/>
      <c r="M748" s="291">
        <f t="shared" si="459"/>
        <v>0</v>
      </c>
    </row>
    <row r="749" spans="1:13" s="245" customFormat="1" ht="15" hidden="1" x14ac:dyDescent="0.2">
      <c r="A749" s="216" t="s">
        <v>600</v>
      </c>
      <c r="B749" s="215" t="s">
        <v>666</v>
      </c>
      <c r="C749" s="215">
        <v>559</v>
      </c>
      <c r="D749" s="214" t="s">
        <v>101</v>
      </c>
      <c r="E749" s="221">
        <v>3237</v>
      </c>
      <c r="F749" s="218" t="s">
        <v>58</v>
      </c>
      <c r="G749" s="251"/>
      <c r="H749" s="291">
        <v>59350</v>
      </c>
      <c r="I749" s="291">
        <v>30000</v>
      </c>
      <c r="J749" s="291"/>
      <c r="K749" s="291"/>
      <c r="L749" s="291"/>
      <c r="M749" s="291">
        <f t="shared" si="459"/>
        <v>29350</v>
      </c>
    </row>
    <row r="750" spans="1:13" s="245" customFormat="1" hidden="1" x14ac:dyDescent="0.2">
      <c r="A750" s="263" t="s">
        <v>600</v>
      </c>
      <c r="B750" s="264" t="s">
        <v>666</v>
      </c>
      <c r="C750" s="264">
        <v>559</v>
      </c>
      <c r="D750" s="265"/>
      <c r="E750" s="266">
        <v>329</v>
      </c>
      <c r="F750" s="267"/>
      <c r="G750" s="251"/>
      <c r="H750" s="229">
        <f t="shared" ref="H750:L750" si="478">H751</f>
        <v>2125</v>
      </c>
      <c r="I750" s="229">
        <f t="shared" si="478"/>
        <v>2125</v>
      </c>
      <c r="J750" s="229">
        <f t="shared" si="478"/>
        <v>0</v>
      </c>
      <c r="K750" s="229">
        <f t="shared" si="478"/>
        <v>0</v>
      </c>
      <c r="L750" s="229">
        <f t="shared" si="478"/>
        <v>0</v>
      </c>
      <c r="M750" s="229">
        <f t="shared" si="459"/>
        <v>0</v>
      </c>
    </row>
    <row r="751" spans="1:13" s="245" customFormat="1" ht="15" hidden="1" x14ac:dyDescent="0.2">
      <c r="A751" s="216" t="s">
        <v>600</v>
      </c>
      <c r="B751" s="215" t="s">
        <v>666</v>
      </c>
      <c r="C751" s="215">
        <v>559</v>
      </c>
      <c r="D751" s="214" t="s">
        <v>101</v>
      </c>
      <c r="E751" s="221">
        <v>3293</v>
      </c>
      <c r="F751" s="218" t="s">
        <v>64</v>
      </c>
      <c r="G751" s="251"/>
      <c r="H751" s="283">
        <v>2125</v>
      </c>
      <c r="I751" s="283">
        <v>2125</v>
      </c>
      <c r="J751" s="283"/>
      <c r="K751" s="283"/>
      <c r="L751" s="283"/>
      <c r="M751" s="283">
        <f t="shared" si="459"/>
        <v>0</v>
      </c>
    </row>
    <row r="752" spans="1:13" s="245" customFormat="1" hidden="1" x14ac:dyDescent="0.2">
      <c r="A752" s="205" t="s">
        <v>600</v>
      </c>
      <c r="B752" s="206" t="s">
        <v>666</v>
      </c>
      <c r="C752" s="206">
        <v>559</v>
      </c>
      <c r="D752" s="206"/>
      <c r="E752" s="208">
        <v>41</v>
      </c>
      <c r="F752" s="209"/>
      <c r="G752" s="244"/>
      <c r="H752" s="227">
        <f t="shared" ref="H752:L753" si="479">H753</f>
        <v>395000</v>
      </c>
      <c r="I752" s="227">
        <f t="shared" si="479"/>
        <v>181000</v>
      </c>
      <c r="J752" s="227">
        <f t="shared" si="479"/>
        <v>0</v>
      </c>
      <c r="K752" s="227">
        <f t="shared" si="479"/>
        <v>0</v>
      </c>
      <c r="L752" s="227">
        <f t="shared" si="479"/>
        <v>0</v>
      </c>
      <c r="M752" s="227">
        <f t="shared" si="459"/>
        <v>214000</v>
      </c>
    </row>
    <row r="753" spans="1:13" s="204" customFormat="1" hidden="1" x14ac:dyDescent="0.2">
      <c r="A753" s="263" t="s">
        <v>600</v>
      </c>
      <c r="B753" s="264" t="s">
        <v>666</v>
      </c>
      <c r="C753" s="264">
        <v>559</v>
      </c>
      <c r="D753" s="265"/>
      <c r="E753" s="266">
        <v>412</v>
      </c>
      <c r="F753" s="267"/>
      <c r="G753" s="251"/>
      <c r="H753" s="229">
        <f t="shared" si="479"/>
        <v>395000</v>
      </c>
      <c r="I753" s="229">
        <f t="shared" si="479"/>
        <v>181000</v>
      </c>
      <c r="J753" s="229">
        <f t="shared" si="479"/>
        <v>0</v>
      </c>
      <c r="K753" s="229">
        <f t="shared" si="479"/>
        <v>0</v>
      </c>
      <c r="L753" s="229">
        <f t="shared" si="479"/>
        <v>0</v>
      </c>
      <c r="M753" s="229">
        <f t="shared" si="459"/>
        <v>214000</v>
      </c>
    </row>
    <row r="754" spans="1:13" s="245" customFormat="1" ht="15" hidden="1" x14ac:dyDescent="0.2">
      <c r="A754" s="216" t="s">
        <v>600</v>
      </c>
      <c r="B754" s="215" t="s">
        <v>666</v>
      </c>
      <c r="C754" s="215">
        <v>559</v>
      </c>
      <c r="D754" s="214" t="s">
        <v>101</v>
      </c>
      <c r="E754" s="221">
        <v>4126</v>
      </c>
      <c r="F754" s="218" t="s">
        <v>84</v>
      </c>
      <c r="G754" s="251"/>
      <c r="H754" s="283">
        <v>395000</v>
      </c>
      <c r="I754" s="283">
        <v>181000</v>
      </c>
      <c r="J754" s="283"/>
      <c r="K754" s="283"/>
      <c r="L754" s="283"/>
      <c r="M754" s="283">
        <f t="shared" si="459"/>
        <v>214000</v>
      </c>
    </row>
    <row r="755" spans="1:13" s="245" customFormat="1" ht="33.75" hidden="1" x14ac:dyDescent="0.2">
      <c r="A755" s="187" t="s">
        <v>600</v>
      </c>
      <c r="B755" s="169" t="s">
        <v>668</v>
      </c>
      <c r="C755" s="169"/>
      <c r="D755" s="169"/>
      <c r="E755" s="170"/>
      <c r="F755" s="172" t="s">
        <v>669</v>
      </c>
      <c r="G755" s="173" t="s">
        <v>661</v>
      </c>
      <c r="H755" s="297">
        <f t="shared" ref="H755:L757" si="480">H756</f>
        <v>303000</v>
      </c>
      <c r="I755" s="297">
        <f t="shared" si="480"/>
        <v>128400</v>
      </c>
      <c r="J755" s="297">
        <f t="shared" si="480"/>
        <v>0</v>
      </c>
      <c r="K755" s="297">
        <f t="shared" si="480"/>
        <v>0</v>
      </c>
      <c r="L755" s="297">
        <f t="shared" si="480"/>
        <v>0</v>
      </c>
      <c r="M755" s="297">
        <f t="shared" ref="M755:M800" si="481">H755-I755+J755-K755+L755</f>
        <v>174600</v>
      </c>
    </row>
    <row r="756" spans="1:13" s="245" customFormat="1" hidden="1" x14ac:dyDescent="0.2">
      <c r="A756" s="182" t="s">
        <v>600</v>
      </c>
      <c r="B756" s="164" t="s">
        <v>668</v>
      </c>
      <c r="C756" s="164">
        <v>11</v>
      </c>
      <c r="D756" s="164"/>
      <c r="E756" s="165">
        <v>41</v>
      </c>
      <c r="F756" s="166"/>
      <c r="G756" s="167"/>
      <c r="H756" s="296">
        <f t="shared" si="480"/>
        <v>303000</v>
      </c>
      <c r="I756" s="296">
        <f t="shared" si="480"/>
        <v>128400</v>
      </c>
      <c r="J756" s="296">
        <f t="shared" si="480"/>
        <v>0</v>
      </c>
      <c r="K756" s="296">
        <f t="shared" si="480"/>
        <v>0</v>
      </c>
      <c r="L756" s="296">
        <f t="shared" si="480"/>
        <v>0</v>
      </c>
      <c r="M756" s="296">
        <f t="shared" si="481"/>
        <v>174600</v>
      </c>
    </row>
    <row r="757" spans="1:13" s="204" customFormat="1" hidden="1" x14ac:dyDescent="0.2">
      <c r="A757" s="331" t="s">
        <v>600</v>
      </c>
      <c r="B757" s="332" t="s">
        <v>668</v>
      </c>
      <c r="C757" s="332">
        <v>11</v>
      </c>
      <c r="D757" s="333"/>
      <c r="E757" s="334">
        <v>412</v>
      </c>
      <c r="F757" s="335"/>
      <c r="G757" s="130"/>
      <c r="H757" s="147">
        <f t="shared" si="480"/>
        <v>303000</v>
      </c>
      <c r="I757" s="147">
        <f t="shared" si="480"/>
        <v>128400</v>
      </c>
      <c r="J757" s="147">
        <f t="shared" si="480"/>
        <v>0</v>
      </c>
      <c r="K757" s="147">
        <f t="shared" si="480"/>
        <v>0</v>
      </c>
      <c r="L757" s="147">
        <f t="shared" si="480"/>
        <v>0</v>
      </c>
      <c r="M757" s="147">
        <f t="shared" si="481"/>
        <v>174600</v>
      </c>
    </row>
    <row r="758" spans="1:13" s="245" customFormat="1" ht="15" hidden="1" x14ac:dyDescent="0.2">
      <c r="A758" s="107" t="s">
        <v>600</v>
      </c>
      <c r="B758" s="94" t="s">
        <v>668</v>
      </c>
      <c r="C758" s="94">
        <v>11</v>
      </c>
      <c r="D758" s="95" t="s">
        <v>101</v>
      </c>
      <c r="E758" s="117">
        <v>4126</v>
      </c>
      <c r="F758" s="140" t="s">
        <v>84</v>
      </c>
      <c r="G758" s="130"/>
      <c r="H758" s="278">
        <v>303000</v>
      </c>
      <c r="I758" s="278">
        <v>128400</v>
      </c>
      <c r="J758" s="278"/>
      <c r="K758" s="278"/>
      <c r="L758" s="278"/>
      <c r="M758" s="278">
        <f t="shared" si="481"/>
        <v>174600</v>
      </c>
    </row>
    <row r="759" spans="1:13" s="245" customFormat="1" ht="81" hidden="1" customHeight="1" x14ac:dyDescent="0.2">
      <c r="A759" s="187" t="s">
        <v>600</v>
      </c>
      <c r="B759" s="169" t="s">
        <v>670</v>
      </c>
      <c r="C759" s="169"/>
      <c r="D759" s="169"/>
      <c r="E759" s="170"/>
      <c r="F759" s="172" t="s">
        <v>671</v>
      </c>
      <c r="G759" s="173" t="s">
        <v>661</v>
      </c>
      <c r="H759" s="297">
        <f>H775+H780+H795+H760+H772+H801+H806+H821+H827+H832+H847</f>
        <v>38000</v>
      </c>
      <c r="I759" s="297">
        <f t="shared" ref="I759:L759" si="482">I775+I780+I795+I760+I772+I801+I806+I821+I827+I832+I847</f>
        <v>0</v>
      </c>
      <c r="J759" s="297">
        <f t="shared" si="482"/>
        <v>84500</v>
      </c>
      <c r="K759" s="297">
        <f t="shared" si="482"/>
        <v>0</v>
      </c>
      <c r="L759" s="297">
        <f t="shared" si="482"/>
        <v>61250</v>
      </c>
      <c r="M759" s="297">
        <f t="shared" si="481"/>
        <v>183750</v>
      </c>
    </row>
    <row r="760" spans="1:13" s="245" customFormat="1" hidden="1" x14ac:dyDescent="0.2">
      <c r="A760" s="182" t="s">
        <v>600</v>
      </c>
      <c r="B760" s="164" t="s">
        <v>670</v>
      </c>
      <c r="C760" s="164">
        <v>11</v>
      </c>
      <c r="D760" s="164"/>
      <c r="E760" s="165">
        <v>32</v>
      </c>
      <c r="F760" s="166"/>
      <c r="G760" s="167"/>
      <c r="H760" s="296">
        <f>H761+H763+H770</f>
        <v>0</v>
      </c>
      <c r="I760" s="296">
        <f>I761+I763+I770</f>
        <v>0</v>
      </c>
      <c r="J760" s="296">
        <f>J761+J763+J770</f>
        <v>24250</v>
      </c>
      <c r="K760" s="296">
        <f>K761+K763+K770</f>
        <v>0</v>
      </c>
      <c r="L760" s="296">
        <f>L761+L763+L770</f>
        <v>0</v>
      </c>
      <c r="M760" s="296">
        <f t="shared" si="481"/>
        <v>24250</v>
      </c>
    </row>
    <row r="761" spans="1:13" s="245" customFormat="1" hidden="1" x14ac:dyDescent="0.2">
      <c r="A761" s="331" t="s">
        <v>600</v>
      </c>
      <c r="B761" s="332" t="s">
        <v>670</v>
      </c>
      <c r="C761" s="336">
        <v>11</v>
      </c>
      <c r="D761" s="333"/>
      <c r="E761" s="334">
        <v>321</v>
      </c>
      <c r="F761" s="335"/>
      <c r="G761" s="130"/>
      <c r="H761" s="147">
        <f>SUM(H762:H762)</f>
        <v>0</v>
      </c>
      <c r="I761" s="147">
        <f>SUM(I762:I762)</f>
        <v>0</v>
      </c>
      <c r="J761" s="147">
        <f>SUM(J762:J762)</f>
        <v>2000</v>
      </c>
      <c r="K761" s="147">
        <f>SUM(K762:K762)</f>
        <v>0</v>
      </c>
      <c r="L761" s="147">
        <f>SUM(L762:L762)</f>
        <v>0</v>
      </c>
      <c r="M761" s="147">
        <f t="shared" si="481"/>
        <v>2000</v>
      </c>
    </row>
    <row r="762" spans="1:13" s="245" customFormat="1" ht="15" hidden="1" x14ac:dyDescent="0.2">
      <c r="A762" s="107" t="s">
        <v>600</v>
      </c>
      <c r="B762" s="94" t="s">
        <v>670</v>
      </c>
      <c r="C762" s="93">
        <v>11</v>
      </c>
      <c r="D762" s="95" t="s">
        <v>101</v>
      </c>
      <c r="E762" s="117">
        <v>3211</v>
      </c>
      <c r="F762" s="140" t="s">
        <v>42</v>
      </c>
      <c r="G762" s="130"/>
      <c r="H762" s="278"/>
      <c r="I762" s="278"/>
      <c r="J762" s="278">
        <v>2000</v>
      </c>
      <c r="K762" s="278"/>
      <c r="L762" s="278"/>
      <c r="M762" s="278">
        <f t="shared" si="481"/>
        <v>2000</v>
      </c>
    </row>
    <row r="763" spans="1:13" s="245" customFormat="1" hidden="1" x14ac:dyDescent="0.2">
      <c r="A763" s="331" t="s">
        <v>600</v>
      </c>
      <c r="B763" s="332" t="s">
        <v>670</v>
      </c>
      <c r="C763" s="336">
        <v>11</v>
      </c>
      <c r="D763" s="333"/>
      <c r="E763" s="334">
        <v>323</v>
      </c>
      <c r="F763" s="335"/>
      <c r="G763" s="130"/>
      <c r="H763" s="147">
        <f>SUM(H764:H769)</f>
        <v>0</v>
      </c>
      <c r="I763" s="147">
        <f>SUM(I764:I769)</f>
        <v>0</v>
      </c>
      <c r="J763" s="147">
        <f>SUM(J764:J769)</f>
        <v>21000</v>
      </c>
      <c r="K763" s="147">
        <f>SUM(K764:K769)</f>
        <v>0</v>
      </c>
      <c r="L763" s="147">
        <f>SUM(L764:L769)</f>
        <v>0</v>
      </c>
      <c r="M763" s="147">
        <f t="shared" si="481"/>
        <v>21000</v>
      </c>
    </row>
    <row r="764" spans="1:13" s="245" customFormat="1" ht="15" hidden="1" x14ac:dyDescent="0.2">
      <c r="A764" s="107" t="s">
        <v>600</v>
      </c>
      <c r="B764" s="94" t="s">
        <v>670</v>
      </c>
      <c r="C764" s="93">
        <v>11</v>
      </c>
      <c r="D764" s="95" t="s">
        <v>101</v>
      </c>
      <c r="E764" s="117">
        <v>3231</v>
      </c>
      <c r="F764" s="140" t="s">
        <v>52</v>
      </c>
      <c r="G764" s="130"/>
      <c r="H764" s="278"/>
      <c r="I764" s="278"/>
      <c r="J764" s="278">
        <v>500</v>
      </c>
      <c r="K764" s="278"/>
      <c r="L764" s="278"/>
      <c r="M764" s="278">
        <f t="shared" si="481"/>
        <v>500</v>
      </c>
    </row>
    <row r="765" spans="1:13" s="245" customFormat="1" ht="15" hidden="1" x14ac:dyDescent="0.2">
      <c r="A765" s="107" t="s">
        <v>600</v>
      </c>
      <c r="B765" s="94" t="s">
        <v>670</v>
      </c>
      <c r="C765" s="93">
        <v>11</v>
      </c>
      <c r="D765" s="95" t="s">
        <v>101</v>
      </c>
      <c r="E765" s="117">
        <v>3233</v>
      </c>
      <c r="F765" s="140" t="s">
        <v>54</v>
      </c>
      <c r="G765" s="130"/>
      <c r="H765" s="278"/>
      <c r="I765" s="278"/>
      <c r="J765" s="278">
        <v>500</v>
      </c>
      <c r="K765" s="278"/>
      <c r="L765" s="278"/>
      <c r="M765" s="278">
        <f t="shared" si="481"/>
        <v>500</v>
      </c>
    </row>
    <row r="766" spans="1:13" s="245" customFormat="1" ht="15" hidden="1" x14ac:dyDescent="0.2">
      <c r="A766" s="107" t="s">
        <v>600</v>
      </c>
      <c r="B766" s="94" t="s">
        <v>670</v>
      </c>
      <c r="C766" s="93">
        <v>11</v>
      </c>
      <c r="D766" s="95" t="s">
        <v>101</v>
      </c>
      <c r="E766" s="117">
        <v>3235</v>
      </c>
      <c r="F766" s="140" t="s">
        <v>56</v>
      </c>
      <c r="G766" s="130"/>
      <c r="H766" s="278"/>
      <c r="I766" s="278"/>
      <c r="J766" s="278">
        <v>500</v>
      </c>
      <c r="K766" s="278"/>
      <c r="L766" s="278"/>
      <c r="M766" s="278">
        <f t="shared" si="481"/>
        <v>500</v>
      </c>
    </row>
    <row r="767" spans="1:13" s="245" customFormat="1" ht="15" hidden="1" x14ac:dyDescent="0.2">
      <c r="A767" s="107" t="s">
        <v>600</v>
      </c>
      <c r="B767" s="94" t="s">
        <v>670</v>
      </c>
      <c r="C767" s="93">
        <v>11</v>
      </c>
      <c r="D767" s="95" t="s">
        <v>101</v>
      </c>
      <c r="E767" s="117">
        <v>3237</v>
      </c>
      <c r="F767" s="140" t="s">
        <v>58</v>
      </c>
      <c r="G767" s="130"/>
      <c r="H767" s="278"/>
      <c r="I767" s="278"/>
      <c r="J767" s="278">
        <v>14000</v>
      </c>
      <c r="K767" s="278"/>
      <c r="L767" s="278"/>
      <c r="M767" s="278">
        <f t="shared" si="481"/>
        <v>14000</v>
      </c>
    </row>
    <row r="768" spans="1:13" s="245" customFormat="1" ht="15" hidden="1" x14ac:dyDescent="0.2">
      <c r="A768" s="107" t="s">
        <v>600</v>
      </c>
      <c r="B768" s="94" t="s">
        <v>670</v>
      </c>
      <c r="C768" s="93">
        <v>11</v>
      </c>
      <c r="D768" s="95" t="s">
        <v>101</v>
      </c>
      <c r="E768" s="117">
        <v>3238</v>
      </c>
      <c r="F768" s="140" t="s">
        <v>59</v>
      </c>
      <c r="G768" s="130"/>
      <c r="H768" s="278"/>
      <c r="I768" s="278"/>
      <c r="J768" s="278">
        <v>500</v>
      </c>
      <c r="K768" s="278"/>
      <c r="L768" s="278"/>
      <c r="M768" s="278">
        <f t="shared" si="481"/>
        <v>500</v>
      </c>
    </row>
    <row r="769" spans="1:13" s="245" customFormat="1" ht="15" hidden="1" x14ac:dyDescent="0.2">
      <c r="A769" s="107" t="s">
        <v>600</v>
      </c>
      <c r="B769" s="94" t="s">
        <v>670</v>
      </c>
      <c r="C769" s="93">
        <v>11</v>
      </c>
      <c r="D769" s="95" t="s">
        <v>101</v>
      </c>
      <c r="E769" s="117">
        <v>3239</v>
      </c>
      <c r="F769" s="140" t="s">
        <v>60</v>
      </c>
      <c r="G769" s="130"/>
      <c r="H769" s="278"/>
      <c r="I769" s="278"/>
      <c r="J769" s="278">
        <v>5000</v>
      </c>
      <c r="K769" s="278"/>
      <c r="L769" s="278"/>
      <c r="M769" s="278">
        <f t="shared" si="481"/>
        <v>5000</v>
      </c>
    </row>
    <row r="770" spans="1:13" s="245" customFormat="1" hidden="1" x14ac:dyDescent="0.2">
      <c r="A770" s="331" t="s">
        <v>600</v>
      </c>
      <c r="B770" s="332" t="s">
        <v>670</v>
      </c>
      <c r="C770" s="336">
        <v>11</v>
      </c>
      <c r="D770" s="333"/>
      <c r="E770" s="334">
        <v>329</v>
      </c>
      <c r="F770" s="335"/>
      <c r="G770" s="130"/>
      <c r="H770" s="147">
        <f>SUM(H771:H771)</f>
        <v>0</v>
      </c>
      <c r="I770" s="147">
        <f>SUM(I771:I771)</f>
        <v>0</v>
      </c>
      <c r="J770" s="147">
        <f>SUM(J771:J771)</f>
        <v>1250</v>
      </c>
      <c r="K770" s="147">
        <f>SUM(K771:K771)</f>
        <v>0</v>
      </c>
      <c r="L770" s="147">
        <f>SUM(L771:L771)</f>
        <v>0</v>
      </c>
      <c r="M770" s="147">
        <f t="shared" si="481"/>
        <v>1250</v>
      </c>
    </row>
    <row r="771" spans="1:13" s="245" customFormat="1" ht="15" hidden="1" x14ac:dyDescent="0.2">
      <c r="A771" s="107" t="s">
        <v>600</v>
      </c>
      <c r="B771" s="94" t="s">
        <v>670</v>
      </c>
      <c r="C771" s="93">
        <v>11</v>
      </c>
      <c r="D771" s="95" t="s">
        <v>101</v>
      </c>
      <c r="E771" s="117">
        <v>3293</v>
      </c>
      <c r="F771" s="140" t="s">
        <v>64</v>
      </c>
      <c r="G771" s="130"/>
      <c r="H771" s="278"/>
      <c r="I771" s="278"/>
      <c r="J771" s="278">
        <v>1250</v>
      </c>
      <c r="K771" s="278"/>
      <c r="L771" s="278"/>
      <c r="M771" s="278">
        <f t="shared" si="481"/>
        <v>1250</v>
      </c>
    </row>
    <row r="772" spans="1:13" s="245" customFormat="1" hidden="1" x14ac:dyDescent="0.2">
      <c r="A772" s="182" t="s">
        <v>600</v>
      </c>
      <c r="B772" s="164" t="s">
        <v>670</v>
      </c>
      <c r="C772" s="164">
        <v>11</v>
      </c>
      <c r="D772" s="164"/>
      <c r="E772" s="165">
        <v>42</v>
      </c>
      <c r="F772" s="166"/>
      <c r="G772" s="167"/>
      <c r="H772" s="296">
        <f>H773</f>
        <v>0</v>
      </c>
      <c r="I772" s="296">
        <f t="shared" ref="I772:L772" si="483">I773</f>
        <v>0</v>
      </c>
      <c r="J772" s="296">
        <f t="shared" si="483"/>
        <v>1250</v>
      </c>
      <c r="K772" s="296">
        <f t="shared" si="483"/>
        <v>0</v>
      </c>
      <c r="L772" s="296">
        <f t="shared" si="483"/>
        <v>1250</v>
      </c>
      <c r="M772" s="296">
        <f t="shared" si="481"/>
        <v>2500</v>
      </c>
    </row>
    <row r="773" spans="1:13" s="245" customFormat="1" hidden="1" x14ac:dyDescent="0.2">
      <c r="A773" s="331" t="s">
        <v>600</v>
      </c>
      <c r="B773" s="332" t="s">
        <v>670</v>
      </c>
      <c r="C773" s="336">
        <v>11</v>
      </c>
      <c r="D773" s="333"/>
      <c r="E773" s="334">
        <v>426</v>
      </c>
      <c r="F773" s="335"/>
      <c r="G773" s="130"/>
      <c r="H773" s="147">
        <f>SUM(H774)</f>
        <v>0</v>
      </c>
      <c r="I773" s="147">
        <f>SUM(I774)</f>
        <v>0</v>
      </c>
      <c r="J773" s="147">
        <f>SUM(J774)</f>
        <v>1250</v>
      </c>
      <c r="K773" s="147">
        <f>SUM(K774)</f>
        <v>0</v>
      </c>
      <c r="L773" s="147">
        <f>SUM(L774)</f>
        <v>1250</v>
      </c>
      <c r="M773" s="147">
        <f t="shared" si="481"/>
        <v>2500</v>
      </c>
    </row>
    <row r="774" spans="1:13" s="245" customFormat="1" ht="15" hidden="1" x14ac:dyDescent="0.2">
      <c r="A774" s="107" t="s">
        <v>600</v>
      </c>
      <c r="B774" s="94" t="s">
        <v>670</v>
      </c>
      <c r="C774" s="93">
        <v>11</v>
      </c>
      <c r="D774" s="95" t="s">
        <v>101</v>
      </c>
      <c r="E774" s="117">
        <v>4262</v>
      </c>
      <c r="F774" s="140" t="s">
        <v>86</v>
      </c>
      <c r="G774" s="130"/>
      <c r="H774" s="278"/>
      <c r="I774" s="278"/>
      <c r="J774" s="278">
        <v>1250</v>
      </c>
      <c r="K774" s="278"/>
      <c r="L774" s="278">
        <v>1250</v>
      </c>
      <c r="M774" s="278">
        <f t="shared" si="481"/>
        <v>2500</v>
      </c>
    </row>
    <row r="775" spans="1:13" s="245" customFormat="1" hidden="1" x14ac:dyDescent="0.2">
      <c r="A775" s="182" t="s">
        <v>600</v>
      </c>
      <c r="B775" s="164" t="s">
        <v>670</v>
      </c>
      <c r="C775" s="164">
        <v>12</v>
      </c>
      <c r="D775" s="164"/>
      <c r="E775" s="165">
        <v>31</v>
      </c>
      <c r="F775" s="166"/>
      <c r="G775" s="167"/>
      <c r="H775" s="296">
        <f>H776+H778</f>
        <v>1500</v>
      </c>
      <c r="I775" s="296">
        <f>I776+I778</f>
        <v>0</v>
      </c>
      <c r="J775" s="296">
        <f>J776+J778</f>
        <v>0</v>
      </c>
      <c r="K775" s="296">
        <f>K776+K778</f>
        <v>0</v>
      </c>
      <c r="L775" s="296">
        <f>L776+L778</f>
        <v>7000</v>
      </c>
      <c r="M775" s="296">
        <f t="shared" si="481"/>
        <v>8500</v>
      </c>
    </row>
    <row r="776" spans="1:13" s="245" customFormat="1" hidden="1" x14ac:dyDescent="0.2">
      <c r="A776" s="331" t="s">
        <v>600</v>
      </c>
      <c r="B776" s="332" t="s">
        <v>670</v>
      </c>
      <c r="C776" s="332">
        <v>12</v>
      </c>
      <c r="D776" s="333"/>
      <c r="E776" s="334">
        <v>311</v>
      </c>
      <c r="F776" s="335"/>
      <c r="G776" s="130"/>
      <c r="H776" s="147">
        <f>H777</f>
        <v>1000</v>
      </c>
      <c r="I776" s="147">
        <f>I777</f>
        <v>0</v>
      </c>
      <c r="J776" s="147">
        <f>J777</f>
        <v>0</v>
      </c>
      <c r="K776" s="147">
        <f>K777</f>
        <v>0</v>
      </c>
      <c r="L776" s="147">
        <f>L777</f>
        <v>5000</v>
      </c>
      <c r="M776" s="147">
        <f t="shared" si="481"/>
        <v>6000</v>
      </c>
    </row>
    <row r="777" spans="1:13" s="245" customFormat="1" ht="15" hidden="1" x14ac:dyDescent="0.2">
      <c r="A777" s="107" t="s">
        <v>600</v>
      </c>
      <c r="B777" s="94" t="s">
        <v>670</v>
      </c>
      <c r="C777" s="94">
        <v>12</v>
      </c>
      <c r="D777" s="95" t="s">
        <v>101</v>
      </c>
      <c r="E777" s="117">
        <v>3111</v>
      </c>
      <c r="F777" s="140" t="s">
        <v>33</v>
      </c>
      <c r="G777" s="130"/>
      <c r="H777" s="278">
        <v>1000</v>
      </c>
      <c r="I777" s="278"/>
      <c r="J777" s="278"/>
      <c r="K777" s="278"/>
      <c r="L777" s="278">
        <v>5000</v>
      </c>
      <c r="M777" s="278">
        <f t="shared" si="481"/>
        <v>6000</v>
      </c>
    </row>
    <row r="778" spans="1:13" s="245" customFormat="1" hidden="1" x14ac:dyDescent="0.2">
      <c r="A778" s="331" t="s">
        <v>600</v>
      </c>
      <c r="B778" s="332" t="s">
        <v>670</v>
      </c>
      <c r="C778" s="332">
        <v>12</v>
      </c>
      <c r="D778" s="333"/>
      <c r="E778" s="334">
        <v>313</v>
      </c>
      <c r="F778" s="335"/>
      <c r="G778" s="130"/>
      <c r="H778" s="147">
        <f>H779</f>
        <v>500</v>
      </c>
      <c r="I778" s="147">
        <f>I779</f>
        <v>0</v>
      </c>
      <c r="J778" s="147">
        <f>J779</f>
        <v>0</v>
      </c>
      <c r="K778" s="147">
        <f>K779</f>
        <v>0</v>
      </c>
      <c r="L778" s="147">
        <f>L779</f>
        <v>2000</v>
      </c>
      <c r="M778" s="147">
        <f t="shared" si="481"/>
        <v>2500</v>
      </c>
    </row>
    <row r="779" spans="1:13" s="245" customFormat="1" ht="15" hidden="1" x14ac:dyDescent="0.2">
      <c r="A779" s="107" t="s">
        <v>600</v>
      </c>
      <c r="B779" s="94" t="s">
        <v>670</v>
      </c>
      <c r="C779" s="94">
        <v>12</v>
      </c>
      <c r="D779" s="95" t="s">
        <v>101</v>
      </c>
      <c r="E779" s="117">
        <v>3132</v>
      </c>
      <c r="F779" s="140" t="s">
        <v>40</v>
      </c>
      <c r="G779" s="130"/>
      <c r="H779" s="278">
        <v>500</v>
      </c>
      <c r="I779" s="278"/>
      <c r="J779" s="278"/>
      <c r="K779" s="278"/>
      <c r="L779" s="278">
        <v>2000</v>
      </c>
      <c r="M779" s="278">
        <f t="shared" si="481"/>
        <v>2500</v>
      </c>
    </row>
    <row r="780" spans="1:13" s="245" customFormat="1" hidden="1" x14ac:dyDescent="0.2">
      <c r="A780" s="182" t="s">
        <v>600</v>
      </c>
      <c r="B780" s="164" t="s">
        <v>670</v>
      </c>
      <c r="C780" s="164">
        <v>12</v>
      </c>
      <c r="D780" s="164"/>
      <c r="E780" s="165">
        <v>32</v>
      </c>
      <c r="F780" s="166"/>
      <c r="G780" s="167"/>
      <c r="H780" s="296">
        <f>H781+H784+H792</f>
        <v>25500</v>
      </c>
      <c r="I780" s="296">
        <f>I781+I784+I792</f>
        <v>0</v>
      </c>
      <c r="J780" s="296">
        <f>J781+J784+J792</f>
        <v>0</v>
      </c>
      <c r="K780" s="296">
        <f>K781+K784+K792</f>
        <v>0</v>
      </c>
      <c r="L780" s="296">
        <f>L781+L784+L792</f>
        <v>50500</v>
      </c>
      <c r="M780" s="296">
        <f t="shared" si="481"/>
        <v>76000</v>
      </c>
    </row>
    <row r="781" spans="1:13" s="245" customFormat="1" hidden="1" x14ac:dyDescent="0.2">
      <c r="A781" s="331" t="s">
        <v>600</v>
      </c>
      <c r="B781" s="332" t="s">
        <v>670</v>
      </c>
      <c r="C781" s="332">
        <v>12</v>
      </c>
      <c r="D781" s="333"/>
      <c r="E781" s="334">
        <v>321</v>
      </c>
      <c r="F781" s="335"/>
      <c r="G781" s="130"/>
      <c r="H781" s="147">
        <f>SUM(H782:H783)</f>
        <v>3500</v>
      </c>
      <c r="I781" s="147">
        <f>SUM(I782:I783)</f>
        <v>0</v>
      </c>
      <c r="J781" s="147">
        <f>SUM(J782:J783)</f>
        <v>0</v>
      </c>
      <c r="K781" s="147">
        <f>SUM(K782:K783)</f>
        <v>0</v>
      </c>
      <c r="L781" s="147">
        <f>SUM(L782:L783)</f>
        <v>5000</v>
      </c>
      <c r="M781" s="147">
        <f t="shared" si="481"/>
        <v>8500</v>
      </c>
    </row>
    <row r="782" spans="1:13" s="245" customFormat="1" ht="15" hidden="1" x14ac:dyDescent="0.2">
      <c r="A782" s="107" t="s">
        <v>600</v>
      </c>
      <c r="B782" s="94" t="s">
        <v>670</v>
      </c>
      <c r="C782" s="94">
        <v>12</v>
      </c>
      <c r="D782" s="95" t="s">
        <v>101</v>
      </c>
      <c r="E782" s="117">
        <v>3211</v>
      </c>
      <c r="F782" s="140" t="s">
        <v>42</v>
      </c>
      <c r="G782" s="130"/>
      <c r="H782" s="278">
        <v>3000</v>
      </c>
      <c r="I782" s="278"/>
      <c r="J782" s="278"/>
      <c r="K782" s="278"/>
      <c r="L782" s="278">
        <v>5000</v>
      </c>
      <c r="M782" s="278">
        <f t="shared" si="481"/>
        <v>8000</v>
      </c>
    </row>
    <row r="783" spans="1:13" s="245" customFormat="1" ht="15" hidden="1" x14ac:dyDescent="0.2">
      <c r="A783" s="107" t="s">
        <v>600</v>
      </c>
      <c r="B783" s="94" t="s">
        <v>670</v>
      </c>
      <c r="C783" s="94">
        <v>12</v>
      </c>
      <c r="D783" s="95" t="s">
        <v>101</v>
      </c>
      <c r="E783" s="117">
        <v>3213</v>
      </c>
      <c r="F783" s="140" t="s">
        <v>44</v>
      </c>
      <c r="G783" s="130"/>
      <c r="H783" s="278">
        <v>500</v>
      </c>
      <c r="I783" s="278"/>
      <c r="J783" s="278"/>
      <c r="K783" s="278"/>
      <c r="L783" s="278"/>
      <c r="M783" s="278">
        <f t="shared" si="481"/>
        <v>500</v>
      </c>
    </row>
    <row r="784" spans="1:13" s="245" customFormat="1" hidden="1" x14ac:dyDescent="0.2">
      <c r="A784" s="331" t="s">
        <v>600</v>
      </c>
      <c r="B784" s="332" t="s">
        <v>670</v>
      </c>
      <c r="C784" s="332">
        <v>12</v>
      </c>
      <c r="D784" s="333"/>
      <c r="E784" s="334">
        <v>323</v>
      </c>
      <c r="F784" s="335"/>
      <c r="G784" s="130"/>
      <c r="H784" s="147">
        <f>SUM(H785:H791)</f>
        <v>19500</v>
      </c>
      <c r="I784" s="147">
        <f>SUM(I785:I791)</f>
        <v>0</v>
      </c>
      <c r="J784" s="147">
        <f>SUM(J785:J791)</f>
        <v>0</v>
      </c>
      <c r="K784" s="147">
        <f>SUM(K785:K791)</f>
        <v>0</v>
      </c>
      <c r="L784" s="147">
        <f>SUM(L785:L791)</f>
        <v>43000</v>
      </c>
      <c r="M784" s="147">
        <f t="shared" si="481"/>
        <v>62500</v>
      </c>
    </row>
    <row r="785" spans="1:13" s="245" customFormat="1" ht="15" hidden="1" x14ac:dyDescent="0.2">
      <c r="A785" s="107" t="s">
        <v>600</v>
      </c>
      <c r="B785" s="94" t="s">
        <v>670</v>
      </c>
      <c r="C785" s="94">
        <v>12</v>
      </c>
      <c r="D785" s="95" t="s">
        <v>101</v>
      </c>
      <c r="E785" s="117">
        <v>3231</v>
      </c>
      <c r="F785" s="140" t="s">
        <v>52</v>
      </c>
      <c r="G785" s="130"/>
      <c r="H785" s="278">
        <v>500</v>
      </c>
      <c r="I785" s="278"/>
      <c r="J785" s="278"/>
      <c r="K785" s="278"/>
      <c r="L785" s="278">
        <v>500</v>
      </c>
      <c r="M785" s="278">
        <f t="shared" si="481"/>
        <v>1000</v>
      </c>
    </row>
    <row r="786" spans="1:13" s="245" customFormat="1" ht="15" hidden="1" x14ac:dyDescent="0.2">
      <c r="A786" s="107" t="s">
        <v>600</v>
      </c>
      <c r="B786" s="94" t="s">
        <v>670</v>
      </c>
      <c r="C786" s="94">
        <v>12</v>
      </c>
      <c r="D786" s="95" t="s">
        <v>101</v>
      </c>
      <c r="E786" s="117">
        <v>3232</v>
      </c>
      <c r="F786" s="140" t="s">
        <v>53</v>
      </c>
      <c r="G786" s="130"/>
      <c r="H786" s="278">
        <v>1000</v>
      </c>
      <c r="I786" s="278"/>
      <c r="J786" s="278"/>
      <c r="K786" s="278"/>
      <c r="L786" s="278"/>
      <c r="M786" s="278">
        <f t="shared" si="481"/>
        <v>1000</v>
      </c>
    </row>
    <row r="787" spans="1:13" s="245" customFormat="1" ht="15" hidden="1" x14ac:dyDescent="0.2">
      <c r="A787" s="107" t="s">
        <v>600</v>
      </c>
      <c r="B787" s="94" t="s">
        <v>670</v>
      </c>
      <c r="C787" s="94">
        <v>12</v>
      </c>
      <c r="D787" s="95" t="s">
        <v>101</v>
      </c>
      <c r="E787" s="117">
        <v>3233</v>
      </c>
      <c r="F787" s="140" t="s">
        <v>54</v>
      </c>
      <c r="G787" s="130"/>
      <c r="H787" s="278">
        <v>1000</v>
      </c>
      <c r="I787" s="278"/>
      <c r="J787" s="278"/>
      <c r="K787" s="278"/>
      <c r="L787" s="278">
        <v>1000</v>
      </c>
      <c r="M787" s="278">
        <f t="shared" si="481"/>
        <v>2000</v>
      </c>
    </row>
    <row r="788" spans="1:13" s="245" customFormat="1" ht="15" hidden="1" x14ac:dyDescent="0.2">
      <c r="A788" s="107" t="s">
        <v>600</v>
      </c>
      <c r="B788" s="94" t="s">
        <v>670</v>
      </c>
      <c r="C788" s="94">
        <v>12</v>
      </c>
      <c r="D788" s="95" t="s">
        <v>101</v>
      </c>
      <c r="E788" s="117">
        <v>3235</v>
      </c>
      <c r="F788" s="140" t="s">
        <v>56</v>
      </c>
      <c r="G788" s="130"/>
      <c r="H788" s="278">
        <v>1000</v>
      </c>
      <c r="I788" s="278"/>
      <c r="J788" s="278"/>
      <c r="K788" s="278"/>
      <c r="L788" s="278">
        <v>1000</v>
      </c>
      <c r="M788" s="278">
        <f t="shared" si="481"/>
        <v>2000</v>
      </c>
    </row>
    <row r="789" spans="1:13" s="245" customFormat="1" ht="15" hidden="1" x14ac:dyDescent="0.2">
      <c r="A789" s="107" t="s">
        <v>600</v>
      </c>
      <c r="B789" s="94" t="s">
        <v>670</v>
      </c>
      <c r="C789" s="94">
        <v>12</v>
      </c>
      <c r="D789" s="95" t="s">
        <v>101</v>
      </c>
      <c r="E789" s="117">
        <v>3237</v>
      </c>
      <c r="F789" s="140" t="s">
        <v>58</v>
      </c>
      <c r="G789" s="130"/>
      <c r="H789" s="278">
        <v>10000</v>
      </c>
      <c r="I789" s="278"/>
      <c r="J789" s="278"/>
      <c r="K789" s="278"/>
      <c r="L789" s="278">
        <v>30000</v>
      </c>
      <c r="M789" s="278">
        <f t="shared" si="481"/>
        <v>40000</v>
      </c>
    </row>
    <row r="790" spans="1:13" s="245" customFormat="1" ht="15" hidden="1" x14ac:dyDescent="0.2">
      <c r="A790" s="107" t="s">
        <v>600</v>
      </c>
      <c r="B790" s="94" t="s">
        <v>670</v>
      </c>
      <c r="C790" s="94">
        <v>12</v>
      </c>
      <c r="D790" s="95" t="s">
        <v>101</v>
      </c>
      <c r="E790" s="117">
        <v>3238</v>
      </c>
      <c r="F790" s="140" t="s">
        <v>59</v>
      </c>
      <c r="G790" s="130"/>
      <c r="H790" s="278">
        <v>5000</v>
      </c>
      <c r="I790" s="278"/>
      <c r="J790" s="278"/>
      <c r="K790" s="278"/>
      <c r="L790" s="278">
        <v>500</v>
      </c>
      <c r="M790" s="278">
        <f t="shared" si="481"/>
        <v>5500</v>
      </c>
    </row>
    <row r="791" spans="1:13" s="245" customFormat="1" ht="15" hidden="1" x14ac:dyDescent="0.2">
      <c r="A791" s="107" t="s">
        <v>600</v>
      </c>
      <c r="B791" s="94" t="s">
        <v>670</v>
      </c>
      <c r="C791" s="94">
        <v>12</v>
      </c>
      <c r="D791" s="95" t="s">
        <v>101</v>
      </c>
      <c r="E791" s="117">
        <v>3239</v>
      </c>
      <c r="F791" s="140" t="s">
        <v>60</v>
      </c>
      <c r="G791" s="130"/>
      <c r="H791" s="278">
        <v>1000</v>
      </c>
      <c r="I791" s="278"/>
      <c r="J791" s="278"/>
      <c r="K791" s="278"/>
      <c r="L791" s="278">
        <v>10000</v>
      </c>
      <c r="M791" s="278">
        <f t="shared" si="481"/>
        <v>11000</v>
      </c>
    </row>
    <row r="792" spans="1:13" s="245" customFormat="1" hidden="1" x14ac:dyDescent="0.2">
      <c r="A792" s="331" t="s">
        <v>600</v>
      </c>
      <c r="B792" s="332" t="s">
        <v>670</v>
      </c>
      <c r="C792" s="332">
        <v>12</v>
      </c>
      <c r="D792" s="333"/>
      <c r="E792" s="334">
        <v>329</v>
      </c>
      <c r="F792" s="335"/>
      <c r="G792" s="130"/>
      <c r="H792" s="147">
        <f>SUM(H793:H794)</f>
        <v>2500</v>
      </c>
      <c r="I792" s="147">
        <f>SUM(I793:I794)</f>
        <v>0</v>
      </c>
      <c r="J792" s="147">
        <f>SUM(J793:J794)</f>
        <v>0</v>
      </c>
      <c r="K792" s="147">
        <f>SUM(K793:K794)</f>
        <v>0</v>
      </c>
      <c r="L792" s="147">
        <f>SUM(L793:L794)</f>
        <v>2500</v>
      </c>
      <c r="M792" s="147">
        <f t="shared" si="481"/>
        <v>5000</v>
      </c>
    </row>
    <row r="793" spans="1:13" s="245" customFormat="1" ht="15" hidden="1" x14ac:dyDescent="0.2">
      <c r="A793" s="107" t="s">
        <v>600</v>
      </c>
      <c r="B793" s="94" t="s">
        <v>670</v>
      </c>
      <c r="C793" s="94">
        <v>12</v>
      </c>
      <c r="D793" s="95" t="s">
        <v>101</v>
      </c>
      <c r="E793" s="117">
        <v>3292</v>
      </c>
      <c r="F793" s="140" t="s">
        <v>63</v>
      </c>
      <c r="G793" s="130"/>
      <c r="H793" s="278">
        <v>500</v>
      </c>
      <c r="I793" s="278"/>
      <c r="J793" s="278"/>
      <c r="K793" s="278"/>
      <c r="L793" s="278"/>
      <c r="M793" s="278">
        <f t="shared" si="481"/>
        <v>500</v>
      </c>
    </row>
    <row r="794" spans="1:13" s="245" customFormat="1" ht="15" hidden="1" x14ac:dyDescent="0.2">
      <c r="A794" s="107" t="s">
        <v>600</v>
      </c>
      <c r="B794" s="94" t="s">
        <v>670</v>
      </c>
      <c r="C794" s="94">
        <v>12</v>
      </c>
      <c r="D794" s="95" t="s">
        <v>101</v>
      </c>
      <c r="E794" s="117">
        <v>3293</v>
      </c>
      <c r="F794" s="140" t="s">
        <v>64</v>
      </c>
      <c r="G794" s="130"/>
      <c r="H794" s="278">
        <v>2000</v>
      </c>
      <c r="I794" s="278"/>
      <c r="J794" s="278"/>
      <c r="K794" s="278"/>
      <c r="L794" s="278">
        <v>2500</v>
      </c>
      <c r="M794" s="278">
        <f t="shared" si="481"/>
        <v>4500</v>
      </c>
    </row>
    <row r="795" spans="1:13" s="245" customFormat="1" hidden="1" x14ac:dyDescent="0.2">
      <c r="A795" s="182" t="s">
        <v>600</v>
      </c>
      <c r="B795" s="164" t="s">
        <v>670</v>
      </c>
      <c r="C795" s="164">
        <v>12</v>
      </c>
      <c r="D795" s="164"/>
      <c r="E795" s="165">
        <v>42</v>
      </c>
      <c r="F795" s="166"/>
      <c r="G795" s="167"/>
      <c r="H795" s="296">
        <f>H796+H799</f>
        <v>3000</v>
      </c>
      <c r="I795" s="296">
        <f>I796+I799</f>
        <v>0</v>
      </c>
      <c r="J795" s="296">
        <f>J796+J799</f>
        <v>0</v>
      </c>
      <c r="K795" s="296">
        <f>K796+K799</f>
        <v>0</v>
      </c>
      <c r="L795" s="296">
        <f>L796+L799</f>
        <v>2500</v>
      </c>
      <c r="M795" s="296">
        <f t="shared" si="481"/>
        <v>5500</v>
      </c>
    </row>
    <row r="796" spans="1:13" s="245" customFormat="1" hidden="1" x14ac:dyDescent="0.2">
      <c r="A796" s="331" t="s">
        <v>600</v>
      </c>
      <c r="B796" s="332" t="s">
        <v>670</v>
      </c>
      <c r="C796" s="332">
        <v>12</v>
      </c>
      <c r="D796" s="333"/>
      <c r="E796" s="334">
        <v>422</v>
      </c>
      <c r="F796" s="335"/>
      <c r="G796" s="130"/>
      <c r="H796" s="147">
        <f>SUM(H797:H798)</f>
        <v>2000</v>
      </c>
      <c r="I796" s="147">
        <f>SUM(I797:I798)</f>
        <v>0</v>
      </c>
      <c r="J796" s="147">
        <f>SUM(J797:J798)</f>
        <v>0</v>
      </c>
      <c r="K796" s="147">
        <f>SUM(K797:K798)</f>
        <v>0</v>
      </c>
      <c r="L796" s="147">
        <f>SUM(L797:L798)</f>
        <v>0</v>
      </c>
      <c r="M796" s="147">
        <f t="shared" si="481"/>
        <v>2000</v>
      </c>
    </row>
    <row r="797" spans="1:13" s="245" customFormat="1" ht="15" hidden="1" x14ac:dyDescent="0.2">
      <c r="A797" s="107" t="s">
        <v>600</v>
      </c>
      <c r="B797" s="94" t="s">
        <v>670</v>
      </c>
      <c r="C797" s="94">
        <v>12</v>
      </c>
      <c r="D797" s="95" t="s">
        <v>101</v>
      </c>
      <c r="E797" s="117">
        <v>4222</v>
      </c>
      <c r="F797" s="140" t="s">
        <v>75</v>
      </c>
      <c r="G797" s="130"/>
      <c r="H797" s="278">
        <v>1000</v>
      </c>
      <c r="I797" s="278"/>
      <c r="J797" s="278"/>
      <c r="K797" s="278"/>
      <c r="L797" s="278"/>
      <c r="M797" s="278">
        <f t="shared" si="481"/>
        <v>1000</v>
      </c>
    </row>
    <row r="798" spans="1:13" s="245" customFormat="1" ht="15" hidden="1" x14ac:dyDescent="0.2">
      <c r="A798" s="107" t="s">
        <v>600</v>
      </c>
      <c r="B798" s="94" t="s">
        <v>670</v>
      </c>
      <c r="C798" s="94">
        <v>12</v>
      </c>
      <c r="D798" s="95" t="s">
        <v>101</v>
      </c>
      <c r="E798" s="117">
        <v>4225</v>
      </c>
      <c r="F798" s="140" t="s">
        <v>85</v>
      </c>
      <c r="G798" s="130"/>
      <c r="H798" s="278">
        <v>1000</v>
      </c>
      <c r="I798" s="278"/>
      <c r="J798" s="278"/>
      <c r="K798" s="278"/>
      <c r="L798" s="278"/>
      <c r="M798" s="278">
        <f t="shared" si="481"/>
        <v>1000</v>
      </c>
    </row>
    <row r="799" spans="1:13" s="245" customFormat="1" hidden="1" x14ac:dyDescent="0.2">
      <c r="A799" s="331" t="s">
        <v>600</v>
      </c>
      <c r="B799" s="332" t="s">
        <v>670</v>
      </c>
      <c r="C799" s="332">
        <v>12</v>
      </c>
      <c r="D799" s="333"/>
      <c r="E799" s="334">
        <v>426</v>
      </c>
      <c r="F799" s="335"/>
      <c r="G799" s="130"/>
      <c r="H799" s="147">
        <f>SUM(H800)</f>
        <v>1000</v>
      </c>
      <c r="I799" s="147">
        <f>SUM(I800)</f>
        <v>0</v>
      </c>
      <c r="J799" s="147">
        <f>SUM(J800)</f>
        <v>0</v>
      </c>
      <c r="K799" s="147">
        <f>SUM(K800)</f>
        <v>0</v>
      </c>
      <c r="L799" s="147">
        <f>SUM(L800)</f>
        <v>2500</v>
      </c>
      <c r="M799" s="147">
        <f t="shared" si="481"/>
        <v>3500</v>
      </c>
    </row>
    <row r="800" spans="1:13" s="245" customFormat="1" ht="15" hidden="1" x14ac:dyDescent="0.2">
      <c r="A800" s="107" t="s">
        <v>600</v>
      </c>
      <c r="B800" s="94" t="s">
        <v>670</v>
      </c>
      <c r="C800" s="94">
        <v>12</v>
      </c>
      <c r="D800" s="95" t="s">
        <v>101</v>
      </c>
      <c r="E800" s="117">
        <v>4262</v>
      </c>
      <c r="F800" s="140" t="s">
        <v>86</v>
      </c>
      <c r="G800" s="130"/>
      <c r="H800" s="278">
        <v>1000</v>
      </c>
      <c r="I800" s="278"/>
      <c r="J800" s="278"/>
      <c r="K800" s="278"/>
      <c r="L800" s="278">
        <v>2500</v>
      </c>
      <c r="M800" s="278">
        <f t="shared" si="481"/>
        <v>3500</v>
      </c>
    </row>
    <row r="801" spans="1:13" s="245" customFormat="1" hidden="1" x14ac:dyDescent="0.2">
      <c r="A801" s="205" t="s">
        <v>600</v>
      </c>
      <c r="B801" s="206" t="s">
        <v>670</v>
      </c>
      <c r="C801" s="206">
        <v>51</v>
      </c>
      <c r="D801" s="206"/>
      <c r="E801" s="208">
        <v>31</v>
      </c>
      <c r="F801" s="209"/>
      <c r="G801" s="244"/>
      <c r="H801" s="227">
        <f>H802+H804</f>
        <v>0</v>
      </c>
      <c r="I801" s="227">
        <f>I802+I804</f>
        <v>0</v>
      </c>
      <c r="J801" s="227">
        <f>J802+J804</f>
        <v>7000</v>
      </c>
      <c r="K801" s="227">
        <f t="shared" ref="K801:L801" si="484">K802+K804</f>
        <v>0</v>
      </c>
      <c r="L801" s="227">
        <f t="shared" si="484"/>
        <v>0</v>
      </c>
      <c r="M801" s="227">
        <f t="shared" ref="M801:M852" si="485">H801-I801+J801-K801+L801</f>
        <v>7000</v>
      </c>
    </row>
    <row r="802" spans="1:13" s="245" customFormat="1" hidden="1" x14ac:dyDescent="0.2">
      <c r="A802" s="263" t="s">
        <v>600</v>
      </c>
      <c r="B802" s="264" t="s">
        <v>670</v>
      </c>
      <c r="C802" s="264">
        <v>51</v>
      </c>
      <c r="D802" s="265"/>
      <c r="E802" s="266">
        <v>311</v>
      </c>
      <c r="F802" s="267"/>
      <c r="G802" s="251"/>
      <c r="H802" s="229">
        <f>H803</f>
        <v>0</v>
      </c>
      <c r="I802" s="229">
        <f>I803</f>
        <v>0</v>
      </c>
      <c r="J802" s="229">
        <f>J803</f>
        <v>5000</v>
      </c>
      <c r="K802" s="229">
        <f t="shared" ref="K802:L802" si="486">K803</f>
        <v>0</v>
      </c>
      <c r="L802" s="229">
        <f t="shared" si="486"/>
        <v>0</v>
      </c>
      <c r="M802" s="229">
        <f t="shared" si="485"/>
        <v>5000</v>
      </c>
    </row>
    <row r="803" spans="1:13" s="245" customFormat="1" ht="15" hidden="1" x14ac:dyDescent="0.2">
      <c r="A803" s="216" t="s">
        <v>600</v>
      </c>
      <c r="B803" s="215" t="s">
        <v>670</v>
      </c>
      <c r="C803" s="215">
        <v>51</v>
      </c>
      <c r="D803" s="214" t="s">
        <v>101</v>
      </c>
      <c r="E803" s="221">
        <v>3111</v>
      </c>
      <c r="F803" s="218" t="s">
        <v>33</v>
      </c>
      <c r="G803" s="251"/>
      <c r="H803" s="283"/>
      <c r="I803" s="283"/>
      <c r="J803" s="283">
        <v>5000</v>
      </c>
      <c r="K803" s="283"/>
      <c r="L803" s="283"/>
      <c r="M803" s="283">
        <f t="shared" si="485"/>
        <v>5000</v>
      </c>
    </row>
    <row r="804" spans="1:13" s="245" customFormat="1" hidden="1" x14ac:dyDescent="0.2">
      <c r="A804" s="263" t="s">
        <v>600</v>
      </c>
      <c r="B804" s="264" t="s">
        <v>670</v>
      </c>
      <c r="C804" s="264">
        <v>51</v>
      </c>
      <c r="D804" s="265"/>
      <c r="E804" s="266">
        <v>313</v>
      </c>
      <c r="F804" s="267"/>
      <c r="G804" s="251"/>
      <c r="H804" s="229">
        <f>H805</f>
        <v>0</v>
      </c>
      <c r="I804" s="229">
        <f>I805</f>
        <v>0</v>
      </c>
      <c r="J804" s="229">
        <f>J805</f>
        <v>2000</v>
      </c>
      <c r="K804" s="229">
        <f t="shared" ref="K804:L804" si="487">K805</f>
        <v>0</v>
      </c>
      <c r="L804" s="229">
        <f t="shared" si="487"/>
        <v>0</v>
      </c>
      <c r="M804" s="229">
        <f t="shared" si="485"/>
        <v>2000</v>
      </c>
    </row>
    <row r="805" spans="1:13" s="245" customFormat="1" ht="15" hidden="1" x14ac:dyDescent="0.2">
      <c r="A805" s="216" t="s">
        <v>600</v>
      </c>
      <c r="B805" s="215" t="s">
        <v>670</v>
      </c>
      <c r="C805" s="215">
        <v>51</v>
      </c>
      <c r="D805" s="214" t="s">
        <v>101</v>
      </c>
      <c r="E805" s="221">
        <v>3132</v>
      </c>
      <c r="F805" s="218" t="s">
        <v>40</v>
      </c>
      <c r="G805" s="251"/>
      <c r="H805" s="283"/>
      <c r="I805" s="283"/>
      <c r="J805" s="283">
        <v>2000</v>
      </c>
      <c r="K805" s="283"/>
      <c r="L805" s="283"/>
      <c r="M805" s="283">
        <f t="shared" si="485"/>
        <v>2000</v>
      </c>
    </row>
    <row r="806" spans="1:13" s="245" customFormat="1" hidden="1" x14ac:dyDescent="0.2">
      <c r="A806" s="205" t="s">
        <v>600</v>
      </c>
      <c r="B806" s="206" t="s">
        <v>670</v>
      </c>
      <c r="C806" s="206">
        <v>51</v>
      </c>
      <c r="D806" s="206"/>
      <c r="E806" s="208">
        <v>32</v>
      </c>
      <c r="F806" s="209"/>
      <c r="G806" s="244"/>
      <c r="H806" s="227">
        <f>H807+H810+H818</f>
        <v>0</v>
      </c>
      <c r="I806" s="227">
        <f>I807+I810+I818</f>
        <v>0</v>
      </c>
      <c r="J806" s="227">
        <f>J807+J810+J818</f>
        <v>49500</v>
      </c>
      <c r="K806" s="227">
        <f t="shared" ref="K806:L806" si="488">K807+K810+K818</f>
        <v>0</v>
      </c>
      <c r="L806" s="227">
        <f t="shared" si="488"/>
        <v>0</v>
      </c>
      <c r="M806" s="227">
        <f t="shared" si="485"/>
        <v>49500</v>
      </c>
    </row>
    <row r="807" spans="1:13" s="245" customFormat="1" hidden="1" x14ac:dyDescent="0.2">
      <c r="A807" s="263" t="s">
        <v>600</v>
      </c>
      <c r="B807" s="264" t="s">
        <v>670</v>
      </c>
      <c r="C807" s="264">
        <v>51</v>
      </c>
      <c r="D807" s="265"/>
      <c r="E807" s="266">
        <v>321</v>
      </c>
      <c r="F807" s="267"/>
      <c r="G807" s="251"/>
      <c r="H807" s="229">
        <f>SUM(H808:H809)</f>
        <v>0</v>
      </c>
      <c r="I807" s="229">
        <f>SUM(I808:I809)</f>
        <v>0</v>
      </c>
      <c r="J807" s="229">
        <f>SUM(J808:J809)</f>
        <v>5000</v>
      </c>
      <c r="K807" s="229">
        <f t="shared" ref="K807:L807" si="489">SUM(K808:K809)</f>
        <v>0</v>
      </c>
      <c r="L807" s="229">
        <f t="shared" si="489"/>
        <v>0</v>
      </c>
      <c r="M807" s="229">
        <f t="shared" si="485"/>
        <v>5000</v>
      </c>
    </row>
    <row r="808" spans="1:13" s="245" customFormat="1" ht="15" hidden="1" x14ac:dyDescent="0.2">
      <c r="A808" s="216" t="s">
        <v>600</v>
      </c>
      <c r="B808" s="215" t="s">
        <v>670</v>
      </c>
      <c r="C808" s="215">
        <v>51</v>
      </c>
      <c r="D808" s="214" t="s">
        <v>101</v>
      </c>
      <c r="E808" s="221">
        <v>3211</v>
      </c>
      <c r="F808" s="218" t="s">
        <v>42</v>
      </c>
      <c r="G808" s="251"/>
      <c r="H808" s="283"/>
      <c r="I808" s="283"/>
      <c r="J808" s="283">
        <v>5000</v>
      </c>
      <c r="K808" s="283"/>
      <c r="L808" s="283"/>
      <c r="M808" s="283">
        <f t="shared" si="485"/>
        <v>5000</v>
      </c>
    </row>
    <row r="809" spans="1:13" s="245" customFormat="1" ht="15" hidden="1" x14ac:dyDescent="0.2">
      <c r="A809" s="216" t="s">
        <v>600</v>
      </c>
      <c r="B809" s="215" t="s">
        <v>670</v>
      </c>
      <c r="C809" s="215">
        <v>51</v>
      </c>
      <c r="D809" s="214" t="s">
        <v>101</v>
      </c>
      <c r="E809" s="221">
        <v>3213</v>
      </c>
      <c r="F809" s="218" t="s">
        <v>44</v>
      </c>
      <c r="G809" s="251"/>
      <c r="H809" s="283"/>
      <c r="I809" s="283"/>
      <c r="J809" s="283"/>
      <c r="K809" s="283"/>
      <c r="L809" s="283"/>
      <c r="M809" s="283">
        <f t="shared" si="485"/>
        <v>0</v>
      </c>
    </row>
    <row r="810" spans="1:13" s="245" customFormat="1" hidden="1" x14ac:dyDescent="0.2">
      <c r="A810" s="263" t="s">
        <v>600</v>
      </c>
      <c r="B810" s="264" t="s">
        <v>670</v>
      </c>
      <c r="C810" s="264">
        <v>51</v>
      </c>
      <c r="D810" s="265"/>
      <c r="E810" s="266">
        <v>323</v>
      </c>
      <c r="F810" s="267"/>
      <c r="G810" s="251"/>
      <c r="H810" s="229">
        <f>SUM(H811:H817)</f>
        <v>0</v>
      </c>
      <c r="I810" s="229">
        <f>SUM(I811:I817)</f>
        <v>0</v>
      </c>
      <c r="J810" s="229">
        <f>SUM(J811:J817)</f>
        <v>42000</v>
      </c>
      <c r="K810" s="229">
        <f t="shared" ref="K810:L810" si="490">SUM(K811:K817)</f>
        <v>0</v>
      </c>
      <c r="L810" s="229">
        <f t="shared" si="490"/>
        <v>0</v>
      </c>
      <c r="M810" s="229">
        <f t="shared" si="485"/>
        <v>42000</v>
      </c>
    </row>
    <row r="811" spans="1:13" s="245" customFormat="1" ht="15" hidden="1" x14ac:dyDescent="0.2">
      <c r="A811" s="216" t="s">
        <v>600</v>
      </c>
      <c r="B811" s="215" t="s">
        <v>670</v>
      </c>
      <c r="C811" s="215">
        <v>51</v>
      </c>
      <c r="D811" s="214" t="s">
        <v>101</v>
      </c>
      <c r="E811" s="221">
        <v>3231</v>
      </c>
      <c r="F811" s="218" t="s">
        <v>52</v>
      </c>
      <c r="G811" s="251"/>
      <c r="H811" s="283"/>
      <c r="I811" s="283"/>
      <c r="J811" s="283">
        <v>500</v>
      </c>
      <c r="K811" s="283"/>
      <c r="L811" s="283"/>
      <c r="M811" s="283">
        <f t="shared" si="485"/>
        <v>500</v>
      </c>
    </row>
    <row r="812" spans="1:13" s="245" customFormat="1" ht="15" hidden="1" x14ac:dyDescent="0.2">
      <c r="A812" s="216" t="s">
        <v>600</v>
      </c>
      <c r="B812" s="215" t="s">
        <v>670</v>
      </c>
      <c r="C812" s="215">
        <v>51</v>
      </c>
      <c r="D812" s="214" t="s">
        <v>101</v>
      </c>
      <c r="E812" s="221">
        <v>3232</v>
      </c>
      <c r="F812" s="218" t="s">
        <v>53</v>
      </c>
      <c r="G812" s="251"/>
      <c r="H812" s="283"/>
      <c r="I812" s="283"/>
      <c r="J812" s="283"/>
      <c r="K812" s="283"/>
      <c r="L812" s="283"/>
      <c r="M812" s="283">
        <f t="shared" si="485"/>
        <v>0</v>
      </c>
    </row>
    <row r="813" spans="1:13" s="245" customFormat="1" ht="15" hidden="1" x14ac:dyDescent="0.2">
      <c r="A813" s="216" t="s">
        <v>600</v>
      </c>
      <c r="B813" s="215" t="s">
        <v>670</v>
      </c>
      <c r="C813" s="215">
        <v>51</v>
      </c>
      <c r="D813" s="214" t="s">
        <v>101</v>
      </c>
      <c r="E813" s="221">
        <v>3233</v>
      </c>
      <c r="F813" s="218" t="s">
        <v>54</v>
      </c>
      <c r="G813" s="251"/>
      <c r="H813" s="283"/>
      <c r="I813" s="283"/>
      <c r="J813" s="283">
        <v>1000</v>
      </c>
      <c r="K813" s="283"/>
      <c r="L813" s="283"/>
      <c r="M813" s="283">
        <f t="shared" si="485"/>
        <v>1000</v>
      </c>
    </row>
    <row r="814" spans="1:13" s="245" customFormat="1" ht="15" hidden="1" x14ac:dyDescent="0.2">
      <c r="A814" s="216" t="s">
        <v>600</v>
      </c>
      <c r="B814" s="215" t="s">
        <v>670</v>
      </c>
      <c r="C814" s="215">
        <v>51</v>
      </c>
      <c r="D814" s="214" t="s">
        <v>101</v>
      </c>
      <c r="E814" s="221">
        <v>3235</v>
      </c>
      <c r="F814" s="218" t="s">
        <v>56</v>
      </c>
      <c r="G814" s="251"/>
      <c r="H814" s="283"/>
      <c r="I814" s="283"/>
      <c r="J814" s="283">
        <v>1000</v>
      </c>
      <c r="K814" s="283"/>
      <c r="L814" s="283"/>
      <c r="M814" s="283">
        <f t="shared" si="485"/>
        <v>1000</v>
      </c>
    </row>
    <row r="815" spans="1:13" s="245" customFormat="1" ht="15" hidden="1" x14ac:dyDescent="0.2">
      <c r="A815" s="216" t="s">
        <v>600</v>
      </c>
      <c r="B815" s="215" t="s">
        <v>670</v>
      </c>
      <c r="C815" s="215">
        <v>51</v>
      </c>
      <c r="D815" s="214" t="s">
        <v>101</v>
      </c>
      <c r="E815" s="221">
        <v>3237</v>
      </c>
      <c r="F815" s="218" t="s">
        <v>58</v>
      </c>
      <c r="G815" s="251"/>
      <c r="H815" s="283"/>
      <c r="I815" s="283"/>
      <c r="J815" s="283">
        <v>29000</v>
      </c>
      <c r="K815" s="283"/>
      <c r="L815" s="283"/>
      <c r="M815" s="283">
        <f t="shared" si="485"/>
        <v>29000</v>
      </c>
    </row>
    <row r="816" spans="1:13" s="245" customFormat="1" ht="15" hidden="1" x14ac:dyDescent="0.2">
      <c r="A816" s="216" t="s">
        <v>600</v>
      </c>
      <c r="B816" s="215" t="s">
        <v>670</v>
      </c>
      <c r="C816" s="215">
        <v>51</v>
      </c>
      <c r="D816" s="214" t="s">
        <v>101</v>
      </c>
      <c r="E816" s="221">
        <v>3238</v>
      </c>
      <c r="F816" s="218" t="s">
        <v>59</v>
      </c>
      <c r="G816" s="251"/>
      <c r="H816" s="283"/>
      <c r="I816" s="283"/>
      <c r="J816" s="283">
        <v>500</v>
      </c>
      <c r="K816" s="283"/>
      <c r="L816" s="283"/>
      <c r="M816" s="283">
        <f t="shared" si="485"/>
        <v>500</v>
      </c>
    </row>
    <row r="817" spans="1:13" s="245" customFormat="1" ht="15" hidden="1" x14ac:dyDescent="0.2">
      <c r="A817" s="216" t="s">
        <v>600</v>
      </c>
      <c r="B817" s="215" t="s">
        <v>670</v>
      </c>
      <c r="C817" s="215">
        <v>51</v>
      </c>
      <c r="D817" s="214" t="s">
        <v>101</v>
      </c>
      <c r="E817" s="221">
        <v>3239</v>
      </c>
      <c r="F817" s="218" t="s">
        <v>60</v>
      </c>
      <c r="G817" s="251"/>
      <c r="H817" s="283"/>
      <c r="I817" s="283"/>
      <c r="J817" s="283">
        <v>10000</v>
      </c>
      <c r="K817" s="283"/>
      <c r="L817" s="283"/>
      <c r="M817" s="283">
        <f t="shared" si="485"/>
        <v>10000</v>
      </c>
    </row>
    <row r="818" spans="1:13" s="245" customFormat="1" hidden="1" x14ac:dyDescent="0.2">
      <c r="A818" s="263" t="s">
        <v>600</v>
      </c>
      <c r="B818" s="264" t="s">
        <v>670</v>
      </c>
      <c r="C818" s="264">
        <v>51</v>
      </c>
      <c r="D818" s="265"/>
      <c r="E818" s="266">
        <v>329</v>
      </c>
      <c r="F818" s="267"/>
      <c r="G818" s="251"/>
      <c r="H818" s="229">
        <f>SUM(H819:H820)</f>
        <v>0</v>
      </c>
      <c r="I818" s="229">
        <f>SUM(I819:I820)</f>
        <v>0</v>
      </c>
      <c r="J818" s="229">
        <f>SUM(J819:J820)</f>
        <v>2500</v>
      </c>
      <c r="K818" s="229">
        <f t="shared" ref="K818:L818" si="491">SUM(K819:K820)</f>
        <v>0</v>
      </c>
      <c r="L818" s="229">
        <f t="shared" si="491"/>
        <v>0</v>
      </c>
      <c r="M818" s="229">
        <f t="shared" si="485"/>
        <v>2500</v>
      </c>
    </row>
    <row r="819" spans="1:13" s="245" customFormat="1" ht="15" hidden="1" x14ac:dyDescent="0.2">
      <c r="A819" s="216" t="s">
        <v>600</v>
      </c>
      <c r="B819" s="215" t="s">
        <v>670</v>
      </c>
      <c r="C819" s="215">
        <v>51</v>
      </c>
      <c r="D819" s="214" t="s">
        <v>101</v>
      </c>
      <c r="E819" s="221">
        <v>3292</v>
      </c>
      <c r="F819" s="218" t="s">
        <v>63</v>
      </c>
      <c r="G819" s="251"/>
      <c r="H819" s="283"/>
      <c r="I819" s="283"/>
      <c r="J819" s="283"/>
      <c r="K819" s="283"/>
      <c r="L819" s="283"/>
      <c r="M819" s="283">
        <f t="shared" si="485"/>
        <v>0</v>
      </c>
    </row>
    <row r="820" spans="1:13" s="245" customFormat="1" ht="15" hidden="1" x14ac:dyDescent="0.2">
      <c r="A820" s="216" t="s">
        <v>600</v>
      </c>
      <c r="B820" s="215" t="s">
        <v>670</v>
      </c>
      <c r="C820" s="215">
        <v>51</v>
      </c>
      <c r="D820" s="214" t="s">
        <v>101</v>
      </c>
      <c r="E820" s="221">
        <v>3293</v>
      </c>
      <c r="F820" s="218" t="s">
        <v>64</v>
      </c>
      <c r="G820" s="251"/>
      <c r="H820" s="283"/>
      <c r="I820" s="283"/>
      <c r="J820" s="283">
        <v>2500</v>
      </c>
      <c r="K820" s="283"/>
      <c r="L820" s="283"/>
      <c r="M820" s="283">
        <f t="shared" si="485"/>
        <v>2500</v>
      </c>
    </row>
    <row r="821" spans="1:13" s="245" customFormat="1" hidden="1" x14ac:dyDescent="0.2">
      <c r="A821" s="205" t="s">
        <v>600</v>
      </c>
      <c r="B821" s="206" t="s">
        <v>670</v>
      </c>
      <c r="C821" s="206">
        <v>51</v>
      </c>
      <c r="D821" s="206"/>
      <c r="E821" s="208">
        <v>42</v>
      </c>
      <c r="F821" s="209"/>
      <c r="G821" s="244"/>
      <c r="H821" s="227">
        <f>H822+H825</f>
        <v>0</v>
      </c>
      <c r="I821" s="227">
        <f>I822+I825</f>
        <v>0</v>
      </c>
      <c r="J821" s="227">
        <f>J822+J825</f>
        <v>2500</v>
      </c>
      <c r="K821" s="227">
        <f t="shared" ref="K821:L821" si="492">K822+K825</f>
        <v>0</v>
      </c>
      <c r="L821" s="227">
        <f t="shared" si="492"/>
        <v>0</v>
      </c>
      <c r="M821" s="227">
        <f t="shared" si="485"/>
        <v>2500</v>
      </c>
    </row>
    <row r="822" spans="1:13" s="245" customFormat="1" hidden="1" x14ac:dyDescent="0.2">
      <c r="A822" s="263" t="s">
        <v>600</v>
      </c>
      <c r="B822" s="264" t="s">
        <v>670</v>
      </c>
      <c r="C822" s="264">
        <v>51</v>
      </c>
      <c r="D822" s="265"/>
      <c r="E822" s="266">
        <v>422</v>
      </c>
      <c r="F822" s="267"/>
      <c r="G822" s="251"/>
      <c r="H822" s="229">
        <f>SUM(H823:H824)</f>
        <v>0</v>
      </c>
      <c r="I822" s="229">
        <f>SUM(I823:I824)</f>
        <v>0</v>
      </c>
      <c r="J822" s="229">
        <f>SUM(J823:J824)</f>
        <v>0</v>
      </c>
      <c r="K822" s="229">
        <f t="shared" ref="K822:L822" si="493">SUM(K823:K824)</f>
        <v>0</v>
      </c>
      <c r="L822" s="229">
        <f t="shared" si="493"/>
        <v>0</v>
      </c>
      <c r="M822" s="229">
        <f t="shared" si="485"/>
        <v>0</v>
      </c>
    </row>
    <row r="823" spans="1:13" s="245" customFormat="1" ht="15" hidden="1" x14ac:dyDescent="0.2">
      <c r="A823" s="216" t="s">
        <v>600</v>
      </c>
      <c r="B823" s="215" t="s">
        <v>670</v>
      </c>
      <c r="C823" s="215">
        <v>51</v>
      </c>
      <c r="D823" s="214" t="s">
        <v>101</v>
      </c>
      <c r="E823" s="221">
        <v>4222</v>
      </c>
      <c r="F823" s="218" t="s">
        <v>75</v>
      </c>
      <c r="G823" s="251"/>
      <c r="H823" s="283"/>
      <c r="I823" s="283"/>
      <c r="J823" s="283"/>
      <c r="K823" s="283"/>
      <c r="L823" s="283"/>
      <c r="M823" s="283">
        <f t="shared" si="485"/>
        <v>0</v>
      </c>
    </row>
    <row r="824" spans="1:13" s="245" customFormat="1" ht="15" hidden="1" x14ac:dyDescent="0.2">
      <c r="A824" s="216" t="s">
        <v>600</v>
      </c>
      <c r="B824" s="215" t="s">
        <v>670</v>
      </c>
      <c r="C824" s="215">
        <v>51</v>
      </c>
      <c r="D824" s="214" t="s">
        <v>101</v>
      </c>
      <c r="E824" s="221">
        <v>4225</v>
      </c>
      <c r="F824" s="218" t="s">
        <v>85</v>
      </c>
      <c r="G824" s="251"/>
      <c r="H824" s="283"/>
      <c r="I824" s="283"/>
      <c r="J824" s="283"/>
      <c r="K824" s="283"/>
      <c r="L824" s="283"/>
      <c r="M824" s="283">
        <f t="shared" si="485"/>
        <v>0</v>
      </c>
    </row>
    <row r="825" spans="1:13" s="245" customFormat="1" hidden="1" x14ac:dyDescent="0.2">
      <c r="A825" s="263" t="s">
        <v>600</v>
      </c>
      <c r="B825" s="264" t="s">
        <v>670</v>
      </c>
      <c r="C825" s="264">
        <v>51</v>
      </c>
      <c r="D825" s="265"/>
      <c r="E825" s="266">
        <v>426</v>
      </c>
      <c r="F825" s="267"/>
      <c r="G825" s="251"/>
      <c r="H825" s="229">
        <f>SUM(H826)</f>
        <v>0</v>
      </c>
      <c r="I825" s="229">
        <f>SUM(I826)</f>
        <v>0</v>
      </c>
      <c r="J825" s="229">
        <f>SUM(J826)</f>
        <v>2500</v>
      </c>
      <c r="K825" s="229">
        <f t="shared" ref="K825:L825" si="494">SUM(K826)</f>
        <v>0</v>
      </c>
      <c r="L825" s="229">
        <f t="shared" si="494"/>
        <v>0</v>
      </c>
      <c r="M825" s="229">
        <f t="shared" si="485"/>
        <v>2500</v>
      </c>
    </row>
    <row r="826" spans="1:13" s="245" customFormat="1" ht="15" hidden="1" x14ac:dyDescent="0.2">
      <c r="A826" s="216" t="s">
        <v>600</v>
      </c>
      <c r="B826" s="215" t="s">
        <v>670</v>
      </c>
      <c r="C826" s="215">
        <v>51</v>
      </c>
      <c r="D826" s="214" t="s">
        <v>101</v>
      </c>
      <c r="E826" s="221">
        <v>4262</v>
      </c>
      <c r="F826" s="218" t="s">
        <v>86</v>
      </c>
      <c r="G826" s="251"/>
      <c r="H826" s="283"/>
      <c r="I826" s="283"/>
      <c r="J826" s="283">
        <v>2500</v>
      </c>
      <c r="K826" s="283"/>
      <c r="L826" s="283"/>
      <c r="M826" s="283">
        <f t="shared" si="485"/>
        <v>2500</v>
      </c>
    </row>
    <row r="827" spans="1:13" s="245" customFormat="1" hidden="1" x14ac:dyDescent="0.2">
      <c r="A827" s="205" t="s">
        <v>600</v>
      </c>
      <c r="B827" s="206" t="s">
        <v>670</v>
      </c>
      <c r="C827" s="206">
        <v>559</v>
      </c>
      <c r="D827" s="206"/>
      <c r="E827" s="208">
        <v>31</v>
      </c>
      <c r="F827" s="209"/>
      <c r="G827" s="244"/>
      <c r="H827" s="227">
        <f>H828+H830</f>
        <v>1000</v>
      </c>
      <c r="I827" s="227">
        <f>I828+I830</f>
        <v>0</v>
      </c>
      <c r="J827" s="227">
        <f>J828+J830</f>
        <v>0</v>
      </c>
      <c r="K827" s="227">
        <f t="shared" ref="K827:L827" si="495">K828+K830</f>
        <v>0</v>
      </c>
      <c r="L827" s="227">
        <f t="shared" si="495"/>
        <v>0</v>
      </c>
      <c r="M827" s="227">
        <f t="shared" si="485"/>
        <v>1000</v>
      </c>
    </row>
    <row r="828" spans="1:13" s="245" customFormat="1" hidden="1" x14ac:dyDescent="0.2">
      <c r="A828" s="263" t="s">
        <v>600</v>
      </c>
      <c r="B828" s="264" t="s">
        <v>670</v>
      </c>
      <c r="C828" s="264">
        <v>559</v>
      </c>
      <c r="D828" s="265"/>
      <c r="E828" s="266">
        <v>311</v>
      </c>
      <c r="F828" s="267"/>
      <c r="G828" s="251"/>
      <c r="H828" s="229">
        <f>H829</f>
        <v>500</v>
      </c>
      <c r="I828" s="229">
        <f>I829</f>
        <v>0</v>
      </c>
      <c r="J828" s="229">
        <f>J829</f>
        <v>0</v>
      </c>
      <c r="K828" s="229">
        <f t="shared" ref="K828:L828" si="496">K829</f>
        <v>0</v>
      </c>
      <c r="L828" s="229">
        <f t="shared" si="496"/>
        <v>0</v>
      </c>
      <c r="M828" s="229">
        <f t="shared" si="485"/>
        <v>500</v>
      </c>
    </row>
    <row r="829" spans="1:13" s="245" customFormat="1" ht="15" hidden="1" x14ac:dyDescent="0.2">
      <c r="A829" s="216" t="s">
        <v>600</v>
      </c>
      <c r="B829" s="215" t="s">
        <v>670</v>
      </c>
      <c r="C829" s="215">
        <v>559</v>
      </c>
      <c r="D829" s="214" t="s">
        <v>101</v>
      </c>
      <c r="E829" s="221">
        <v>3111</v>
      </c>
      <c r="F829" s="218" t="s">
        <v>33</v>
      </c>
      <c r="G829" s="251"/>
      <c r="H829" s="283">
        <v>500</v>
      </c>
      <c r="I829" s="283"/>
      <c r="J829" s="283"/>
      <c r="K829" s="283"/>
      <c r="L829" s="283"/>
      <c r="M829" s="283">
        <f t="shared" si="485"/>
        <v>500</v>
      </c>
    </row>
    <row r="830" spans="1:13" s="245" customFormat="1" hidden="1" x14ac:dyDescent="0.2">
      <c r="A830" s="263" t="s">
        <v>600</v>
      </c>
      <c r="B830" s="264" t="s">
        <v>670</v>
      </c>
      <c r="C830" s="264">
        <v>559</v>
      </c>
      <c r="D830" s="265"/>
      <c r="E830" s="266">
        <v>313</v>
      </c>
      <c r="F830" s="267"/>
      <c r="G830" s="251"/>
      <c r="H830" s="229">
        <f>H831</f>
        <v>500</v>
      </c>
      <c r="I830" s="229">
        <f>I831</f>
        <v>0</v>
      </c>
      <c r="J830" s="229">
        <f>J831</f>
        <v>0</v>
      </c>
      <c r="K830" s="229">
        <f t="shared" ref="K830:L830" si="497">K831</f>
        <v>0</v>
      </c>
      <c r="L830" s="229">
        <f t="shared" si="497"/>
        <v>0</v>
      </c>
      <c r="M830" s="229">
        <f t="shared" si="485"/>
        <v>500</v>
      </c>
    </row>
    <row r="831" spans="1:13" s="245" customFormat="1" ht="15" hidden="1" x14ac:dyDescent="0.2">
      <c r="A831" s="216" t="s">
        <v>600</v>
      </c>
      <c r="B831" s="215" t="s">
        <v>670</v>
      </c>
      <c r="C831" s="215">
        <v>559</v>
      </c>
      <c r="D831" s="214" t="s">
        <v>101</v>
      </c>
      <c r="E831" s="221">
        <v>3132</v>
      </c>
      <c r="F831" s="218" t="s">
        <v>40</v>
      </c>
      <c r="G831" s="251"/>
      <c r="H831" s="283">
        <v>500</v>
      </c>
      <c r="I831" s="283"/>
      <c r="J831" s="283"/>
      <c r="K831" s="283"/>
      <c r="L831" s="283"/>
      <c r="M831" s="283">
        <f t="shared" si="485"/>
        <v>500</v>
      </c>
    </row>
    <row r="832" spans="1:13" s="245" customFormat="1" hidden="1" x14ac:dyDescent="0.2">
      <c r="A832" s="205" t="s">
        <v>600</v>
      </c>
      <c r="B832" s="206" t="s">
        <v>670</v>
      </c>
      <c r="C832" s="206">
        <v>559</v>
      </c>
      <c r="D832" s="206"/>
      <c r="E832" s="208">
        <v>32</v>
      </c>
      <c r="F832" s="209"/>
      <c r="G832" s="244"/>
      <c r="H832" s="227">
        <f>H833+H836+H844</f>
        <v>5500</v>
      </c>
      <c r="I832" s="227">
        <f>I833+I836+I844</f>
        <v>0</v>
      </c>
      <c r="J832" s="227">
        <f>J833+J836+J844</f>
        <v>0</v>
      </c>
      <c r="K832" s="227">
        <f t="shared" ref="K832:L832" si="498">K833+K836+K844</f>
        <v>0</v>
      </c>
      <c r="L832" s="227">
        <f t="shared" si="498"/>
        <v>0</v>
      </c>
      <c r="M832" s="227">
        <f t="shared" si="485"/>
        <v>5500</v>
      </c>
    </row>
    <row r="833" spans="1:13" s="245" customFormat="1" hidden="1" x14ac:dyDescent="0.2">
      <c r="A833" s="263" t="s">
        <v>600</v>
      </c>
      <c r="B833" s="264" t="s">
        <v>670</v>
      </c>
      <c r="C833" s="264">
        <v>559</v>
      </c>
      <c r="D833" s="265"/>
      <c r="E833" s="266">
        <v>321</v>
      </c>
      <c r="F833" s="267"/>
      <c r="G833" s="251"/>
      <c r="H833" s="229">
        <f>SUM(H834:H835)</f>
        <v>1000</v>
      </c>
      <c r="I833" s="229">
        <f>SUM(I834:I835)</f>
        <v>0</v>
      </c>
      <c r="J833" s="229">
        <f>SUM(J834:J835)</f>
        <v>0</v>
      </c>
      <c r="K833" s="229">
        <f t="shared" ref="K833:L833" si="499">SUM(K834:K835)</f>
        <v>0</v>
      </c>
      <c r="L833" s="229">
        <f t="shared" si="499"/>
        <v>0</v>
      </c>
      <c r="M833" s="229">
        <f t="shared" si="485"/>
        <v>1000</v>
      </c>
    </row>
    <row r="834" spans="1:13" s="245" customFormat="1" ht="15" hidden="1" x14ac:dyDescent="0.2">
      <c r="A834" s="216" t="s">
        <v>600</v>
      </c>
      <c r="B834" s="215" t="s">
        <v>670</v>
      </c>
      <c r="C834" s="215">
        <v>559</v>
      </c>
      <c r="D834" s="214" t="s">
        <v>101</v>
      </c>
      <c r="E834" s="221">
        <v>3211</v>
      </c>
      <c r="F834" s="218" t="s">
        <v>42</v>
      </c>
      <c r="G834" s="251"/>
      <c r="H834" s="283">
        <v>500</v>
      </c>
      <c r="I834" s="283"/>
      <c r="J834" s="283"/>
      <c r="K834" s="283"/>
      <c r="L834" s="283"/>
      <c r="M834" s="283">
        <f t="shared" si="485"/>
        <v>500</v>
      </c>
    </row>
    <row r="835" spans="1:13" s="245" customFormat="1" ht="15" hidden="1" x14ac:dyDescent="0.2">
      <c r="A835" s="216" t="s">
        <v>600</v>
      </c>
      <c r="B835" s="215" t="s">
        <v>670</v>
      </c>
      <c r="C835" s="215">
        <v>559</v>
      </c>
      <c r="D835" s="214" t="s">
        <v>101</v>
      </c>
      <c r="E835" s="221">
        <v>3213</v>
      </c>
      <c r="F835" s="218" t="s">
        <v>44</v>
      </c>
      <c r="G835" s="251"/>
      <c r="H835" s="283">
        <v>500</v>
      </c>
      <c r="I835" s="283"/>
      <c r="J835" s="283"/>
      <c r="K835" s="283"/>
      <c r="L835" s="283"/>
      <c r="M835" s="283">
        <f t="shared" si="485"/>
        <v>500</v>
      </c>
    </row>
    <row r="836" spans="1:13" s="245" customFormat="1" hidden="1" x14ac:dyDescent="0.2">
      <c r="A836" s="263" t="s">
        <v>600</v>
      </c>
      <c r="B836" s="264" t="s">
        <v>670</v>
      </c>
      <c r="C836" s="264">
        <v>559</v>
      </c>
      <c r="D836" s="265"/>
      <c r="E836" s="266">
        <v>323</v>
      </c>
      <c r="F836" s="267"/>
      <c r="G836" s="251"/>
      <c r="H836" s="229">
        <f>SUM(H837:H843)</f>
        <v>3500</v>
      </c>
      <c r="I836" s="229">
        <f>SUM(I837:I843)</f>
        <v>0</v>
      </c>
      <c r="J836" s="229">
        <f>SUM(J837:J843)</f>
        <v>0</v>
      </c>
      <c r="K836" s="229">
        <f t="shared" ref="K836:L836" si="500">SUM(K837:K843)</f>
        <v>0</v>
      </c>
      <c r="L836" s="229">
        <f t="shared" si="500"/>
        <v>0</v>
      </c>
      <c r="M836" s="229">
        <f t="shared" si="485"/>
        <v>3500</v>
      </c>
    </row>
    <row r="837" spans="1:13" s="245" customFormat="1" ht="15" hidden="1" x14ac:dyDescent="0.2">
      <c r="A837" s="216" t="s">
        <v>600</v>
      </c>
      <c r="B837" s="215" t="s">
        <v>670</v>
      </c>
      <c r="C837" s="215">
        <v>559</v>
      </c>
      <c r="D837" s="214" t="s">
        <v>101</v>
      </c>
      <c r="E837" s="221">
        <v>3231</v>
      </c>
      <c r="F837" s="218" t="s">
        <v>52</v>
      </c>
      <c r="G837" s="251"/>
      <c r="H837" s="283">
        <v>500</v>
      </c>
      <c r="I837" s="283"/>
      <c r="J837" s="283"/>
      <c r="K837" s="283"/>
      <c r="L837" s="283"/>
      <c r="M837" s="283">
        <f t="shared" si="485"/>
        <v>500</v>
      </c>
    </row>
    <row r="838" spans="1:13" s="245" customFormat="1" ht="15" hidden="1" x14ac:dyDescent="0.2">
      <c r="A838" s="216" t="s">
        <v>600</v>
      </c>
      <c r="B838" s="215" t="s">
        <v>670</v>
      </c>
      <c r="C838" s="215">
        <v>559</v>
      </c>
      <c r="D838" s="214" t="s">
        <v>101</v>
      </c>
      <c r="E838" s="221">
        <v>3232</v>
      </c>
      <c r="F838" s="218" t="s">
        <v>53</v>
      </c>
      <c r="G838" s="251"/>
      <c r="H838" s="283">
        <v>500</v>
      </c>
      <c r="I838" s="283"/>
      <c r="J838" s="283"/>
      <c r="K838" s="283"/>
      <c r="L838" s="283"/>
      <c r="M838" s="283">
        <f t="shared" si="485"/>
        <v>500</v>
      </c>
    </row>
    <row r="839" spans="1:13" s="245" customFormat="1" ht="15" hidden="1" x14ac:dyDescent="0.2">
      <c r="A839" s="216" t="s">
        <v>600</v>
      </c>
      <c r="B839" s="215" t="s">
        <v>670</v>
      </c>
      <c r="C839" s="215">
        <v>559</v>
      </c>
      <c r="D839" s="214" t="s">
        <v>101</v>
      </c>
      <c r="E839" s="221">
        <v>3233</v>
      </c>
      <c r="F839" s="218" t="s">
        <v>54</v>
      </c>
      <c r="G839" s="251"/>
      <c r="H839" s="283">
        <v>500</v>
      </c>
      <c r="I839" s="283"/>
      <c r="J839" s="283"/>
      <c r="K839" s="283"/>
      <c r="L839" s="283"/>
      <c r="M839" s="283">
        <f t="shared" si="485"/>
        <v>500</v>
      </c>
    </row>
    <row r="840" spans="1:13" s="245" customFormat="1" ht="15" hidden="1" x14ac:dyDescent="0.2">
      <c r="A840" s="216" t="s">
        <v>600</v>
      </c>
      <c r="B840" s="215" t="s">
        <v>670</v>
      </c>
      <c r="C840" s="215">
        <v>559</v>
      </c>
      <c r="D840" s="214" t="s">
        <v>101</v>
      </c>
      <c r="E840" s="221">
        <v>3235</v>
      </c>
      <c r="F840" s="218" t="s">
        <v>56</v>
      </c>
      <c r="G840" s="251"/>
      <c r="H840" s="283">
        <v>500</v>
      </c>
      <c r="I840" s="283"/>
      <c r="J840" s="283"/>
      <c r="K840" s="283"/>
      <c r="L840" s="283"/>
      <c r="M840" s="283">
        <f t="shared" si="485"/>
        <v>500</v>
      </c>
    </row>
    <row r="841" spans="1:13" s="245" customFormat="1" ht="15" hidden="1" x14ac:dyDescent="0.2">
      <c r="A841" s="216" t="s">
        <v>600</v>
      </c>
      <c r="B841" s="215" t="s">
        <v>670</v>
      </c>
      <c r="C841" s="215">
        <v>559</v>
      </c>
      <c r="D841" s="214" t="s">
        <v>101</v>
      </c>
      <c r="E841" s="221">
        <v>3237</v>
      </c>
      <c r="F841" s="218" t="s">
        <v>58</v>
      </c>
      <c r="G841" s="251"/>
      <c r="H841" s="283">
        <v>500</v>
      </c>
      <c r="I841" s="283"/>
      <c r="J841" s="283"/>
      <c r="K841" s="283"/>
      <c r="L841" s="283"/>
      <c r="M841" s="283">
        <f t="shared" si="485"/>
        <v>500</v>
      </c>
    </row>
    <row r="842" spans="1:13" s="245" customFormat="1" ht="15" hidden="1" x14ac:dyDescent="0.2">
      <c r="A842" s="216" t="s">
        <v>600</v>
      </c>
      <c r="B842" s="215" t="s">
        <v>670</v>
      </c>
      <c r="C842" s="215">
        <v>559</v>
      </c>
      <c r="D842" s="214" t="s">
        <v>101</v>
      </c>
      <c r="E842" s="221">
        <v>3238</v>
      </c>
      <c r="F842" s="218" t="s">
        <v>59</v>
      </c>
      <c r="G842" s="251"/>
      <c r="H842" s="283">
        <v>500</v>
      </c>
      <c r="I842" s="283"/>
      <c r="J842" s="283"/>
      <c r="K842" s="283"/>
      <c r="L842" s="283"/>
      <c r="M842" s="283">
        <f t="shared" si="485"/>
        <v>500</v>
      </c>
    </row>
    <row r="843" spans="1:13" s="245" customFormat="1" ht="15" hidden="1" x14ac:dyDescent="0.2">
      <c r="A843" s="216" t="s">
        <v>600</v>
      </c>
      <c r="B843" s="215" t="s">
        <v>670</v>
      </c>
      <c r="C843" s="215">
        <v>559</v>
      </c>
      <c r="D843" s="214" t="s">
        <v>101</v>
      </c>
      <c r="E843" s="221">
        <v>3239</v>
      </c>
      <c r="F843" s="218" t="s">
        <v>60</v>
      </c>
      <c r="G843" s="251"/>
      <c r="H843" s="283">
        <v>500</v>
      </c>
      <c r="I843" s="283"/>
      <c r="J843" s="283"/>
      <c r="K843" s="283"/>
      <c r="L843" s="283"/>
      <c r="M843" s="283">
        <f t="shared" si="485"/>
        <v>500</v>
      </c>
    </row>
    <row r="844" spans="1:13" s="245" customFormat="1" hidden="1" x14ac:dyDescent="0.2">
      <c r="A844" s="263" t="s">
        <v>600</v>
      </c>
      <c r="B844" s="264" t="s">
        <v>670</v>
      </c>
      <c r="C844" s="264">
        <v>559</v>
      </c>
      <c r="D844" s="265"/>
      <c r="E844" s="266">
        <v>329</v>
      </c>
      <c r="F844" s="267"/>
      <c r="G844" s="251"/>
      <c r="H844" s="229">
        <f>SUM(H845:H846)</f>
        <v>1000</v>
      </c>
      <c r="I844" s="229">
        <f>SUM(I845:I846)</f>
        <v>0</v>
      </c>
      <c r="J844" s="229">
        <f>SUM(J845:J846)</f>
        <v>0</v>
      </c>
      <c r="K844" s="229">
        <f t="shared" ref="K844:L844" si="501">SUM(K845:K846)</f>
        <v>0</v>
      </c>
      <c r="L844" s="229">
        <f t="shared" si="501"/>
        <v>0</v>
      </c>
      <c r="M844" s="229">
        <f t="shared" si="485"/>
        <v>1000</v>
      </c>
    </row>
    <row r="845" spans="1:13" s="245" customFormat="1" ht="15" hidden="1" x14ac:dyDescent="0.2">
      <c r="A845" s="216" t="s">
        <v>600</v>
      </c>
      <c r="B845" s="215" t="s">
        <v>670</v>
      </c>
      <c r="C845" s="215">
        <v>559</v>
      </c>
      <c r="D845" s="214" t="s">
        <v>101</v>
      </c>
      <c r="E845" s="221">
        <v>3292</v>
      </c>
      <c r="F845" s="218" t="s">
        <v>63</v>
      </c>
      <c r="G845" s="251"/>
      <c r="H845" s="283">
        <v>500</v>
      </c>
      <c r="I845" s="283"/>
      <c r="J845" s="283"/>
      <c r="K845" s="283"/>
      <c r="L845" s="283"/>
      <c r="M845" s="283">
        <f t="shared" si="485"/>
        <v>500</v>
      </c>
    </row>
    <row r="846" spans="1:13" s="245" customFormat="1" ht="15" hidden="1" x14ac:dyDescent="0.2">
      <c r="A846" s="216" t="s">
        <v>600</v>
      </c>
      <c r="B846" s="215" t="s">
        <v>670</v>
      </c>
      <c r="C846" s="215">
        <v>559</v>
      </c>
      <c r="D846" s="214" t="s">
        <v>101</v>
      </c>
      <c r="E846" s="221">
        <v>3293</v>
      </c>
      <c r="F846" s="218" t="s">
        <v>64</v>
      </c>
      <c r="G846" s="251"/>
      <c r="H846" s="283">
        <v>500</v>
      </c>
      <c r="I846" s="283"/>
      <c r="J846" s="283"/>
      <c r="K846" s="283"/>
      <c r="L846" s="283"/>
      <c r="M846" s="283">
        <f t="shared" si="485"/>
        <v>500</v>
      </c>
    </row>
    <row r="847" spans="1:13" s="245" customFormat="1" hidden="1" x14ac:dyDescent="0.2">
      <c r="A847" s="205" t="s">
        <v>600</v>
      </c>
      <c r="B847" s="206" t="s">
        <v>670</v>
      </c>
      <c r="C847" s="206">
        <v>559</v>
      </c>
      <c r="D847" s="206"/>
      <c r="E847" s="208">
        <v>42</v>
      </c>
      <c r="F847" s="209"/>
      <c r="G847" s="244"/>
      <c r="H847" s="227">
        <f>H848+H851</f>
        <v>1500</v>
      </c>
      <c r="I847" s="227">
        <f>I848+I851</f>
        <v>0</v>
      </c>
      <c r="J847" s="227">
        <f>J848+J851</f>
        <v>0</v>
      </c>
      <c r="K847" s="227">
        <f t="shared" ref="K847:L847" si="502">K848+K851</f>
        <v>0</v>
      </c>
      <c r="L847" s="227">
        <f t="shared" si="502"/>
        <v>0</v>
      </c>
      <c r="M847" s="227">
        <f t="shared" si="485"/>
        <v>1500</v>
      </c>
    </row>
    <row r="848" spans="1:13" s="245" customFormat="1" hidden="1" x14ac:dyDescent="0.2">
      <c r="A848" s="263" t="s">
        <v>600</v>
      </c>
      <c r="B848" s="264" t="s">
        <v>670</v>
      </c>
      <c r="C848" s="264">
        <v>559</v>
      </c>
      <c r="D848" s="265"/>
      <c r="E848" s="266">
        <v>422</v>
      </c>
      <c r="F848" s="267"/>
      <c r="G848" s="251"/>
      <c r="H848" s="229">
        <f>SUM(H849:H850)</f>
        <v>1000</v>
      </c>
      <c r="I848" s="229">
        <f>SUM(I849:I850)</f>
        <v>0</v>
      </c>
      <c r="J848" s="229">
        <f>SUM(J849:J850)</f>
        <v>0</v>
      </c>
      <c r="K848" s="229">
        <f t="shared" ref="K848:L848" si="503">SUM(K849:K850)</f>
        <v>0</v>
      </c>
      <c r="L848" s="229">
        <f t="shared" si="503"/>
        <v>0</v>
      </c>
      <c r="M848" s="229">
        <f t="shared" si="485"/>
        <v>1000</v>
      </c>
    </row>
    <row r="849" spans="1:13" s="245" customFormat="1" ht="15" hidden="1" x14ac:dyDescent="0.2">
      <c r="A849" s="216" t="s">
        <v>600</v>
      </c>
      <c r="B849" s="215" t="s">
        <v>670</v>
      </c>
      <c r="C849" s="215">
        <v>559</v>
      </c>
      <c r="D849" s="214" t="s">
        <v>101</v>
      </c>
      <c r="E849" s="221">
        <v>4222</v>
      </c>
      <c r="F849" s="218" t="s">
        <v>75</v>
      </c>
      <c r="G849" s="251"/>
      <c r="H849" s="283">
        <v>500</v>
      </c>
      <c r="I849" s="283"/>
      <c r="J849" s="283"/>
      <c r="K849" s="283"/>
      <c r="L849" s="283"/>
      <c r="M849" s="283">
        <f t="shared" si="485"/>
        <v>500</v>
      </c>
    </row>
    <row r="850" spans="1:13" s="245" customFormat="1" ht="15" hidden="1" x14ac:dyDescent="0.2">
      <c r="A850" s="216" t="s">
        <v>600</v>
      </c>
      <c r="B850" s="215" t="s">
        <v>670</v>
      </c>
      <c r="C850" s="215">
        <v>559</v>
      </c>
      <c r="D850" s="214" t="s">
        <v>101</v>
      </c>
      <c r="E850" s="221">
        <v>4225</v>
      </c>
      <c r="F850" s="218" t="s">
        <v>85</v>
      </c>
      <c r="G850" s="251"/>
      <c r="H850" s="283">
        <v>500</v>
      </c>
      <c r="I850" s="283"/>
      <c r="J850" s="283"/>
      <c r="K850" s="283"/>
      <c r="L850" s="283"/>
      <c r="M850" s="283">
        <f t="shared" si="485"/>
        <v>500</v>
      </c>
    </row>
    <row r="851" spans="1:13" s="245" customFormat="1" hidden="1" x14ac:dyDescent="0.2">
      <c r="A851" s="263" t="s">
        <v>600</v>
      </c>
      <c r="B851" s="264" t="s">
        <v>670</v>
      </c>
      <c r="C851" s="264">
        <v>559</v>
      </c>
      <c r="D851" s="265"/>
      <c r="E851" s="266">
        <v>426</v>
      </c>
      <c r="F851" s="267"/>
      <c r="G851" s="251"/>
      <c r="H851" s="229">
        <f>SUM(H852)</f>
        <v>500</v>
      </c>
      <c r="I851" s="229">
        <f>SUM(I852)</f>
        <v>0</v>
      </c>
      <c r="J851" s="229">
        <f>SUM(J852)</f>
        <v>0</v>
      </c>
      <c r="K851" s="229">
        <f t="shared" ref="K851:L851" si="504">SUM(K852)</f>
        <v>0</v>
      </c>
      <c r="L851" s="229">
        <f t="shared" si="504"/>
        <v>0</v>
      </c>
      <c r="M851" s="229">
        <f t="shared" si="485"/>
        <v>500</v>
      </c>
    </row>
    <row r="852" spans="1:13" s="245" customFormat="1" ht="15" hidden="1" x14ac:dyDescent="0.2">
      <c r="A852" s="216" t="s">
        <v>600</v>
      </c>
      <c r="B852" s="215" t="s">
        <v>670</v>
      </c>
      <c r="C852" s="215">
        <v>559</v>
      </c>
      <c r="D852" s="214" t="s">
        <v>101</v>
      </c>
      <c r="E852" s="221">
        <v>4262</v>
      </c>
      <c r="F852" s="218" t="s">
        <v>86</v>
      </c>
      <c r="G852" s="251"/>
      <c r="H852" s="283">
        <v>500</v>
      </c>
      <c r="I852" s="283"/>
      <c r="J852" s="283"/>
      <c r="K852" s="283"/>
      <c r="L852" s="283"/>
      <c r="M852" s="283">
        <f t="shared" si="485"/>
        <v>500</v>
      </c>
    </row>
    <row r="853" spans="1:13" s="345" customFormat="1" hidden="1" x14ac:dyDescent="0.2">
      <c r="A853" s="188" t="s">
        <v>600</v>
      </c>
      <c r="B853" s="438" t="s">
        <v>672</v>
      </c>
      <c r="C853" s="438"/>
      <c r="D853" s="438"/>
      <c r="E853" s="438"/>
      <c r="F853" s="438"/>
      <c r="G853" s="118"/>
      <c r="H853" s="113">
        <f>H854+H1226+H1099</f>
        <v>915870636</v>
      </c>
      <c r="I853" s="113">
        <f>I854+I1226+I1099</f>
        <v>13573367</v>
      </c>
      <c r="J853" s="113">
        <f>J854+J1226+J1099</f>
        <v>14134634</v>
      </c>
      <c r="K853" s="113">
        <f>K854+K1226+K1099</f>
        <v>24465946</v>
      </c>
      <c r="L853" s="113">
        <f>L854+L1226+L1099</f>
        <v>96181971</v>
      </c>
      <c r="M853" s="113">
        <f t="shared" ref="M853:M873" si="505">H853-I853+J853-K853+L853</f>
        <v>988147928</v>
      </c>
    </row>
    <row r="854" spans="1:13" ht="15.75" hidden="1" customHeight="1" x14ac:dyDescent="0.2">
      <c r="A854" s="190" t="s">
        <v>600</v>
      </c>
      <c r="B854" s="440" t="s">
        <v>673</v>
      </c>
      <c r="C854" s="440"/>
      <c r="D854" s="440"/>
      <c r="E854" s="440"/>
      <c r="F854" s="440"/>
      <c r="G854" s="115"/>
      <c r="H854" s="294">
        <f>H855+H859+H863+H867+H877+H881+H885+H889+H965+H969+H988+H918+H954+H977+H984+H1028+H1032+H1061+H1090+H1095</f>
        <v>465641551</v>
      </c>
      <c r="I854" s="294">
        <f t="shared" ref="I854:L854" si="506">I855+I859+I863+I867+I877+I881+I885+I889+I965+I969+I988+I918+I954+I977+I984+I1028+I1032+I1061+I1090+I1095</f>
        <v>3022244</v>
      </c>
      <c r="J854" s="294">
        <f t="shared" si="506"/>
        <v>3581861</v>
      </c>
      <c r="K854" s="294">
        <f t="shared" si="506"/>
        <v>5368766</v>
      </c>
      <c r="L854" s="294">
        <f t="shared" si="506"/>
        <v>23481871</v>
      </c>
      <c r="M854" s="294">
        <f t="shared" si="505"/>
        <v>484314273</v>
      </c>
    </row>
    <row r="855" spans="1:13" s="99" customFormat="1" ht="45" hidden="1" x14ac:dyDescent="0.2">
      <c r="A855" s="187" t="s">
        <v>600</v>
      </c>
      <c r="B855" s="169" t="s">
        <v>264</v>
      </c>
      <c r="C855" s="169"/>
      <c r="D855" s="169"/>
      <c r="E855" s="170"/>
      <c r="F855" s="172" t="s">
        <v>263</v>
      </c>
      <c r="G855" s="173" t="s">
        <v>674</v>
      </c>
      <c r="H855" s="297">
        <f t="shared" ref="H855:L856" si="507">H856</f>
        <v>3318070</v>
      </c>
      <c r="I855" s="297">
        <f t="shared" si="507"/>
        <v>0</v>
      </c>
      <c r="J855" s="297">
        <f t="shared" si="507"/>
        <v>41430</v>
      </c>
      <c r="K855" s="297">
        <f t="shared" si="507"/>
        <v>0</v>
      </c>
      <c r="L855" s="297">
        <f t="shared" si="507"/>
        <v>1460500</v>
      </c>
      <c r="M855" s="297">
        <f t="shared" si="505"/>
        <v>4820000</v>
      </c>
    </row>
    <row r="856" spans="1:13" s="137" customFormat="1" hidden="1" x14ac:dyDescent="0.2">
      <c r="A856" s="186" t="s">
        <v>600</v>
      </c>
      <c r="B856" s="174" t="s">
        <v>264</v>
      </c>
      <c r="C856" s="164">
        <v>11</v>
      </c>
      <c r="D856" s="164"/>
      <c r="E856" s="165">
        <v>37</v>
      </c>
      <c r="F856" s="166"/>
      <c r="G856" s="167"/>
      <c r="H856" s="296">
        <f t="shared" si="507"/>
        <v>3318070</v>
      </c>
      <c r="I856" s="296">
        <f t="shared" si="507"/>
        <v>0</v>
      </c>
      <c r="J856" s="296">
        <f t="shared" si="507"/>
        <v>41430</v>
      </c>
      <c r="K856" s="296">
        <f t="shared" si="507"/>
        <v>0</v>
      </c>
      <c r="L856" s="296">
        <f t="shared" si="507"/>
        <v>1460500</v>
      </c>
      <c r="M856" s="296">
        <f t="shared" si="505"/>
        <v>4820000</v>
      </c>
    </row>
    <row r="857" spans="1:13" hidden="1" x14ac:dyDescent="0.2">
      <c r="A857" s="116" t="s">
        <v>600</v>
      </c>
      <c r="B857" s="100" t="s">
        <v>264</v>
      </c>
      <c r="C857" s="100">
        <v>11</v>
      </c>
      <c r="D857" s="116"/>
      <c r="E857" s="111">
        <v>372</v>
      </c>
      <c r="F857" s="139"/>
      <c r="G857" s="104"/>
      <c r="H857" s="105">
        <f t="shared" ref="H857:L857" si="508">SUM(H858:H858)</f>
        <v>3318070</v>
      </c>
      <c r="I857" s="105">
        <f t="shared" si="508"/>
        <v>0</v>
      </c>
      <c r="J857" s="105">
        <f t="shared" si="508"/>
        <v>41430</v>
      </c>
      <c r="K857" s="105">
        <f t="shared" si="508"/>
        <v>0</v>
      </c>
      <c r="L857" s="105">
        <f t="shared" si="508"/>
        <v>1460500</v>
      </c>
      <c r="M857" s="105">
        <f t="shared" si="505"/>
        <v>4820000</v>
      </c>
    </row>
    <row r="858" spans="1:13" ht="15" hidden="1" x14ac:dyDescent="0.2">
      <c r="A858" s="95" t="s">
        <v>600</v>
      </c>
      <c r="B858" s="93" t="s">
        <v>264</v>
      </c>
      <c r="C858" s="93">
        <v>11</v>
      </c>
      <c r="D858" s="95" t="s">
        <v>258</v>
      </c>
      <c r="E858" s="117">
        <v>3722</v>
      </c>
      <c r="F858" s="140" t="s">
        <v>605</v>
      </c>
      <c r="G858" s="109"/>
      <c r="H858" s="275">
        <v>3318070</v>
      </c>
      <c r="I858" s="275"/>
      <c r="J858" s="275">
        <v>41430</v>
      </c>
      <c r="K858" s="275"/>
      <c r="L858" s="275">
        <v>1460500</v>
      </c>
      <c r="M858" s="275">
        <f t="shared" si="505"/>
        <v>4820000</v>
      </c>
    </row>
    <row r="859" spans="1:13" s="137" customFormat="1" ht="45" hidden="1" x14ac:dyDescent="0.2">
      <c r="A859" s="187" t="s">
        <v>600</v>
      </c>
      <c r="B859" s="169" t="s">
        <v>441</v>
      </c>
      <c r="C859" s="169"/>
      <c r="D859" s="169"/>
      <c r="E859" s="170"/>
      <c r="F859" s="172" t="s">
        <v>440</v>
      </c>
      <c r="G859" s="173" t="s">
        <v>674</v>
      </c>
      <c r="H859" s="297">
        <f t="shared" ref="H859:L861" si="509">H860</f>
        <v>56000000</v>
      </c>
      <c r="I859" s="297">
        <f t="shared" si="509"/>
        <v>0</v>
      </c>
      <c r="J859" s="297">
        <f t="shared" si="509"/>
        <v>0</v>
      </c>
      <c r="K859" s="297">
        <f t="shared" si="509"/>
        <v>0</v>
      </c>
      <c r="L859" s="297">
        <f t="shared" si="509"/>
        <v>0</v>
      </c>
      <c r="M859" s="297">
        <f t="shared" si="505"/>
        <v>56000000</v>
      </c>
    </row>
    <row r="860" spans="1:13" s="137" customFormat="1" hidden="1" x14ac:dyDescent="0.2">
      <c r="A860" s="186" t="s">
        <v>600</v>
      </c>
      <c r="B860" s="174" t="s">
        <v>441</v>
      </c>
      <c r="C860" s="164">
        <v>11</v>
      </c>
      <c r="D860" s="164"/>
      <c r="E860" s="165">
        <v>36</v>
      </c>
      <c r="F860" s="166"/>
      <c r="G860" s="167"/>
      <c r="H860" s="296">
        <f t="shared" si="509"/>
        <v>56000000</v>
      </c>
      <c r="I860" s="296">
        <f t="shared" si="509"/>
        <v>0</v>
      </c>
      <c r="J860" s="296">
        <f t="shared" si="509"/>
        <v>0</v>
      </c>
      <c r="K860" s="296">
        <f t="shared" si="509"/>
        <v>0</v>
      </c>
      <c r="L860" s="296">
        <f t="shared" si="509"/>
        <v>0</v>
      </c>
      <c r="M860" s="296">
        <f t="shared" si="505"/>
        <v>56000000</v>
      </c>
    </row>
    <row r="861" spans="1:13" hidden="1" x14ac:dyDescent="0.2">
      <c r="A861" s="131" t="s">
        <v>600</v>
      </c>
      <c r="B861" s="127" t="s">
        <v>441</v>
      </c>
      <c r="C861" s="145">
        <v>11</v>
      </c>
      <c r="D861" s="131"/>
      <c r="E861" s="128">
        <v>363</v>
      </c>
      <c r="F861" s="142"/>
      <c r="G861" s="129"/>
      <c r="H861" s="295">
        <f t="shared" si="509"/>
        <v>56000000</v>
      </c>
      <c r="I861" s="295">
        <f t="shared" si="509"/>
        <v>0</v>
      </c>
      <c r="J861" s="295">
        <f t="shared" si="509"/>
        <v>0</v>
      </c>
      <c r="K861" s="295">
        <f t="shared" si="509"/>
        <v>0</v>
      </c>
      <c r="L861" s="295">
        <f t="shared" si="509"/>
        <v>0</v>
      </c>
      <c r="M861" s="295">
        <f t="shared" si="505"/>
        <v>56000000</v>
      </c>
    </row>
    <row r="862" spans="1:13" ht="15" hidden="1" x14ac:dyDescent="0.2">
      <c r="A862" s="95" t="s">
        <v>600</v>
      </c>
      <c r="B862" s="93" t="s">
        <v>441</v>
      </c>
      <c r="C862" s="94">
        <v>11</v>
      </c>
      <c r="D862" s="95" t="s">
        <v>258</v>
      </c>
      <c r="E862" s="117">
        <v>3632</v>
      </c>
      <c r="F862" s="140" t="s">
        <v>183</v>
      </c>
      <c r="G862" s="109"/>
      <c r="H862" s="275">
        <v>56000000</v>
      </c>
      <c r="I862" s="275"/>
      <c r="J862" s="275"/>
      <c r="K862" s="275"/>
      <c r="L862" s="275"/>
      <c r="M862" s="275">
        <f t="shared" si="505"/>
        <v>56000000</v>
      </c>
    </row>
    <row r="863" spans="1:13" s="99" customFormat="1" ht="45" hidden="1" x14ac:dyDescent="0.2">
      <c r="A863" s="187" t="s">
        <v>600</v>
      </c>
      <c r="B863" s="169" t="s">
        <v>444</v>
      </c>
      <c r="C863" s="169"/>
      <c r="D863" s="169"/>
      <c r="E863" s="170"/>
      <c r="F863" s="172" t="s">
        <v>443</v>
      </c>
      <c r="G863" s="173" t="s">
        <v>674</v>
      </c>
      <c r="H863" s="297">
        <f t="shared" ref="H863:L864" si="510">H864</f>
        <v>318121176</v>
      </c>
      <c r="I863" s="297">
        <f t="shared" si="510"/>
        <v>0</v>
      </c>
      <c r="J863" s="297">
        <f t="shared" si="510"/>
        <v>0</v>
      </c>
      <c r="K863" s="297">
        <f t="shared" si="510"/>
        <v>0</v>
      </c>
      <c r="L863" s="297">
        <f t="shared" si="510"/>
        <v>0</v>
      </c>
      <c r="M863" s="297">
        <f t="shared" si="505"/>
        <v>318121176</v>
      </c>
    </row>
    <row r="864" spans="1:13" s="137" customFormat="1" hidden="1" x14ac:dyDescent="0.2">
      <c r="A864" s="186" t="s">
        <v>600</v>
      </c>
      <c r="B864" s="174" t="s">
        <v>444</v>
      </c>
      <c r="C864" s="164">
        <v>11</v>
      </c>
      <c r="D864" s="164"/>
      <c r="E864" s="165">
        <v>36</v>
      </c>
      <c r="F864" s="166"/>
      <c r="G864" s="167"/>
      <c r="H864" s="296">
        <f t="shared" si="510"/>
        <v>318121176</v>
      </c>
      <c r="I864" s="296">
        <f t="shared" si="510"/>
        <v>0</v>
      </c>
      <c r="J864" s="296">
        <f t="shared" si="510"/>
        <v>0</v>
      </c>
      <c r="K864" s="296">
        <f t="shared" si="510"/>
        <v>0</v>
      </c>
      <c r="L864" s="296">
        <f t="shared" si="510"/>
        <v>0</v>
      </c>
      <c r="M864" s="296">
        <f t="shared" si="505"/>
        <v>318121176</v>
      </c>
    </row>
    <row r="865" spans="1:13" hidden="1" x14ac:dyDescent="0.2">
      <c r="A865" s="116" t="s">
        <v>600</v>
      </c>
      <c r="B865" s="100" t="s">
        <v>444</v>
      </c>
      <c r="C865" s="101">
        <v>11</v>
      </c>
      <c r="D865" s="116"/>
      <c r="E865" s="111">
        <v>363</v>
      </c>
      <c r="F865" s="139"/>
      <c r="G865" s="104"/>
      <c r="H865" s="105">
        <f t="shared" ref="H865:L865" si="511">SUM(H866)</f>
        <v>318121176</v>
      </c>
      <c r="I865" s="105">
        <f t="shared" si="511"/>
        <v>0</v>
      </c>
      <c r="J865" s="105">
        <f t="shared" si="511"/>
        <v>0</v>
      </c>
      <c r="K865" s="105">
        <f t="shared" si="511"/>
        <v>0</v>
      </c>
      <c r="L865" s="105">
        <f t="shared" si="511"/>
        <v>0</v>
      </c>
      <c r="M865" s="105">
        <f t="shared" si="505"/>
        <v>318121176</v>
      </c>
    </row>
    <row r="866" spans="1:13" ht="15" hidden="1" x14ac:dyDescent="0.2">
      <c r="A866" s="95" t="s">
        <v>600</v>
      </c>
      <c r="B866" s="93" t="s">
        <v>444</v>
      </c>
      <c r="C866" s="94">
        <v>11</v>
      </c>
      <c r="D866" s="95" t="s">
        <v>258</v>
      </c>
      <c r="E866" s="117">
        <v>3632</v>
      </c>
      <c r="F866" s="140" t="s">
        <v>183</v>
      </c>
      <c r="G866" s="109"/>
      <c r="H866" s="275">
        <v>318121176</v>
      </c>
      <c r="I866" s="275"/>
      <c r="J866" s="275"/>
      <c r="K866" s="275"/>
      <c r="L866" s="275"/>
      <c r="M866" s="275">
        <f t="shared" si="505"/>
        <v>318121176</v>
      </c>
    </row>
    <row r="867" spans="1:13" s="99" customFormat="1" ht="45" hidden="1" x14ac:dyDescent="0.2">
      <c r="A867" s="187" t="s">
        <v>600</v>
      </c>
      <c r="B867" s="169" t="s">
        <v>454</v>
      </c>
      <c r="C867" s="169"/>
      <c r="D867" s="169"/>
      <c r="E867" s="170"/>
      <c r="F867" s="172" t="s">
        <v>675</v>
      </c>
      <c r="G867" s="173" t="s">
        <v>674</v>
      </c>
      <c r="H867" s="297">
        <f>H868+H871+H874</f>
        <v>16742997</v>
      </c>
      <c r="I867" s="297">
        <f t="shared" ref="I867:L867" si="512">I868+I871+I874</f>
        <v>1279250</v>
      </c>
      <c r="J867" s="297">
        <f t="shared" si="512"/>
        <v>0</v>
      </c>
      <c r="K867" s="297">
        <f t="shared" si="512"/>
        <v>0</v>
      </c>
      <c r="L867" s="297">
        <f t="shared" si="512"/>
        <v>4600000</v>
      </c>
      <c r="M867" s="297">
        <f t="shared" si="505"/>
        <v>20063747</v>
      </c>
    </row>
    <row r="868" spans="1:13" s="137" customFormat="1" hidden="1" x14ac:dyDescent="0.2">
      <c r="A868" s="186" t="s">
        <v>600</v>
      </c>
      <c r="B868" s="174" t="s">
        <v>454</v>
      </c>
      <c r="C868" s="164">
        <v>11</v>
      </c>
      <c r="D868" s="164"/>
      <c r="E868" s="165">
        <v>35</v>
      </c>
      <c r="F868" s="166"/>
      <c r="G868" s="167"/>
      <c r="H868" s="296">
        <f t="shared" ref="H868:L868" si="513">H869</f>
        <v>11441000</v>
      </c>
      <c r="I868" s="296">
        <f t="shared" si="513"/>
        <v>0</v>
      </c>
      <c r="J868" s="296">
        <f t="shared" si="513"/>
        <v>0</v>
      </c>
      <c r="K868" s="296">
        <f t="shared" si="513"/>
        <v>0</v>
      </c>
      <c r="L868" s="296">
        <f t="shared" si="513"/>
        <v>1000000</v>
      </c>
      <c r="M868" s="296">
        <f t="shared" si="505"/>
        <v>12441000</v>
      </c>
    </row>
    <row r="869" spans="1:13" s="99" customFormat="1" hidden="1" x14ac:dyDescent="0.2">
      <c r="A869" s="116" t="s">
        <v>600</v>
      </c>
      <c r="B869" s="100" t="s">
        <v>454</v>
      </c>
      <c r="C869" s="101">
        <v>11</v>
      </c>
      <c r="D869" s="116"/>
      <c r="E869" s="103">
        <v>352</v>
      </c>
      <c r="F869" s="139"/>
      <c r="G869" s="104"/>
      <c r="H869" s="105">
        <f t="shared" ref="H869:L869" si="514">SUM(H870)</f>
        <v>11441000</v>
      </c>
      <c r="I869" s="105">
        <f t="shared" si="514"/>
        <v>0</v>
      </c>
      <c r="J869" s="105">
        <f t="shared" si="514"/>
        <v>0</v>
      </c>
      <c r="K869" s="105">
        <f t="shared" si="514"/>
        <v>0</v>
      </c>
      <c r="L869" s="105">
        <f t="shared" si="514"/>
        <v>1000000</v>
      </c>
      <c r="M869" s="105">
        <f t="shared" si="505"/>
        <v>12441000</v>
      </c>
    </row>
    <row r="870" spans="1:13" s="99" customFormat="1" ht="30" hidden="1" x14ac:dyDescent="0.2">
      <c r="A870" s="95" t="s">
        <v>600</v>
      </c>
      <c r="B870" s="93" t="s">
        <v>454</v>
      </c>
      <c r="C870" s="94">
        <v>11</v>
      </c>
      <c r="D870" s="95" t="s">
        <v>258</v>
      </c>
      <c r="E870" s="117">
        <v>3522</v>
      </c>
      <c r="F870" s="140" t="s">
        <v>627</v>
      </c>
      <c r="G870" s="109"/>
      <c r="H870" s="275">
        <v>11441000</v>
      </c>
      <c r="I870" s="275"/>
      <c r="J870" s="275"/>
      <c r="K870" s="275"/>
      <c r="L870" s="275">
        <v>1000000</v>
      </c>
      <c r="M870" s="275">
        <f t="shared" si="505"/>
        <v>12441000</v>
      </c>
    </row>
    <row r="871" spans="1:13" s="137" customFormat="1" hidden="1" x14ac:dyDescent="0.2">
      <c r="A871" s="186" t="s">
        <v>600</v>
      </c>
      <c r="B871" s="174" t="s">
        <v>454</v>
      </c>
      <c r="C871" s="164">
        <v>11</v>
      </c>
      <c r="D871" s="164"/>
      <c r="E871" s="165">
        <v>38</v>
      </c>
      <c r="F871" s="166"/>
      <c r="G871" s="167"/>
      <c r="H871" s="296">
        <f t="shared" ref="H871:L872" si="515">H872</f>
        <v>3301997</v>
      </c>
      <c r="I871" s="296">
        <f t="shared" si="515"/>
        <v>0</v>
      </c>
      <c r="J871" s="296">
        <f t="shared" si="515"/>
        <v>0</v>
      </c>
      <c r="K871" s="296">
        <f t="shared" si="515"/>
        <v>0</v>
      </c>
      <c r="L871" s="296">
        <f t="shared" si="515"/>
        <v>3600000</v>
      </c>
      <c r="M871" s="296">
        <f t="shared" si="505"/>
        <v>6901997</v>
      </c>
    </row>
    <row r="872" spans="1:13" hidden="1" x14ac:dyDescent="0.2">
      <c r="A872" s="116" t="s">
        <v>600</v>
      </c>
      <c r="B872" s="100" t="s">
        <v>454</v>
      </c>
      <c r="C872" s="101">
        <v>11</v>
      </c>
      <c r="D872" s="116"/>
      <c r="E872" s="111">
        <v>386</v>
      </c>
      <c r="F872" s="139"/>
      <c r="G872" s="104"/>
      <c r="H872" s="105">
        <f t="shared" si="515"/>
        <v>3301997</v>
      </c>
      <c r="I872" s="105">
        <f t="shared" si="515"/>
        <v>0</v>
      </c>
      <c r="J872" s="105">
        <f t="shared" si="515"/>
        <v>0</v>
      </c>
      <c r="K872" s="105">
        <f t="shared" si="515"/>
        <v>0</v>
      </c>
      <c r="L872" s="105">
        <f t="shared" si="515"/>
        <v>3600000</v>
      </c>
      <c r="M872" s="105">
        <f t="shared" si="505"/>
        <v>6901997</v>
      </c>
    </row>
    <row r="873" spans="1:13" s="99" customFormat="1" ht="45" hidden="1" x14ac:dyDescent="0.2">
      <c r="A873" s="95" t="s">
        <v>600</v>
      </c>
      <c r="B873" s="93" t="s">
        <v>454</v>
      </c>
      <c r="C873" s="94">
        <v>11</v>
      </c>
      <c r="D873" s="95" t="s">
        <v>258</v>
      </c>
      <c r="E873" s="117">
        <v>3862</v>
      </c>
      <c r="F873" s="140" t="s">
        <v>676</v>
      </c>
      <c r="G873" s="109"/>
      <c r="H873" s="275">
        <v>3301997</v>
      </c>
      <c r="I873" s="275"/>
      <c r="J873" s="275"/>
      <c r="K873" s="275"/>
      <c r="L873" s="275">
        <v>3600000</v>
      </c>
      <c r="M873" s="275">
        <f t="shared" si="505"/>
        <v>6901997</v>
      </c>
    </row>
    <row r="874" spans="1:13" s="137" customFormat="1" hidden="1" x14ac:dyDescent="0.2">
      <c r="A874" s="186" t="s">
        <v>600</v>
      </c>
      <c r="B874" s="174" t="s">
        <v>454</v>
      </c>
      <c r="C874" s="164">
        <v>11</v>
      </c>
      <c r="D874" s="164"/>
      <c r="E874" s="165">
        <v>51</v>
      </c>
      <c r="F874" s="166"/>
      <c r="G874" s="167"/>
      <c r="H874" s="296">
        <f t="shared" ref="H874:L874" si="516">H875</f>
        <v>2000000</v>
      </c>
      <c r="I874" s="296">
        <f t="shared" si="516"/>
        <v>1279250</v>
      </c>
      <c r="J874" s="296">
        <f t="shared" si="516"/>
        <v>0</v>
      </c>
      <c r="K874" s="296">
        <f t="shared" si="516"/>
        <v>0</v>
      </c>
      <c r="L874" s="296">
        <f t="shared" si="516"/>
        <v>0</v>
      </c>
      <c r="M874" s="296">
        <f t="shared" ref="M874:M876" si="517">H874-I874+J874-K874+L874</f>
        <v>720750</v>
      </c>
    </row>
    <row r="875" spans="1:13" hidden="1" x14ac:dyDescent="0.2">
      <c r="A875" s="116" t="s">
        <v>600</v>
      </c>
      <c r="B875" s="100" t="s">
        <v>454</v>
      </c>
      <c r="C875" s="101">
        <v>11</v>
      </c>
      <c r="D875" s="116"/>
      <c r="E875" s="111">
        <v>516</v>
      </c>
      <c r="F875" s="139"/>
      <c r="G875" s="104"/>
      <c r="H875" s="105">
        <f t="shared" ref="H875:L875" si="518">SUM(H876)</f>
        <v>2000000</v>
      </c>
      <c r="I875" s="105">
        <f t="shared" si="518"/>
        <v>1279250</v>
      </c>
      <c r="J875" s="105">
        <f t="shared" si="518"/>
        <v>0</v>
      </c>
      <c r="K875" s="105">
        <f t="shared" si="518"/>
        <v>0</v>
      </c>
      <c r="L875" s="105">
        <f t="shared" si="518"/>
        <v>0</v>
      </c>
      <c r="M875" s="105">
        <f t="shared" si="517"/>
        <v>720750</v>
      </c>
    </row>
    <row r="876" spans="1:13" ht="30" hidden="1" x14ac:dyDescent="0.2">
      <c r="A876" s="95" t="s">
        <v>600</v>
      </c>
      <c r="B876" s="93" t="s">
        <v>454</v>
      </c>
      <c r="C876" s="94">
        <v>11</v>
      </c>
      <c r="D876" s="95" t="s">
        <v>258</v>
      </c>
      <c r="E876" s="117">
        <v>5163</v>
      </c>
      <c r="F876" s="140" t="s">
        <v>455</v>
      </c>
      <c r="G876" s="109"/>
      <c r="H876" s="275">
        <v>2000000</v>
      </c>
      <c r="I876" s="275">
        <v>1279250</v>
      </c>
      <c r="J876" s="275"/>
      <c r="K876" s="275"/>
      <c r="L876" s="275"/>
      <c r="M876" s="275">
        <f t="shared" si="517"/>
        <v>720750</v>
      </c>
    </row>
    <row r="877" spans="1:13" s="99" customFormat="1" ht="51" hidden="1" customHeight="1" x14ac:dyDescent="0.2">
      <c r="A877" s="187" t="s">
        <v>600</v>
      </c>
      <c r="B877" s="169" t="s">
        <v>458</v>
      </c>
      <c r="C877" s="169"/>
      <c r="D877" s="169"/>
      <c r="E877" s="170"/>
      <c r="F877" s="172" t="s">
        <v>457</v>
      </c>
      <c r="G877" s="173" t="s">
        <v>674</v>
      </c>
      <c r="H877" s="297">
        <f t="shared" ref="H877:L879" si="519">H878</f>
        <v>70343</v>
      </c>
      <c r="I877" s="297">
        <f t="shared" si="519"/>
        <v>0</v>
      </c>
      <c r="J877" s="297">
        <f t="shared" si="519"/>
        <v>0</v>
      </c>
      <c r="K877" s="297">
        <f t="shared" si="519"/>
        <v>0</v>
      </c>
      <c r="L877" s="297">
        <f t="shared" si="519"/>
        <v>40000</v>
      </c>
      <c r="M877" s="297">
        <f t="shared" ref="M877:M906" si="520">H877-I877+J877-K877+L877</f>
        <v>110343</v>
      </c>
    </row>
    <row r="878" spans="1:13" s="137" customFormat="1" hidden="1" x14ac:dyDescent="0.2">
      <c r="A878" s="186" t="s">
        <v>600</v>
      </c>
      <c r="B878" s="174" t="s">
        <v>458</v>
      </c>
      <c r="C878" s="164">
        <v>11</v>
      </c>
      <c r="D878" s="164"/>
      <c r="E878" s="165">
        <v>36</v>
      </c>
      <c r="F878" s="166"/>
      <c r="G878" s="167"/>
      <c r="H878" s="296">
        <f t="shared" si="519"/>
        <v>70343</v>
      </c>
      <c r="I878" s="296">
        <f t="shared" si="519"/>
        <v>0</v>
      </c>
      <c r="J878" s="296">
        <f t="shared" si="519"/>
        <v>0</v>
      </c>
      <c r="K878" s="296">
        <f t="shared" si="519"/>
        <v>0</v>
      </c>
      <c r="L878" s="296">
        <f t="shared" si="519"/>
        <v>40000</v>
      </c>
      <c r="M878" s="296">
        <f t="shared" si="520"/>
        <v>110343</v>
      </c>
    </row>
    <row r="879" spans="1:13" hidden="1" x14ac:dyDescent="0.2">
      <c r="A879" s="116" t="s">
        <v>600</v>
      </c>
      <c r="B879" s="100" t="s">
        <v>458</v>
      </c>
      <c r="C879" s="101">
        <v>11</v>
      </c>
      <c r="D879" s="116"/>
      <c r="E879" s="111">
        <v>362</v>
      </c>
      <c r="F879" s="139"/>
      <c r="G879" s="104"/>
      <c r="H879" s="105">
        <f t="shared" si="519"/>
        <v>70343</v>
      </c>
      <c r="I879" s="105">
        <f t="shared" si="519"/>
        <v>0</v>
      </c>
      <c r="J879" s="105">
        <f t="shared" si="519"/>
        <v>0</v>
      </c>
      <c r="K879" s="105">
        <f t="shared" si="519"/>
        <v>0</v>
      </c>
      <c r="L879" s="105">
        <f t="shared" si="519"/>
        <v>40000</v>
      </c>
      <c r="M879" s="105">
        <f t="shared" si="520"/>
        <v>110343</v>
      </c>
    </row>
    <row r="880" spans="1:13" ht="30" hidden="1" x14ac:dyDescent="0.2">
      <c r="A880" s="95" t="s">
        <v>600</v>
      </c>
      <c r="B880" s="93" t="s">
        <v>458</v>
      </c>
      <c r="C880" s="94">
        <v>11</v>
      </c>
      <c r="D880" s="95" t="s">
        <v>258</v>
      </c>
      <c r="E880" s="117">
        <v>3621</v>
      </c>
      <c r="F880" s="140" t="s">
        <v>677</v>
      </c>
      <c r="G880" s="109"/>
      <c r="H880" s="275">
        <v>70343</v>
      </c>
      <c r="I880" s="275"/>
      <c r="J880" s="275"/>
      <c r="K880" s="275"/>
      <c r="L880" s="275">
        <v>40000</v>
      </c>
      <c r="M880" s="275">
        <f t="shared" si="520"/>
        <v>110343</v>
      </c>
    </row>
    <row r="881" spans="1:13" s="99" customFormat="1" ht="47.25" hidden="1" x14ac:dyDescent="0.2">
      <c r="A881" s="187" t="s">
        <v>600</v>
      </c>
      <c r="B881" s="169" t="s">
        <v>678</v>
      </c>
      <c r="C881" s="169"/>
      <c r="D881" s="169"/>
      <c r="E881" s="170"/>
      <c r="F881" s="172" t="s">
        <v>679</v>
      </c>
      <c r="G881" s="173" t="s">
        <v>674</v>
      </c>
      <c r="H881" s="297">
        <f t="shared" ref="H881:L883" si="521">H882</f>
        <v>85587</v>
      </c>
      <c r="I881" s="297">
        <f t="shared" si="521"/>
        <v>0</v>
      </c>
      <c r="J881" s="297">
        <f t="shared" si="521"/>
        <v>0</v>
      </c>
      <c r="K881" s="297">
        <f t="shared" si="521"/>
        <v>85587</v>
      </c>
      <c r="L881" s="297">
        <f t="shared" si="521"/>
        <v>0</v>
      </c>
      <c r="M881" s="297">
        <f t="shared" si="520"/>
        <v>0</v>
      </c>
    </row>
    <row r="882" spans="1:13" s="137" customFormat="1" hidden="1" x14ac:dyDescent="0.2">
      <c r="A882" s="186" t="s">
        <v>600</v>
      </c>
      <c r="B882" s="174" t="s">
        <v>678</v>
      </c>
      <c r="C882" s="164">
        <v>11</v>
      </c>
      <c r="D882" s="164"/>
      <c r="E882" s="165">
        <v>35</v>
      </c>
      <c r="F882" s="166"/>
      <c r="G882" s="167"/>
      <c r="H882" s="296">
        <f t="shared" si="521"/>
        <v>85587</v>
      </c>
      <c r="I882" s="296">
        <f t="shared" si="521"/>
        <v>0</v>
      </c>
      <c r="J882" s="296">
        <f t="shared" si="521"/>
        <v>0</v>
      </c>
      <c r="K882" s="296">
        <f t="shared" si="521"/>
        <v>85587</v>
      </c>
      <c r="L882" s="296">
        <f t="shared" si="521"/>
        <v>0</v>
      </c>
      <c r="M882" s="296">
        <f t="shared" si="520"/>
        <v>0</v>
      </c>
    </row>
    <row r="883" spans="1:13" hidden="1" x14ac:dyDescent="0.2">
      <c r="A883" s="116" t="s">
        <v>600</v>
      </c>
      <c r="B883" s="100" t="s">
        <v>678</v>
      </c>
      <c r="C883" s="101">
        <v>11</v>
      </c>
      <c r="D883" s="116"/>
      <c r="E883" s="111">
        <v>352</v>
      </c>
      <c r="F883" s="139"/>
      <c r="G883" s="104"/>
      <c r="H883" s="105">
        <f t="shared" si="521"/>
        <v>85587</v>
      </c>
      <c r="I883" s="105">
        <f t="shared" si="521"/>
        <v>0</v>
      </c>
      <c r="J883" s="105">
        <f t="shared" si="521"/>
        <v>0</v>
      </c>
      <c r="K883" s="105">
        <f t="shared" si="521"/>
        <v>85587</v>
      </c>
      <c r="L883" s="105">
        <f t="shared" si="521"/>
        <v>0</v>
      </c>
      <c r="M883" s="105">
        <f t="shared" si="520"/>
        <v>0</v>
      </c>
    </row>
    <row r="884" spans="1:13" ht="30" hidden="1" x14ac:dyDescent="0.2">
      <c r="A884" s="95" t="s">
        <v>600</v>
      </c>
      <c r="B884" s="93" t="s">
        <v>678</v>
      </c>
      <c r="C884" s="94">
        <v>11</v>
      </c>
      <c r="D884" s="95" t="s">
        <v>258</v>
      </c>
      <c r="E884" s="117">
        <v>3522</v>
      </c>
      <c r="F884" s="140" t="s">
        <v>627</v>
      </c>
      <c r="G884" s="109"/>
      <c r="H884" s="275">
        <v>85587</v>
      </c>
      <c r="I884" s="275"/>
      <c r="J884" s="275"/>
      <c r="K884" s="275">
        <v>85587</v>
      </c>
      <c r="L884" s="275"/>
      <c r="M884" s="275">
        <f t="shared" si="520"/>
        <v>0</v>
      </c>
    </row>
    <row r="885" spans="1:13" s="99" customFormat="1" ht="45" hidden="1" x14ac:dyDescent="0.2">
      <c r="A885" s="187" t="s">
        <v>600</v>
      </c>
      <c r="B885" s="169" t="s">
        <v>461</v>
      </c>
      <c r="C885" s="169"/>
      <c r="D885" s="169"/>
      <c r="E885" s="170"/>
      <c r="F885" s="172" t="s">
        <v>680</v>
      </c>
      <c r="G885" s="173" t="s">
        <v>674</v>
      </c>
      <c r="H885" s="297">
        <f t="shared" ref="H885:L886" si="522">H886</f>
        <v>31261248</v>
      </c>
      <c r="I885" s="297">
        <f t="shared" si="522"/>
        <v>0</v>
      </c>
      <c r="J885" s="297">
        <f t="shared" si="522"/>
        <v>0</v>
      </c>
      <c r="K885" s="297">
        <f t="shared" si="522"/>
        <v>1120061</v>
      </c>
      <c r="L885" s="297">
        <f t="shared" si="522"/>
        <v>0</v>
      </c>
      <c r="M885" s="297">
        <f t="shared" si="520"/>
        <v>30141187</v>
      </c>
    </row>
    <row r="886" spans="1:13" s="137" customFormat="1" hidden="1" x14ac:dyDescent="0.2">
      <c r="A886" s="186" t="s">
        <v>600</v>
      </c>
      <c r="B886" s="174" t="s">
        <v>461</v>
      </c>
      <c r="C886" s="164">
        <v>11</v>
      </c>
      <c r="D886" s="164"/>
      <c r="E886" s="165">
        <v>35</v>
      </c>
      <c r="F886" s="166"/>
      <c r="G886" s="167"/>
      <c r="H886" s="296">
        <f t="shared" si="522"/>
        <v>31261248</v>
      </c>
      <c r="I886" s="296">
        <f t="shared" si="522"/>
        <v>0</v>
      </c>
      <c r="J886" s="296">
        <f t="shared" si="522"/>
        <v>0</v>
      </c>
      <c r="K886" s="296">
        <f t="shared" si="522"/>
        <v>1120061</v>
      </c>
      <c r="L886" s="296">
        <f t="shared" si="522"/>
        <v>0</v>
      </c>
      <c r="M886" s="296">
        <f t="shared" si="520"/>
        <v>30141187</v>
      </c>
    </row>
    <row r="887" spans="1:13" s="99" customFormat="1" hidden="1" x14ac:dyDescent="0.2">
      <c r="A887" s="116" t="s">
        <v>600</v>
      </c>
      <c r="B887" s="100" t="s">
        <v>461</v>
      </c>
      <c r="C887" s="101">
        <v>11</v>
      </c>
      <c r="D887" s="116"/>
      <c r="E887" s="103">
        <v>352</v>
      </c>
      <c r="F887" s="139"/>
      <c r="G887" s="104"/>
      <c r="H887" s="105">
        <f t="shared" ref="H887:L887" si="523">SUM(H888)</f>
        <v>31261248</v>
      </c>
      <c r="I887" s="105">
        <f t="shared" si="523"/>
        <v>0</v>
      </c>
      <c r="J887" s="105">
        <f t="shared" si="523"/>
        <v>0</v>
      </c>
      <c r="K887" s="105">
        <f t="shared" si="523"/>
        <v>1120061</v>
      </c>
      <c r="L887" s="105">
        <f t="shared" si="523"/>
        <v>0</v>
      </c>
      <c r="M887" s="105">
        <f t="shared" si="520"/>
        <v>30141187</v>
      </c>
    </row>
    <row r="888" spans="1:13" ht="30" hidden="1" x14ac:dyDescent="0.2">
      <c r="A888" s="95" t="s">
        <v>600</v>
      </c>
      <c r="B888" s="93" t="s">
        <v>461</v>
      </c>
      <c r="C888" s="94">
        <v>11</v>
      </c>
      <c r="D888" s="95" t="s">
        <v>258</v>
      </c>
      <c r="E888" s="108">
        <v>3522</v>
      </c>
      <c r="F888" s="140" t="s">
        <v>627</v>
      </c>
      <c r="G888" s="109"/>
      <c r="H888" s="275">
        <v>31261248</v>
      </c>
      <c r="I888" s="275"/>
      <c r="J888" s="275"/>
      <c r="K888" s="275">
        <v>1120061</v>
      </c>
      <c r="L888" s="275"/>
      <c r="M888" s="275">
        <f t="shared" si="520"/>
        <v>30141187</v>
      </c>
    </row>
    <row r="889" spans="1:13" s="99" customFormat="1" ht="53.25" hidden="1" customHeight="1" x14ac:dyDescent="0.2">
      <c r="A889" s="177" t="s">
        <v>600</v>
      </c>
      <c r="B889" s="168" t="s">
        <v>681</v>
      </c>
      <c r="C889" s="169"/>
      <c r="D889" s="177"/>
      <c r="E889" s="171"/>
      <c r="F889" s="178" t="s">
        <v>682</v>
      </c>
      <c r="G889" s="173" t="s">
        <v>674</v>
      </c>
      <c r="H889" s="297">
        <f>H890+H901+H896+H907+H912</f>
        <v>25319</v>
      </c>
      <c r="I889" s="297">
        <f t="shared" ref="I889:L889" si="524">I890+I901+I896+I907+I912</f>
        <v>0</v>
      </c>
      <c r="J889" s="297">
        <f t="shared" si="524"/>
        <v>0</v>
      </c>
      <c r="K889" s="297">
        <f t="shared" si="524"/>
        <v>0</v>
      </c>
      <c r="L889" s="297">
        <f t="shared" si="524"/>
        <v>0</v>
      </c>
      <c r="M889" s="297">
        <f t="shared" si="520"/>
        <v>25319</v>
      </c>
    </row>
    <row r="890" spans="1:13" s="254" customFormat="1" ht="18.75" hidden="1" customHeight="1" x14ac:dyDescent="0.2">
      <c r="A890" s="186" t="s">
        <v>600</v>
      </c>
      <c r="B890" s="174" t="s">
        <v>681</v>
      </c>
      <c r="C890" s="164">
        <v>11</v>
      </c>
      <c r="D890" s="164"/>
      <c r="E890" s="165">
        <v>32</v>
      </c>
      <c r="F890" s="166"/>
      <c r="G890" s="166"/>
      <c r="H890" s="296">
        <f t="shared" ref="H890:I890" si="525">H891+H894</f>
        <v>2814</v>
      </c>
      <c r="I890" s="296">
        <f t="shared" si="525"/>
        <v>0</v>
      </c>
      <c r="J890" s="296">
        <f t="shared" ref="J890:L890" si="526">J891+J894</f>
        <v>0</v>
      </c>
      <c r="K890" s="296">
        <f t="shared" si="526"/>
        <v>0</v>
      </c>
      <c r="L890" s="296">
        <f t="shared" si="526"/>
        <v>0</v>
      </c>
      <c r="M890" s="296">
        <f t="shared" si="520"/>
        <v>2814</v>
      </c>
    </row>
    <row r="891" spans="1:13" s="240" customFormat="1" hidden="1" x14ac:dyDescent="0.2">
      <c r="A891" s="131" t="s">
        <v>600</v>
      </c>
      <c r="B891" s="127" t="s">
        <v>681</v>
      </c>
      <c r="C891" s="101">
        <v>11</v>
      </c>
      <c r="D891" s="116"/>
      <c r="E891" s="111">
        <v>321</v>
      </c>
      <c r="F891" s="139"/>
      <c r="G891" s="139"/>
      <c r="H891" s="105">
        <f t="shared" ref="H891:I891" si="527">H892+H893</f>
        <v>626</v>
      </c>
      <c r="I891" s="105">
        <f t="shared" si="527"/>
        <v>0</v>
      </c>
      <c r="J891" s="105">
        <f t="shared" ref="J891:L891" si="528">J892+J893</f>
        <v>0</v>
      </c>
      <c r="K891" s="105">
        <f t="shared" si="528"/>
        <v>0</v>
      </c>
      <c r="L891" s="105">
        <f t="shared" si="528"/>
        <v>0</v>
      </c>
      <c r="M891" s="105">
        <f t="shared" si="520"/>
        <v>626</v>
      </c>
    </row>
    <row r="892" spans="1:13" s="240" customFormat="1" hidden="1" x14ac:dyDescent="0.2">
      <c r="A892" s="101" t="s">
        <v>600</v>
      </c>
      <c r="B892" s="94" t="s">
        <v>681</v>
      </c>
      <c r="C892" s="94">
        <v>11</v>
      </c>
      <c r="D892" s="95" t="s">
        <v>258</v>
      </c>
      <c r="E892" s="117">
        <v>3211</v>
      </c>
      <c r="F892" s="140" t="s">
        <v>42</v>
      </c>
      <c r="G892" s="140"/>
      <c r="H892" s="275">
        <v>313</v>
      </c>
      <c r="I892" s="275"/>
      <c r="J892" s="275"/>
      <c r="K892" s="275"/>
      <c r="L892" s="275"/>
      <c r="M892" s="275">
        <f t="shared" si="520"/>
        <v>313</v>
      </c>
    </row>
    <row r="893" spans="1:13" s="240" customFormat="1" hidden="1" x14ac:dyDescent="0.2">
      <c r="A893" s="101" t="s">
        <v>600</v>
      </c>
      <c r="B893" s="94" t="s">
        <v>681</v>
      </c>
      <c r="C893" s="94">
        <v>11</v>
      </c>
      <c r="D893" s="95" t="s">
        <v>258</v>
      </c>
      <c r="E893" s="117">
        <v>3213</v>
      </c>
      <c r="F893" s="140" t="s">
        <v>44</v>
      </c>
      <c r="G893" s="140"/>
      <c r="H893" s="275">
        <v>313</v>
      </c>
      <c r="I893" s="275"/>
      <c r="J893" s="275"/>
      <c r="K893" s="275"/>
      <c r="L893" s="275"/>
      <c r="M893" s="275">
        <f t="shared" si="520"/>
        <v>313</v>
      </c>
    </row>
    <row r="894" spans="1:13" s="240" customFormat="1" hidden="1" x14ac:dyDescent="0.2">
      <c r="A894" s="116" t="s">
        <v>600</v>
      </c>
      <c r="B894" s="100" t="s">
        <v>681</v>
      </c>
      <c r="C894" s="101">
        <v>11</v>
      </c>
      <c r="D894" s="116"/>
      <c r="E894" s="111">
        <v>323</v>
      </c>
      <c r="F894" s="139"/>
      <c r="G894" s="139"/>
      <c r="H894" s="105">
        <f t="shared" ref="H894:L894" si="529">H895</f>
        <v>2188</v>
      </c>
      <c r="I894" s="105">
        <f t="shared" si="529"/>
        <v>0</v>
      </c>
      <c r="J894" s="105">
        <f t="shared" si="529"/>
        <v>0</v>
      </c>
      <c r="K894" s="105">
        <f t="shared" si="529"/>
        <v>0</v>
      </c>
      <c r="L894" s="105">
        <f t="shared" si="529"/>
        <v>0</v>
      </c>
      <c r="M894" s="105">
        <f t="shared" si="520"/>
        <v>2188</v>
      </c>
    </row>
    <row r="895" spans="1:13" s="240" customFormat="1" hidden="1" x14ac:dyDescent="0.2">
      <c r="A895" s="101" t="s">
        <v>600</v>
      </c>
      <c r="B895" s="94" t="s">
        <v>681</v>
      </c>
      <c r="C895" s="94">
        <v>11</v>
      </c>
      <c r="D895" s="95" t="s">
        <v>258</v>
      </c>
      <c r="E895" s="117">
        <v>3237</v>
      </c>
      <c r="F895" s="140" t="s">
        <v>58</v>
      </c>
      <c r="G895" s="140"/>
      <c r="H895" s="275">
        <v>2188</v>
      </c>
      <c r="I895" s="275"/>
      <c r="J895" s="275"/>
      <c r="K895" s="275"/>
      <c r="L895" s="275"/>
      <c r="M895" s="275">
        <f t="shared" si="520"/>
        <v>2188</v>
      </c>
    </row>
    <row r="896" spans="1:13" s="240" customFormat="1" hidden="1" x14ac:dyDescent="0.2">
      <c r="A896" s="186" t="s">
        <v>600</v>
      </c>
      <c r="B896" s="174" t="s">
        <v>681</v>
      </c>
      <c r="C896" s="164">
        <v>12</v>
      </c>
      <c r="D896" s="164"/>
      <c r="E896" s="165">
        <v>31</v>
      </c>
      <c r="F896" s="166"/>
      <c r="G896" s="166"/>
      <c r="H896" s="296">
        <f t="shared" ref="H896:I896" si="530">H897+H899</f>
        <v>2255</v>
      </c>
      <c r="I896" s="296">
        <f t="shared" si="530"/>
        <v>0</v>
      </c>
      <c r="J896" s="296">
        <f t="shared" ref="J896:L896" si="531">J897+J899</f>
        <v>0</v>
      </c>
      <c r="K896" s="296">
        <f t="shared" si="531"/>
        <v>0</v>
      </c>
      <c r="L896" s="296">
        <f t="shared" si="531"/>
        <v>0</v>
      </c>
      <c r="M896" s="296">
        <f t="shared" si="520"/>
        <v>2255</v>
      </c>
    </row>
    <row r="897" spans="1:13" s="240" customFormat="1" hidden="1" x14ac:dyDescent="0.2">
      <c r="A897" s="116" t="s">
        <v>600</v>
      </c>
      <c r="B897" s="100" t="s">
        <v>681</v>
      </c>
      <c r="C897" s="101">
        <v>12</v>
      </c>
      <c r="D897" s="116"/>
      <c r="E897" s="111">
        <v>311</v>
      </c>
      <c r="F897" s="139"/>
      <c r="G897" s="139"/>
      <c r="H897" s="105">
        <f t="shared" ref="H897:L897" si="532">H898</f>
        <v>1915</v>
      </c>
      <c r="I897" s="105">
        <f t="shared" si="532"/>
        <v>0</v>
      </c>
      <c r="J897" s="105">
        <f t="shared" si="532"/>
        <v>0</v>
      </c>
      <c r="K897" s="105">
        <f t="shared" si="532"/>
        <v>0</v>
      </c>
      <c r="L897" s="105">
        <f t="shared" si="532"/>
        <v>0</v>
      </c>
      <c r="M897" s="105">
        <f t="shared" si="520"/>
        <v>1915</v>
      </c>
    </row>
    <row r="898" spans="1:13" s="240" customFormat="1" hidden="1" x14ac:dyDescent="0.2">
      <c r="A898" s="95" t="s">
        <v>600</v>
      </c>
      <c r="B898" s="93" t="s">
        <v>681</v>
      </c>
      <c r="C898" s="94">
        <v>12</v>
      </c>
      <c r="D898" s="95" t="s">
        <v>258</v>
      </c>
      <c r="E898" s="117">
        <v>3111</v>
      </c>
      <c r="F898" s="140" t="s">
        <v>33</v>
      </c>
      <c r="G898" s="140"/>
      <c r="H898" s="275">
        <v>1915</v>
      </c>
      <c r="I898" s="275"/>
      <c r="J898" s="275"/>
      <c r="K898" s="275"/>
      <c r="L898" s="275"/>
      <c r="M898" s="275">
        <f t="shared" si="520"/>
        <v>1915</v>
      </c>
    </row>
    <row r="899" spans="1:13" s="204" customFormat="1" hidden="1" x14ac:dyDescent="0.2">
      <c r="A899" s="116" t="s">
        <v>600</v>
      </c>
      <c r="B899" s="100" t="s">
        <v>681</v>
      </c>
      <c r="C899" s="101">
        <v>12</v>
      </c>
      <c r="D899" s="116"/>
      <c r="E899" s="111">
        <v>313</v>
      </c>
      <c r="F899" s="139"/>
      <c r="G899" s="139"/>
      <c r="H899" s="105">
        <f t="shared" ref="H899:L899" si="533">H900</f>
        <v>340</v>
      </c>
      <c r="I899" s="105">
        <f t="shared" si="533"/>
        <v>0</v>
      </c>
      <c r="J899" s="105">
        <f t="shared" si="533"/>
        <v>0</v>
      </c>
      <c r="K899" s="105">
        <f t="shared" si="533"/>
        <v>0</v>
      </c>
      <c r="L899" s="105">
        <f t="shared" si="533"/>
        <v>0</v>
      </c>
      <c r="M899" s="105">
        <f t="shared" si="520"/>
        <v>340</v>
      </c>
    </row>
    <row r="900" spans="1:13" s="240" customFormat="1" hidden="1" x14ac:dyDescent="0.2">
      <c r="A900" s="95" t="s">
        <v>600</v>
      </c>
      <c r="B900" s="93" t="s">
        <v>681</v>
      </c>
      <c r="C900" s="94">
        <v>12</v>
      </c>
      <c r="D900" s="95" t="s">
        <v>258</v>
      </c>
      <c r="E900" s="117">
        <v>3132</v>
      </c>
      <c r="F900" s="140" t="s">
        <v>40</v>
      </c>
      <c r="G900" s="140"/>
      <c r="H900" s="275">
        <v>340</v>
      </c>
      <c r="I900" s="275"/>
      <c r="J900" s="275"/>
      <c r="K900" s="275"/>
      <c r="L900" s="275"/>
      <c r="M900" s="275">
        <f t="shared" si="520"/>
        <v>340</v>
      </c>
    </row>
    <row r="901" spans="1:13" s="245" customFormat="1" hidden="1" x14ac:dyDescent="0.2">
      <c r="A901" s="186" t="s">
        <v>600</v>
      </c>
      <c r="B901" s="174" t="s">
        <v>681</v>
      </c>
      <c r="C901" s="164">
        <v>12</v>
      </c>
      <c r="D901" s="164"/>
      <c r="E901" s="165">
        <v>32</v>
      </c>
      <c r="F901" s="166"/>
      <c r="G901" s="167"/>
      <c r="H901" s="296">
        <f t="shared" ref="H901:I901" si="534">H902+H905</f>
        <v>2250</v>
      </c>
      <c r="I901" s="296">
        <f t="shared" si="534"/>
        <v>0</v>
      </c>
      <c r="J901" s="296">
        <f t="shared" ref="J901:L901" si="535">J902+J905</f>
        <v>0</v>
      </c>
      <c r="K901" s="296">
        <f t="shared" si="535"/>
        <v>0</v>
      </c>
      <c r="L901" s="296">
        <f t="shared" si="535"/>
        <v>0</v>
      </c>
      <c r="M901" s="296">
        <f t="shared" si="520"/>
        <v>2250</v>
      </c>
    </row>
    <row r="902" spans="1:13" s="240" customFormat="1" hidden="1" x14ac:dyDescent="0.2">
      <c r="A902" s="116" t="s">
        <v>600</v>
      </c>
      <c r="B902" s="100" t="s">
        <v>681</v>
      </c>
      <c r="C902" s="101">
        <v>12</v>
      </c>
      <c r="D902" s="116"/>
      <c r="E902" s="103">
        <v>321</v>
      </c>
      <c r="F902" s="139"/>
      <c r="G902" s="104"/>
      <c r="H902" s="105">
        <f t="shared" ref="H902:I902" si="536">H903+H904</f>
        <v>500</v>
      </c>
      <c r="I902" s="105">
        <f t="shared" si="536"/>
        <v>0</v>
      </c>
      <c r="J902" s="105">
        <f t="shared" ref="J902:L902" si="537">J903+J904</f>
        <v>0</v>
      </c>
      <c r="K902" s="105">
        <f t="shared" si="537"/>
        <v>0</v>
      </c>
      <c r="L902" s="105">
        <f t="shared" si="537"/>
        <v>0</v>
      </c>
      <c r="M902" s="105">
        <f t="shared" si="520"/>
        <v>500</v>
      </c>
    </row>
    <row r="903" spans="1:13" s="204" customFormat="1" ht="15" hidden="1" x14ac:dyDescent="0.2">
      <c r="A903" s="95" t="s">
        <v>600</v>
      </c>
      <c r="B903" s="93" t="s">
        <v>681</v>
      </c>
      <c r="C903" s="94">
        <v>12</v>
      </c>
      <c r="D903" s="95" t="s">
        <v>258</v>
      </c>
      <c r="E903" s="108">
        <v>3211</v>
      </c>
      <c r="F903" s="140" t="s">
        <v>42</v>
      </c>
      <c r="G903" s="109"/>
      <c r="H903" s="275">
        <v>250</v>
      </c>
      <c r="I903" s="275"/>
      <c r="J903" s="275"/>
      <c r="K903" s="275"/>
      <c r="L903" s="275"/>
      <c r="M903" s="275">
        <f t="shared" si="520"/>
        <v>250</v>
      </c>
    </row>
    <row r="904" spans="1:13" s="240" customFormat="1" hidden="1" x14ac:dyDescent="0.2">
      <c r="A904" s="101" t="s">
        <v>600</v>
      </c>
      <c r="B904" s="94" t="s">
        <v>681</v>
      </c>
      <c r="C904" s="94">
        <v>12</v>
      </c>
      <c r="D904" s="95" t="s">
        <v>258</v>
      </c>
      <c r="E904" s="117">
        <v>3213</v>
      </c>
      <c r="F904" s="140" t="s">
        <v>44</v>
      </c>
      <c r="G904" s="140"/>
      <c r="H904" s="275">
        <v>250</v>
      </c>
      <c r="I904" s="275"/>
      <c r="J904" s="275"/>
      <c r="K904" s="275"/>
      <c r="L904" s="275"/>
      <c r="M904" s="275">
        <f t="shared" si="520"/>
        <v>250</v>
      </c>
    </row>
    <row r="905" spans="1:13" s="240" customFormat="1" hidden="1" x14ac:dyDescent="0.2">
      <c r="A905" s="116" t="s">
        <v>600</v>
      </c>
      <c r="B905" s="100" t="s">
        <v>681</v>
      </c>
      <c r="C905" s="101">
        <v>12</v>
      </c>
      <c r="D905" s="116"/>
      <c r="E905" s="103">
        <v>323</v>
      </c>
      <c r="F905" s="139"/>
      <c r="G905" s="104"/>
      <c r="H905" s="105">
        <f t="shared" ref="H905:L905" si="538">H906</f>
        <v>1750</v>
      </c>
      <c r="I905" s="105">
        <f t="shared" si="538"/>
        <v>0</v>
      </c>
      <c r="J905" s="105">
        <f t="shared" si="538"/>
        <v>0</v>
      </c>
      <c r="K905" s="105">
        <f t="shared" si="538"/>
        <v>0</v>
      </c>
      <c r="L905" s="105">
        <f t="shared" si="538"/>
        <v>0</v>
      </c>
      <c r="M905" s="105">
        <f t="shared" si="520"/>
        <v>1750</v>
      </c>
    </row>
    <row r="906" spans="1:13" s="240" customFormat="1" hidden="1" x14ac:dyDescent="0.2">
      <c r="A906" s="95" t="s">
        <v>600</v>
      </c>
      <c r="B906" s="93" t="s">
        <v>681</v>
      </c>
      <c r="C906" s="94">
        <v>12</v>
      </c>
      <c r="D906" s="95" t="s">
        <v>258</v>
      </c>
      <c r="E906" s="108">
        <v>3237</v>
      </c>
      <c r="F906" s="140" t="s">
        <v>58</v>
      </c>
      <c r="G906" s="109"/>
      <c r="H906" s="275">
        <v>1750</v>
      </c>
      <c r="I906" s="275"/>
      <c r="J906" s="275"/>
      <c r="K906" s="275"/>
      <c r="L906" s="275"/>
      <c r="M906" s="275">
        <f t="shared" si="520"/>
        <v>1750</v>
      </c>
    </row>
    <row r="907" spans="1:13" s="240" customFormat="1" hidden="1" x14ac:dyDescent="0.2">
      <c r="A907" s="242" t="s">
        <v>600</v>
      </c>
      <c r="B907" s="243" t="s">
        <v>681</v>
      </c>
      <c r="C907" s="206">
        <v>559</v>
      </c>
      <c r="D907" s="206"/>
      <c r="E907" s="208">
        <v>31</v>
      </c>
      <c r="F907" s="209"/>
      <c r="G907" s="209"/>
      <c r="H907" s="227">
        <f t="shared" ref="H907:J907" si="539">H908+H910</f>
        <v>9000</v>
      </c>
      <c r="I907" s="227">
        <f t="shared" si="539"/>
        <v>0</v>
      </c>
      <c r="J907" s="227">
        <f t="shared" si="539"/>
        <v>0</v>
      </c>
      <c r="K907" s="227">
        <f t="shared" ref="K907:L907" si="540">K908+K910</f>
        <v>0</v>
      </c>
      <c r="L907" s="227">
        <f t="shared" si="540"/>
        <v>0</v>
      </c>
      <c r="M907" s="227">
        <f t="shared" ref="M907:M917" si="541">H907-I907+J907-K907+L907</f>
        <v>9000</v>
      </c>
    </row>
    <row r="908" spans="1:13" s="240" customFormat="1" hidden="1" x14ac:dyDescent="0.2">
      <c r="A908" s="210" t="s">
        <v>600</v>
      </c>
      <c r="B908" s="246" t="s">
        <v>681</v>
      </c>
      <c r="C908" s="211">
        <v>559</v>
      </c>
      <c r="D908" s="210"/>
      <c r="E908" s="212">
        <v>311</v>
      </c>
      <c r="F908" s="213"/>
      <c r="G908" s="213"/>
      <c r="H908" s="239">
        <f t="shared" ref="H908:L908" si="542">H909</f>
        <v>7650</v>
      </c>
      <c r="I908" s="239">
        <f t="shared" si="542"/>
        <v>0</v>
      </c>
      <c r="J908" s="239">
        <f t="shared" si="542"/>
        <v>0</v>
      </c>
      <c r="K908" s="239">
        <f t="shared" si="542"/>
        <v>0</v>
      </c>
      <c r="L908" s="239">
        <f t="shared" si="542"/>
        <v>0</v>
      </c>
      <c r="M908" s="239">
        <f t="shared" si="541"/>
        <v>7650</v>
      </c>
    </row>
    <row r="909" spans="1:13" s="240" customFormat="1" hidden="1" x14ac:dyDescent="0.2">
      <c r="A909" s="214" t="s">
        <v>600</v>
      </c>
      <c r="B909" s="253" t="s">
        <v>681</v>
      </c>
      <c r="C909" s="215">
        <v>559</v>
      </c>
      <c r="D909" s="214" t="s">
        <v>258</v>
      </c>
      <c r="E909" s="221">
        <v>3111</v>
      </c>
      <c r="F909" s="218" t="s">
        <v>33</v>
      </c>
      <c r="G909" s="218"/>
      <c r="H909" s="274">
        <v>7650</v>
      </c>
      <c r="I909" s="274"/>
      <c r="J909" s="274"/>
      <c r="K909" s="274"/>
      <c r="L909" s="274"/>
      <c r="M909" s="274">
        <f t="shared" si="541"/>
        <v>7650</v>
      </c>
    </row>
    <row r="910" spans="1:13" s="204" customFormat="1" hidden="1" x14ac:dyDescent="0.2">
      <c r="A910" s="210" t="s">
        <v>600</v>
      </c>
      <c r="B910" s="246" t="s">
        <v>681</v>
      </c>
      <c r="C910" s="211">
        <v>559</v>
      </c>
      <c r="D910" s="210"/>
      <c r="E910" s="212">
        <v>313</v>
      </c>
      <c r="F910" s="213"/>
      <c r="G910" s="213"/>
      <c r="H910" s="239">
        <f t="shared" ref="H910:L910" si="543">H911</f>
        <v>1350</v>
      </c>
      <c r="I910" s="239">
        <f t="shared" si="543"/>
        <v>0</v>
      </c>
      <c r="J910" s="239">
        <f t="shared" si="543"/>
        <v>0</v>
      </c>
      <c r="K910" s="239">
        <f t="shared" si="543"/>
        <v>0</v>
      </c>
      <c r="L910" s="239">
        <f t="shared" si="543"/>
        <v>0</v>
      </c>
      <c r="M910" s="239">
        <f t="shared" si="541"/>
        <v>1350</v>
      </c>
    </row>
    <row r="911" spans="1:13" s="240" customFormat="1" hidden="1" x14ac:dyDescent="0.2">
      <c r="A911" s="214" t="s">
        <v>600</v>
      </c>
      <c r="B911" s="253" t="s">
        <v>681</v>
      </c>
      <c r="C911" s="215">
        <v>559</v>
      </c>
      <c r="D911" s="214" t="s">
        <v>258</v>
      </c>
      <c r="E911" s="221">
        <v>3132</v>
      </c>
      <c r="F911" s="218" t="s">
        <v>40</v>
      </c>
      <c r="G911" s="218"/>
      <c r="H911" s="274">
        <v>1350</v>
      </c>
      <c r="I911" s="274"/>
      <c r="J911" s="274"/>
      <c r="K911" s="274"/>
      <c r="L911" s="274"/>
      <c r="M911" s="274">
        <f t="shared" si="541"/>
        <v>1350</v>
      </c>
    </row>
    <row r="912" spans="1:13" s="245" customFormat="1" hidden="1" x14ac:dyDescent="0.2">
      <c r="A912" s="242" t="s">
        <v>600</v>
      </c>
      <c r="B912" s="243" t="s">
        <v>681</v>
      </c>
      <c r="C912" s="206">
        <v>559</v>
      </c>
      <c r="D912" s="206"/>
      <c r="E912" s="208">
        <v>32</v>
      </c>
      <c r="F912" s="209"/>
      <c r="G912" s="244"/>
      <c r="H912" s="227">
        <f t="shared" ref="H912:J912" si="544">H913+H916</f>
        <v>9000</v>
      </c>
      <c r="I912" s="227">
        <f t="shared" si="544"/>
        <v>0</v>
      </c>
      <c r="J912" s="227">
        <f t="shared" si="544"/>
        <v>0</v>
      </c>
      <c r="K912" s="227">
        <f t="shared" ref="K912:L912" si="545">K913+K916</f>
        <v>0</v>
      </c>
      <c r="L912" s="227">
        <f t="shared" si="545"/>
        <v>0</v>
      </c>
      <c r="M912" s="227">
        <f t="shared" si="541"/>
        <v>9000</v>
      </c>
    </row>
    <row r="913" spans="1:13" s="240" customFormat="1" hidden="1" x14ac:dyDescent="0.2">
      <c r="A913" s="210" t="s">
        <v>600</v>
      </c>
      <c r="B913" s="246" t="s">
        <v>681</v>
      </c>
      <c r="C913" s="211">
        <v>559</v>
      </c>
      <c r="D913" s="210"/>
      <c r="E913" s="224">
        <v>321</v>
      </c>
      <c r="F913" s="213"/>
      <c r="G913" s="248"/>
      <c r="H913" s="239">
        <f t="shared" ref="H913:J913" si="546">H914+H915</f>
        <v>2000</v>
      </c>
      <c r="I913" s="239">
        <f t="shared" si="546"/>
        <v>0</v>
      </c>
      <c r="J913" s="239">
        <f t="shared" si="546"/>
        <v>0</v>
      </c>
      <c r="K913" s="239">
        <f t="shared" ref="K913:L913" si="547">K914+K915</f>
        <v>0</v>
      </c>
      <c r="L913" s="239">
        <f t="shared" si="547"/>
        <v>0</v>
      </c>
      <c r="M913" s="239">
        <f t="shared" si="541"/>
        <v>2000</v>
      </c>
    </row>
    <row r="914" spans="1:13" s="204" customFormat="1" ht="15" hidden="1" x14ac:dyDescent="0.2">
      <c r="A914" s="214" t="s">
        <v>600</v>
      </c>
      <c r="B914" s="253" t="s">
        <v>681</v>
      </c>
      <c r="C914" s="215">
        <v>559</v>
      </c>
      <c r="D914" s="214" t="s">
        <v>258</v>
      </c>
      <c r="E914" s="217">
        <v>3211</v>
      </c>
      <c r="F914" s="218" t="s">
        <v>42</v>
      </c>
      <c r="G914" s="252"/>
      <c r="H914" s="274">
        <v>1000</v>
      </c>
      <c r="I914" s="274"/>
      <c r="J914" s="274"/>
      <c r="K914" s="274"/>
      <c r="L914" s="274"/>
      <c r="M914" s="274">
        <f t="shared" si="541"/>
        <v>1000</v>
      </c>
    </row>
    <row r="915" spans="1:13" s="240" customFormat="1" hidden="1" x14ac:dyDescent="0.2">
      <c r="A915" s="211" t="s">
        <v>600</v>
      </c>
      <c r="B915" s="215" t="s">
        <v>681</v>
      </c>
      <c r="C915" s="215">
        <v>559</v>
      </c>
      <c r="D915" s="214" t="s">
        <v>258</v>
      </c>
      <c r="E915" s="221">
        <v>3213</v>
      </c>
      <c r="F915" s="218" t="s">
        <v>44</v>
      </c>
      <c r="G915" s="218"/>
      <c r="H915" s="274">
        <v>1000</v>
      </c>
      <c r="I915" s="274"/>
      <c r="J915" s="274"/>
      <c r="K915" s="274"/>
      <c r="L915" s="274"/>
      <c r="M915" s="274">
        <f t="shared" si="541"/>
        <v>1000</v>
      </c>
    </row>
    <row r="916" spans="1:13" s="240" customFormat="1" hidden="1" x14ac:dyDescent="0.2">
      <c r="A916" s="210" t="s">
        <v>600</v>
      </c>
      <c r="B916" s="246" t="s">
        <v>681</v>
      </c>
      <c r="C916" s="211">
        <v>559</v>
      </c>
      <c r="D916" s="210"/>
      <c r="E916" s="224">
        <v>323</v>
      </c>
      <c r="F916" s="213"/>
      <c r="G916" s="248"/>
      <c r="H916" s="239">
        <f t="shared" ref="H916:L916" si="548">H917</f>
        <v>7000</v>
      </c>
      <c r="I916" s="239">
        <f t="shared" si="548"/>
        <v>0</v>
      </c>
      <c r="J916" s="239">
        <f t="shared" si="548"/>
        <v>0</v>
      </c>
      <c r="K916" s="239">
        <f t="shared" si="548"/>
        <v>0</v>
      </c>
      <c r="L916" s="239">
        <f t="shared" si="548"/>
        <v>0</v>
      </c>
      <c r="M916" s="239">
        <f t="shared" si="541"/>
        <v>7000</v>
      </c>
    </row>
    <row r="917" spans="1:13" s="240" customFormat="1" hidden="1" x14ac:dyDescent="0.2">
      <c r="A917" s="214" t="s">
        <v>600</v>
      </c>
      <c r="B917" s="253" t="s">
        <v>681</v>
      </c>
      <c r="C917" s="215">
        <v>559</v>
      </c>
      <c r="D917" s="214" t="s">
        <v>258</v>
      </c>
      <c r="E917" s="217">
        <v>3237</v>
      </c>
      <c r="F917" s="218" t="s">
        <v>58</v>
      </c>
      <c r="G917" s="252"/>
      <c r="H917" s="274">
        <v>7000</v>
      </c>
      <c r="I917" s="274"/>
      <c r="J917" s="274"/>
      <c r="K917" s="274"/>
      <c r="L917" s="274"/>
      <c r="M917" s="274">
        <f t="shared" si="541"/>
        <v>7000</v>
      </c>
    </row>
    <row r="918" spans="1:13" s="99" customFormat="1" ht="63" hidden="1" x14ac:dyDescent="0.2">
      <c r="A918" s="177" t="s">
        <v>600</v>
      </c>
      <c r="B918" s="168" t="s">
        <v>683</v>
      </c>
      <c r="C918" s="169"/>
      <c r="D918" s="177"/>
      <c r="E918" s="171"/>
      <c r="F918" s="178" t="s">
        <v>684</v>
      </c>
      <c r="G918" s="173" t="s">
        <v>674</v>
      </c>
      <c r="H918" s="297">
        <f>H919+H922+H927+H930+H935+H938+H942+H947+H950</f>
        <v>72312</v>
      </c>
      <c r="I918" s="297">
        <f t="shared" ref="I918:L918" si="549">I919+I922+I927+I930+I935+I938+I942+I947+I950</f>
        <v>0</v>
      </c>
      <c r="J918" s="297">
        <f t="shared" si="549"/>
        <v>21200</v>
      </c>
      <c r="K918" s="297">
        <f t="shared" si="549"/>
        <v>0</v>
      </c>
      <c r="L918" s="297">
        <f t="shared" si="549"/>
        <v>0</v>
      </c>
      <c r="M918" s="297">
        <f t="shared" ref="M918:M929" si="550">H918-I918+J918-K918+L918</f>
        <v>93512</v>
      </c>
    </row>
    <row r="919" spans="1:13" s="148" customFormat="1" hidden="1" x14ac:dyDescent="0.2">
      <c r="A919" s="186" t="s">
        <v>600</v>
      </c>
      <c r="B919" s="174" t="s">
        <v>683</v>
      </c>
      <c r="C919" s="164">
        <v>11</v>
      </c>
      <c r="D919" s="164"/>
      <c r="E919" s="165">
        <v>32</v>
      </c>
      <c r="F919" s="166"/>
      <c r="G919" s="166"/>
      <c r="H919" s="296">
        <f t="shared" ref="H919:L919" si="551">H920</f>
        <v>299</v>
      </c>
      <c r="I919" s="296">
        <f t="shared" si="551"/>
        <v>0</v>
      </c>
      <c r="J919" s="296">
        <f t="shared" si="551"/>
        <v>0</v>
      </c>
      <c r="K919" s="296">
        <f t="shared" si="551"/>
        <v>0</v>
      </c>
      <c r="L919" s="296">
        <f t="shared" si="551"/>
        <v>0</v>
      </c>
      <c r="M919" s="296">
        <f t="shared" si="550"/>
        <v>299</v>
      </c>
    </row>
    <row r="920" spans="1:13" s="99" customFormat="1" hidden="1" x14ac:dyDescent="0.2">
      <c r="A920" s="131" t="s">
        <v>600</v>
      </c>
      <c r="B920" s="127" t="s">
        <v>683</v>
      </c>
      <c r="C920" s="101">
        <v>11</v>
      </c>
      <c r="D920" s="116"/>
      <c r="E920" s="111">
        <v>321</v>
      </c>
      <c r="F920" s="139"/>
      <c r="G920" s="139"/>
      <c r="H920" s="105">
        <f t="shared" ref="H920:L920" si="552">H921</f>
        <v>299</v>
      </c>
      <c r="I920" s="105">
        <f t="shared" si="552"/>
        <v>0</v>
      </c>
      <c r="J920" s="105">
        <f t="shared" si="552"/>
        <v>0</v>
      </c>
      <c r="K920" s="105">
        <f t="shared" si="552"/>
        <v>0</v>
      </c>
      <c r="L920" s="105">
        <f t="shared" si="552"/>
        <v>0</v>
      </c>
      <c r="M920" s="105">
        <f t="shared" si="550"/>
        <v>299</v>
      </c>
    </row>
    <row r="921" spans="1:13" s="99" customFormat="1" hidden="1" x14ac:dyDescent="0.2">
      <c r="A921" s="101" t="s">
        <v>600</v>
      </c>
      <c r="B921" s="94" t="s">
        <v>683</v>
      </c>
      <c r="C921" s="94">
        <v>11</v>
      </c>
      <c r="D921" s="95" t="s">
        <v>258</v>
      </c>
      <c r="E921" s="117">
        <v>3211</v>
      </c>
      <c r="F921" s="140" t="s">
        <v>42</v>
      </c>
      <c r="G921" s="140"/>
      <c r="H921" s="275">
        <v>299</v>
      </c>
      <c r="I921" s="275"/>
      <c r="J921" s="275"/>
      <c r="K921" s="275"/>
      <c r="L921" s="275"/>
      <c r="M921" s="275">
        <f t="shared" si="550"/>
        <v>299</v>
      </c>
    </row>
    <row r="922" spans="1:13" s="148" customFormat="1" hidden="1" x14ac:dyDescent="0.2">
      <c r="A922" s="186" t="s">
        <v>600</v>
      </c>
      <c r="B922" s="174" t="s">
        <v>683</v>
      </c>
      <c r="C922" s="164">
        <v>12</v>
      </c>
      <c r="D922" s="164"/>
      <c r="E922" s="165">
        <v>31</v>
      </c>
      <c r="F922" s="166"/>
      <c r="G922" s="166"/>
      <c r="H922" s="296">
        <f t="shared" ref="H922:I922" si="553">H923+H925</f>
        <v>4237</v>
      </c>
      <c r="I922" s="296">
        <f t="shared" si="553"/>
        <v>0</v>
      </c>
      <c r="J922" s="296">
        <f t="shared" ref="J922:L922" si="554">J923+J925</f>
        <v>0</v>
      </c>
      <c r="K922" s="296">
        <f t="shared" si="554"/>
        <v>0</v>
      </c>
      <c r="L922" s="296">
        <f t="shared" si="554"/>
        <v>0</v>
      </c>
      <c r="M922" s="296">
        <f t="shared" si="550"/>
        <v>4237</v>
      </c>
    </row>
    <row r="923" spans="1:13" s="99" customFormat="1" hidden="1" x14ac:dyDescent="0.2">
      <c r="A923" s="131" t="s">
        <v>600</v>
      </c>
      <c r="B923" s="127" t="s">
        <v>683</v>
      </c>
      <c r="C923" s="101">
        <v>12</v>
      </c>
      <c r="D923" s="116"/>
      <c r="E923" s="111">
        <v>311</v>
      </c>
      <c r="F923" s="139"/>
      <c r="G923" s="139"/>
      <c r="H923" s="105">
        <f t="shared" ref="H923:L923" si="555">H924</f>
        <v>3596</v>
      </c>
      <c r="I923" s="105">
        <f t="shared" si="555"/>
        <v>0</v>
      </c>
      <c r="J923" s="105">
        <f t="shared" si="555"/>
        <v>0</v>
      </c>
      <c r="K923" s="105">
        <f t="shared" si="555"/>
        <v>0</v>
      </c>
      <c r="L923" s="105">
        <f t="shared" si="555"/>
        <v>0</v>
      </c>
      <c r="M923" s="105">
        <f t="shared" si="550"/>
        <v>3596</v>
      </c>
    </row>
    <row r="924" spans="1:13" s="99" customFormat="1" hidden="1" x14ac:dyDescent="0.2">
      <c r="A924" s="101" t="s">
        <v>600</v>
      </c>
      <c r="B924" s="94" t="s">
        <v>683</v>
      </c>
      <c r="C924" s="94">
        <v>12</v>
      </c>
      <c r="D924" s="95" t="s">
        <v>258</v>
      </c>
      <c r="E924" s="117">
        <v>3111</v>
      </c>
      <c r="F924" s="140" t="s">
        <v>33</v>
      </c>
      <c r="G924" s="140"/>
      <c r="H924" s="275">
        <v>3596</v>
      </c>
      <c r="I924" s="275"/>
      <c r="J924" s="275"/>
      <c r="K924" s="275"/>
      <c r="L924" s="275"/>
      <c r="M924" s="275">
        <f t="shared" si="550"/>
        <v>3596</v>
      </c>
    </row>
    <row r="925" spans="1:13" s="99" customFormat="1" hidden="1" x14ac:dyDescent="0.2">
      <c r="A925" s="145" t="s">
        <v>600</v>
      </c>
      <c r="B925" s="101" t="s">
        <v>683</v>
      </c>
      <c r="C925" s="101">
        <v>12</v>
      </c>
      <c r="D925" s="116"/>
      <c r="E925" s="111">
        <v>313</v>
      </c>
      <c r="F925" s="139"/>
      <c r="G925" s="139"/>
      <c r="H925" s="155">
        <f t="shared" ref="H925:L925" si="556">H926</f>
        <v>641</v>
      </c>
      <c r="I925" s="155">
        <f t="shared" si="556"/>
        <v>0</v>
      </c>
      <c r="J925" s="155">
        <f t="shared" si="556"/>
        <v>0</v>
      </c>
      <c r="K925" s="155">
        <f t="shared" si="556"/>
        <v>0</v>
      </c>
      <c r="L925" s="155">
        <f t="shared" si="556"/>
        <v>0</v>
      </c>
      <c r="M925" s="155">
        <f t="shared" si="550"/>
        <v>641</v>
      </c>
    </row>
    <row r="926" spans="1:13" s="99" customFormat="1" hidden="1" x14ac:dyDescent="0.2">
      <c r="A926" s="101" t="s">
        <v>600</v>
      </c>
      <c r="B926" s="94" t="s">
        <v>683</v>
      </c>
      <c r="C926" s="94">
        <v>12</v>
      </c>
      <c r="D926" s="95" t="s">
        <v>258</v>
      </c>
      <c r="E926" s="117">
        <v>3132</v>
      </c>
      <c r="F926" s="140" t="s">
        <v>40</v>
      </c>
      <c r="G926" s="140"/>
      <c r="H926" s="275">
        <v>641</v>
      </c>
      <c r="I926" s="275"/>
      <c r="J926" s="275"/>
      <c r="K926" s="275"/>
      <c r="L926" s="275"/>
      <c r="M926" s="275">
        <f t="shared" si="550"/>
        <v>641</v>
      </c>
    </row>
    <row r="927" spans="1:13" s="148" customFormat="1" hidden="1" x14ac:dyDescent="0.2">
      <c r="A927" s="186" t="s">
        <v>600</v>
      </c>
      <c r="B927" s="174" t="s">
        <v>683</v>
      </c>
      <c r="C927" s="164">
        <v>12</v>
      </c>
      <c r="D927" s="164"/>
      <c r="E927" s="165">
        <v>32</v>
      </c>
      <c r="F927" s="166"/>
      <c r="G927" s="166"/>
      <c r="H927" s="296">
        <f t="shared" ref="H927:L927" si="557">H928</f>
        <v>153</v>
      </c>
      <c r="I927" s="296">
        <f t="shared" si="557"/>
        <v>0</v>
      </c>
      <c r="J927" s="296">
        <f t="shared" si="557"/>
        <v>0</v>
      </c>
      <c r="K927" s="296">
        <f t="shared" si="557"/>
        <v>0</v>
      </c>
      <c r="L927" s="296">
        <f t="shared" si="557"/>
        <v>0</v>
      </c>
      <c r="M927" s="296">
        <f t="shared" si="550"/>
        <v>153</v>
      </c>
    </row>
    <row r="928" spans="1:13" s="148" customFormat="1" hidden="1" x14ac:dyDescent="0.2">
      <c r="A928" s="131" t="s">
        <v>600</v>
      </c>
      <c r="B928" s="127" t="s">
        <v>683</v>
      </c>
      <c r="C928" s="101">
        <v>12</v>
      </c>
      <c r="D928" s="116"/>
      <c r="E928" s="111">
        <v>321</v>
      </c>
      <c r="F928" s="139"/>
      <c r="G928" s="139"/>
      <c r="H928" s="105">
        <f t="shared" ref="H928:L928" si="558">H929</f>
        <v>153</v>
      </c>
      <c r="I928" s="105">
        <f t="shared" si="558"/>
        <v>0</v>
      </c>
      <c r="J928" s="105">
        <f t="shared" si="558"/>
        <v>0</v>
      </c>
      <c r="K928" s="105">
        <f t="shared" si="558"/>
        <v>0</v>
      </c>
      <c r="L928" s="105">
        <f t="shared" si="558"/>
        <v>0</v>
      </c>
      <c r="M928" s="105">
        <f t="shared" si="550"/>
        <v>153</v>
      </c>
    </row>
    <row r="929" spans="1:13" s="99" customFormat="1" hidden="1" x14ac:dyDescent="0.2">
      <c r="A929" s="101" t="s">
        <v>600</v>
      </c>
      <c r="B929" s="94" t="s">
        <v>683</v>
      </c>
      <c r="C929" s="94">
        <v>12</v>
      </c>
      <c r="D929" s="95" t="s">
        <v>258</v>
      </c>
      <c r="E929" s="117">
        <v>3211</v>
      </c>
      <c r="F929" s="140" t="s">
        <v>42</v>
      </c>
      <c r="G929" s="140"/>
      <c r="H929" s="275">
        <v>153</v>
      </c>
      <c r="I929" s="275"/>
      <c r="J929" s="275"/>
      <c r="K929" s="275"/>
      <c r="L929" s="275"/>
      <c r="M929" s="275">
        <f t="shared" si="550"/>
        <v>153</v>
      </c>
    </row>
    <row r="930" spans="1:13" s="148" customFormat="1" hidden="1" x14ac:dyDescent="0.2">
      <c r="A930" s="186" t="s">
        <v>600</v>
      </c>
      <c r="B930" s="174" t="s">
        <v>683</v>
      </c>
      <c r="C930" s="164">
        <v>51</v>
      </c>
      <c r="D930" s="164"/>
      <c r="E930" s="165">
        <v>31</v>
      </c>
      <c r="F930" s="166"/>
      <c r="G930" s="166"/>
      <c r="H930" s="296">
        <f t="shared" ref="H930:J930" si="559">H931+H933</f>
        <v>0</v>
      </c>
      <c r="I930" s="296">
        <f t="shared" si="559"/>
        <v>0</v>
      </c>
      <c r="J930" s="296">
        <f t="shared" si="559"/>
        <v>21200</v>
      </c>
      <c r="K930" s="296">
        <f t="shared" ref="K930:L930" si="560">K931+K933</f>
        <v>0</v>
      </c>
      <c r="L930" s="296">
        <f t="shared" si="560"/>
        <v>0</v>
      </c>
      <c r="M930" s="296">
        <f t="shared" ref="M930:M953" si="561">H930-I930+J930-K930+L930</f>
        <v>21200</v>
      </c>
    </row>
    <row r="931" spans="1:13" s="99" customFormat="1" hidden="1" x14ac:dyDescent="0.2">
      <c r="A931" s="131" t="s">
        <v>600</v>
      </c>
      <c r="B931" s="127" t="s">
        <v>683</v>
      </c>
      <c r="C931" s="101">
        <v>51</v>
      </c>
      <c r="D931" s="116"/>
      <c r="E931" s="111">
        <v>311</v>
      </c>
      <c r="F931" s="139"/>
      <c r="G931" s="139"/>
      <c r="H931" s="105">
        <f t="shared" ref="H931:L931" si="562">H932</f>
        <v>0</v>
      </c>
      <c r="I931" s="105">
        <f t="shared" si="562"/>
        <v>0</v>
      </c>
      <c r="J931" s="105">
        <f t="shared" si="562"/>
        <v>18200</v>
      </c>
      <c r="K931" s="105">
        <f t="shared" si="562"/>
        <v>0</v>
      </c>
      <c r="L931" s="105">
        <f t="shared" si="562"/>
        <v>0</v>
      </c>
      <c r="M931" s="105">
        <f t="shared" si="561"/>
        <v>18200</v>
      </c>
    </row>
    <row r="932" spans="1:13" s="99" customFormat="1" hidden="1" x14ac:dyDescent="0.2">
      <c r="A932" s="101" t="s">
        <v>600</v>
      </c>
      <c r="B932" s="94" t="s">
        <v>683</v>
      </c>
      <c r="C932" s="94">
        <v>51</v>
      </c>
      <c r="D932" s="95" t="s">
        <v>258</v>
      </c>
      <c r="E932" s="117">
        <v>3111</v>
      </c>
      <c r="F932" s="140" t="s">
        <v>33</v>
      </c>
      <c r="G932" s="140"/>
      <c r="H932" s="275">
        <v>0</v>
      </c>
      <c r="I932" s="275"/>
      <c r="J932" s="275">
        <v>18200</v>
      </c>
      <c r="K932" s="275"/>
      <c r="L932" s="275"/>
      <c r="M932" s="275">
        <f t="shared" si="561"/>
        <v>18200</v>
      </c>
    </row>
    <row r="933" spans="1:13" s="99" customFormat="1" hidden="1" x14ac:dyDescent="0.2">
      <c r="A933" s="145" t="s">
        <v>600</v>
      </c>
      <c r="B933" s="101" t="s">
        <v>683</v>
      </c>
      <c r="C933" s="101">
        <v>51</v>
      </c>
      <c r="D933" s="116"/>
      <c r="E933" s="111">
        <v>313</v>
      </c>
      <c r="F933" s="139"/>
      <c r="G933" s="139"/>
      <c r="H933" s="155">
        <f t="shared" ref="H933:L933" si="563">H934</f>
        <v>0</v>
      </c>
      <c r="I933" s="155">
        <f t="shared" si="563"/>
        <v>0</v>
      </c>
      <c r="J933" s="155">
        <f t="shared" si="563"/>
        <v>3000</v>
      </c>
      <c r="K933" s="155">
        <f t="shared" si="563"/>
        <v>0</v>
      </c>
      <c r="L933" s="155">
        <f t="shared" si="563"/>
        <v>0</v>
      </c>
      <c r="M933" s="155">
        <f t="shared" si="561"/>
        <v>3000</v>
      </c>
    </row>
    <row r="934" spans="1:13" s="99" customFormat="1" hidden="1" x14ac:dyDescent="0.2">
      <c r="A934" s="101" t="s">
        <v>600</v>
      </c>
      <c r="B934" s="94" t="s">
        <v>683</v>
      </c>
      <c r="C934" s="94">
        <v>51</v>
      </c>
      <c r="D934" s="95" t="s">
        <v>258</v>
      </c>
      <c r="E934" s="117">
        <v>3132</v>
      </c>
      <c r="F934" s="140" t="s">
        <v>40</v>
      </c>
      <c r="G934" s="140"/>
      <c r="H934" s="275">
        <v>0</v>
      </c>
      <c r="I934" s="275"/>
      <c r="J934" s="275">
        <v>3000</v>
      </c>
      <c r="K934" s="275"/>
      <c r="L934" s="275"/>
      <c r="M934" s="275">
        <f t="shared" si="561"/>
        <v>3000</v>
      </c>
    </row>
    <row r="935" spans="1:13" s="148" customFormat="1" hidden="1" x14ac:dyDescent="0.2">
      <c r="A935" s="186" t="s">
        <v>600</v>
      </c>
      <c r="B935" s="174" t="s">
        <v>683</v>
      </c>
      <c r="C935" s="164">
        <v>51</v>
      </c>
      <c r="D935" s="164"/>
      <c r="E935" s="165">
        <v>32</v>
      </c>
      <c r="F935" s="166"/>
      <c r="G935" s="166"/>
      <c r="H935" s="296">
        <f t="shared" ref="H935:L936" si="564">H936</f>
        <v>0</v>
      </c>
      <c r="I935" s="296">
        <f t="shared" si="564"/>
        <v>0</v>
      </c>
      <c r="J935" s="296">
        <f t="shared" si="564"/>
        <v>0</v>
      </c>
      <c r="K935" s="296">
        <f t="shared" si="564"/>
        <v>0</v>
      </c>
      <c r="L935" s="296">
        <f t="shared" si="564"/>
        <v>0</v>
      </c>
      <c r="M935" s="296">
        <f t="shared" si="561"/>
        <v>0</v>
      </c>
    </row>
    <row r="936" spans="1:13" s="99" customFormat="1" hidden="1" x14ac:dyDescent="0.2">
      <c r="A936" s="131" t="s">
        <v>600</v>
      </c>
      <c r="B936" s="127" t="s">
        <v>683</v>
      </c>
      <c r="C936" s="101">
        <v>51</v>
      </c>
      <c r="D936" s="116"/>
      <c r="E936" s="111">
        <v>321</v>
      </c>
      <c r="F936" s="139"/>
      <c r="G936" s="139"/>
      <c r="H936" s="105">
        <f t="shared" si="564"/>
        <v>0</v>
      </c>
      <c r="I936" s="105">
        <f t="shared" si="564"/>
        <v>0</v>
      </c>
      <c r="J936" s="105">
        <f t="shared" si="564"/>
        <v>0</v>
      </c>
      <c r="K936" s="105">
        <f t="shared" si="564"/>
        <v>0</v>
      </c>
      <c r="L936" s="105">
        <f t="shared" si="564"/>
        <v>0</v>
      </c>
      <c r="M936" s="105">
        <f t="shared" si="561"/>
        <v>0</v>
      </c>
    </row>
    <row r="937" spans="1:13" s="99" customFormat="1" hidden="1" x14ac:dyDescent="0.2">
      <c r="A937" s="101" t="s">
        <v>600</v>
      </c>
      <c r="B937" s="94" t="s">
        <v>683</v>
      </c>
      <c r="C937" s="94">
        <v>51</v>
      </c>
      <c r="D937" s="95" t="s">
        <v>258</v>
      </c>
      <c r="E937" s="117">
        <v>3211</v>
      </c>
      <c r="F937" s="140" t="s">
        <v>42</v>
      </c>
      <c r="G937" s="140"/>
      <c r="H937" s="275">
        <v>0</v>
      </c>
      <c r="I937" s="275"/>
      <c r="J937" s="275"/>
      <c r="K937" s="275"/>
      <c r="L937" s="275"/>
      <c r="M937" s="275">
        <f t="shared" si="561"/>
        <v>0</v>
      </c>
    </row>
    <row r="938" spans="1:13" s="148" customFormat="1" hidden="1" x14ac:dyDescent="0.2">
      <c r="A938" s="186" t="s">
        <v>600</v>
      </c>
      <c r="B938" s="174" t="s">
        <v>683</v>
      </c>
      <c r="C938" s="164">
        <v>51</v>
      </c>
      <c r="D938" s="164"/>
      <c r="E938" s="165">
        <v>36</v>
      </c>
      <c r="F938" s="166"/>
      <c r="G938" s="166"/>
      <c r="H938" s="296">
        <f t="shared" ref="H938:L938" si="565">H939</f>
        <v>0</v>
      </c>
      <c r="I938" s="296">
        <f t="shared" si="565"/>
        <v>0</v>
      </c>
      <c r="J938" s="296">
        <f t="shared" si="565"/>
        <v>0</v>
      </c>
      <c r="K938" s="296">
        <f t="shared" si="565"/>
        <v>0</v>
      </c>
      <c r="L938" s="296">
        <f t="shared" si="565"/>
        <v>0</v>
      </c>
      <c r="M938" s="296">
        <f t="shared" si="561"/>
        <v>0</v>
      </c>
    </row>
    <row r="939" spans="1:13" s="148" customFormat="1" hidden="1" x14ac:dyDescent="0.2">
      <c r="A939" s="131" t="s">
        <v>600</v>
      </c>
      <c r="B939" s="127" t="s">
        <v>683</v>
      </c>
      <c r="C939" s="101">
        <v>51</v>
      </c>
      <c r="D939" s="116"/>
      <c r="E939" s="111">
        <v>368</v>
      </c>
      <c r="F939" s="139"/>
      <c r="G939" s="139"/>
      <c r="H939" s="105">
        <f t="shared" ref="H939:I939" si="566">SUM(H940:H941)</f>
        <v>0</v>
      </c>
      <c r="I939" s="105">
        <f t="shared" si="566"/>
        <v>0</v>
      </c>
      <c r="J939" s="105">
        <f t="shared" ref="J939:L939" si="567">SUM(J940:J941)</f>
        <v>0</v>
      </c>
      <c r="K939" s="105">
        <f t="shared" si="567"/>
        <v>0</v>
      </c>
      <c r="L939" s="105">
        <f t="shared" si="567"/>
        <v>0</v>
      </c>
      <c r="M939" s="105">
        <f t="shared" si="561"/>
        <v>0</v>
      </c>
    </row>
    <row r="940" spans="1:13" ht="30" hidden="1" x14ac:dyDescent="0.2">
      <c r="A940" s="101" t="s">
        <v>600</v>
      </c>
      <c r="B940" s="94" t="s">
        <v>683</v>
      </c>
      <c r="C940" s="94">
        <v>51</v>
      </c>
      <c r="D940" s="95" t="s">
        <v>258</v>
      </c>
      <c r="E940" s="117">
        <v>3681</v>
      </c>
      <c r="F940" s="140" t="s">
        <v>685</v>
      </c>
      <c r="G940" s="140"/>
      <c r="H940" s="275">
        <v>0</v>
      </c>
      <c r="I940" s="275"/>
      <c r="J940" s="275"/>
      <c r="K940" s="275"/>
      <c r="L940" s="275"/>
      <c r="M940" s="275">
        <f t="shared" si="561"/>
        <v>0</v>
      </c>
    </row>
    <row r="941" spans="1:13" s="99" customFormat="1" ht="30" hidden="1" x14ac:dyDescent="0.2">
      <c r="A941" s="101" t="s">
        <v>600</v>
      </c>
      <c r="B941" s="94" t="s">
        <v>683</v>
      </c>
      <c r="C941" s="94">
        <v>51</v>
      </c>
      <c r="D941" s="95" t="s">
        <v>258</v>
      </c>
      <c r="E941" s="117">
        <v>3682</v>
      </c>
      <c r="F941" s="140" t="s">
        <v>686</v>
      </c>
      <c r="G941" s="140"/>
      <c r="H941" s="275">
        <v>0</v>
      </c>
      <c r="I941" s="275"/>
      <c r="J941" s="275"/>
      <c r="K941" s="275"/>
      <c r="L941" s="275"/>
      <c r="M941" s="275">
        <f t="shared" si="561"/>
        <v>0</v>
      </c>
    </row>
    <row r="942" spans="1:13" s="148" customFormat="1" hidden="1" x14ac:dyDescent="0.2">
      <c r="A942" s="186" t="s">
        <v>600</v>
      </c>
      <c r="B942" s="174" t="s">
        <v>683</v>
      </c>
      <c r="C942" s="164">
        <v>559</v>
      </c>
      <c r="D942" s="164"/>
      <c r="E942" s="165">
        <v>31</v>
      </c>
      <c r="F942" s="166"/>
      <c r="G942" s="166"/>
      <c r="H942" s="296">
        <f t="shared" ref="H942:J942" si="568">H943+H945</f>
        <v>19444</v>
      </c>
      <c r="I942" s="296">
        <f t="shared" si="568"/>
        <v>0</v>
      </c>
      <c r="J942" s="296">
        <f t="shared" si="568"/>
        <v>0</v>
      </c>
      <c r="K942" s="296">
        <f t="shared" ref="K942:L942" si="569">K943+K945</f>
        <v>0</v>
      </c>
      <c r="L942" s="296">
        <f t="shared" si="569"/>
        <v>0</v>
      </c>
      <c r="M942" s="296">
        <f t="shared" si="561"/>
        <v>19444</v>
      </c>
    </row>
    <row r="943" spans="1:13" s="99" customFormat="1" hidden="1" x14ac:dyDescent="0.2">
      <c r="A943" s="131" t="s">
        <v>600</v>
      </c>
      <c r="B943" s="127" t="s">
        <v>683</v>
      </c>
      <c r="C943" s="101">
        <v>559</v>
      </c>
      <c r="D943" s="116"/>
      <c r="E943" s="111">
        <v>311</v>
      </c>
      <c r="F943" s="139"/>
      <c r="G943" s="139"/>
      <c r="H943" s="105">
        <f t="shared" ref="H943:L943" si="570">H944</f>
        <v>16657</v>
      </c>
      <c r="I943" s="105">
        <f t="shared" si="570"/>
        <v>0</v>
      </c>
      <c r="J943" s="105">
        <f t="shared" si="570"/>
        <v>0</v>
      </c>
      <c r="K943" s="105">
        <f t="shared" si="570"/>
        <v>0</v>
      </c>
      <c r="L943" s="105">
        <f t="shared" si="570"/>
        <v>0</v>
      </c>
      <c r="M943" s="105">
        <f t="shared" si="561"/>
        <v>16657</v>
      </c>
    </row>
    <row r="944" spans="1:13" s="99" customFormat="1" hidden="1" x14ac:dyDescent="0.2">
      <c r="A944" s="101" t="s">
        <v>600</v>
      </c>
      <c r="B944" s="94" t="s">
        <v>683</v>
      </c>
      <c r="C944" s="94">
        <v>559</v>
      </c>
      <c r="D944" s="95" t="s">
        <v>258</v>
      </c>
      <c r="E944" s="117">
        <v>3111</v>
      </c>
      <c r="F944" s="140" t="s">
        <v>33</v>
      </c>
      <c r="G944" s="140"/>
      <c r="H944" s="275">
        <v>16657</v>
      </c>
      <c r="I944" s="275"/>
      <c r="J944" s="275"/>
      <c r="K944" s="275"/>
      <c r="L944" s="275"/>
      <c r="M944" s="275">
        <f t="shared" si="561"/>
        <v>16657</v>
      </c>
    </row>
    <row r="945" spans="1:13" s="99" customFormat="1" hidden="1" x14ac:dyDescent="0.2">
      <c r="A945" s="145" t="s">
        <v>600</v>
      </c>
      <c r="B945" s="101" t="s">
        <v>683</v>
      </c>
      <c r="C945" s="101">
        <v>559</v>
      </c>
      <c r="D945" s="116"/>
      <c r="E945" s="111">
        <v>313</v>
      </c>
      <c r="F945" s="139"/>
      <c r="G945" s="139"/>
      <c r="H945" s="155">
        <f t="shared" ref="H945:L945" si="571">H946</f>
        <v>2787</v>
      </c>
      <c r="I945" s="155">
        <f t="shared" si="571"/>
        <v>0</v>
      </c>
      <c r="J945" s="155">
        <f t="shared" si="571"/>
        <v>0</v>
      </c>
      <c r="K945" s="155">
        <f t="shared" si="571"/>
        <v>0</v>
      </c>
      <c r="L945" s="155">
        <f t="shared" si="571"/>
        <v>0</v>
      </c>
      <c r="M945" s="155">
        <f t="shared" si="561"/>
        <v>2787</v>
      </c>
    </row>
    <row r="946" spans="1:13" s="99" customFormat="1" hidden="1" x14ac:dyDescent="0.2">
      <c r="A946" s="101" t="s">
        <v>600</v>
      </c>
      <c r="B946" s="94" t="s">
        <v>683</v>
      </c>
      <c r="C946" s="94">
        <v>559</v>
      </c>
      <c r="D946" s="95" t="s">
        <v>258</v>
      </c>
      <c r="E946" s="117">
        <v>3132</v>
      </c>
      <c r="F946" s="140" t="s">
        <v>40</v>
      </c>
      <c r="G946" s="140"/>
      <c r="H946" s="275">
        <v>2787</v>
      </c>
      <c r="I946" s="275"/>
      <c r="J946" s="275"/>
      <c r="K946" s="275"/>
      <c r="L946" s="275"/>
      <c r="M946" s="275">
        <f t="shared" si="561"/>
        <v>2787</v>
      </c>
    </row>
    <row r="947" spans="1:13" s="148" customFormat="1" hidden="1" x14ac:dyDescent="0.2">
      <c r="A947" s="186" t="s">
        <v>600</v>
      </c>
      <c r="B947" s="174" t="s">
        <v>683</v>
      </c>
      <c r="C947" s="164">
        <v>559</v>
      </c>
      <c r="D947" s="164"/>
      <c r="E947" s="165">
        <v>32</v>
      </c>
      <c r="F947" s="166"/>
      <c r="G947" s="166"/>
      <c r="H947" s="296">
        <f t="shared" ref="H947:L948" si="572">H948</f>
        <v>863</v>
      </c>
      <c r="I947" s="296">
        <f t="shared" si="572"/>
        <v>0</v>
      </c>
      <c r="J947" s="296">
        <f t="shared" si="572"/>
        <v>0</v>
      </c>
      <c r="K947" s="296">
        <f t="shared" si="572"/>
        <v>0</v>
      </c>
      <c r="L947" s="296">
        <f t="shared" si="572"/>
        <v>0</v>
      </c>
      <c r="M947" s="296">
        <f t="shared" si="561"/>
        <v>863</v>
      </c>
    </row>
    <row r="948" spans="1:13" s="99" customFormat="1" hidden="1" x14ac:dyDescent="0.2">
      <c r="A948" s="131" t="s">
        <v>600</v>
      </c>
      <c r="B948" s="127" t="s">
        <v>683</v>
      </c>
      <c r="C948" s="101">
        <v>559</v>
      </c>
      <c r="D948" s="116"/>
      <c r="E948" s="111">
        <v>321</v>
      </c>
      <c r="F948" s="139"/>
      <c r="G948" s="139"/>
      <c r="H948" s="105">
        <f t="shared" si="572"/>
        <v>863</v>
      </c>
      <c r="I948" s="105">
        <f t="shared" si="572"/>
        <v>0</v>
      </c>
      <c r="J948" s="105">
        <f t="shared" si="572"/>
        <v>0</v>
      </c>
      <c r="K948" s="105">
        <f t="shared" si="572"/>
        <v>0</v>
      </c>
      <c r="L948" s="105">
        <f t="shared" si="572"/>
        <v>0</v>
      </c>
      <c r="M948" s="105">
        <f t="shared" si="561"/>
        <v>863</v>
      </c>
    </row>
    <row r="949" spans="1:13" s="99" customFormat="1" hidden="1" x14ac:dyDescent="0.2">
      <c r="A949" s="101" t="s">
        <v>600</v>
      </c>
      <c r="B949" s="94" t="s">
        <v>683</v>
      </c>
      <c r="C949" s="94">
        <v>559</v>
      </c>
      <c r="D949" s="95" t="s">
        <v>258</v>
      </c>
      <c r="E949" s="117">
        <v>3211</v>
      </c>
      <c r="F949" s="140" t="s">
        <v>42</v>
      </c>
      <c r="G949" s="140"/>
      <c r="H949" s="275">
        <v>863</v>
      </c>
      <c r="I949" s="275"/>
      <c r="J949" s="275"/>
      <c r="K949" s="275"/>
      <c r="L949" s="275"/>
      <c r="M949" s="275">
        <f t="shared" si="561"/>
        <v>863</v>
      </c>
    </row>
    <row r="950" spans="1:13" s="148" customFormat="1" hidden="1" x14ac:dyDescent="0.2">
      <c r="A950" s="186" t="s">
        <v>600</v>
      </c>
      <c r="B950" s="174" t="s">
        <v>683</v>
      </c>
      <c r="C950" s="164">
        <v>559</v>
      </c>
      <c r="D950" s="164"/>
      <c r="E950" s="165">
        <v>36</v>
      </c>
      <c r="F950" s="166"/>
      <c r="G950" s="166"/>
      <c r="H950" s="296">
        <f t="shared" ref="H950:L950" si="573">H951</f>
        <v>47316</v>
      </c>
      <c r="I950" s="296">
        <f t="shared" si="573"/>
        <v>0</v>
      </c>
      <c r="J950" s="296">
        <f t="shared" si="573"/>
        <v>0</v>
      </c>
      <c r="K950" s="296">
        <f t="shared" si="573"/>
        <v>0</v>
      </c>
      <c r="L950" s="296">
        <f t="shared" si="573"/>
        <v>0</v>
      </c>
      <c r="M950" s="296">
        <f t="shared" si="561"/>
        <v>47316</v>
      </c>
    </row>
    <row r="951" spans="1:13" s="148" customFormat="1" hidden="1" x14ac:dyDescent="0.2">
      <c r="A951" s="131" t="s">
        <v>600</v>
      </c>
      <c r="B951" s="127" t="s">
        <v>683</v>
      </c>
      <c r="C951" s="101">
        <v>559</v>
      </c>
      <c r="D951" s="116"/>
      <c r="E951" s="111">
        <v>368</v>
      </c>
      <c r="F951" s="139"/>
      <c r="G951" s="139"/>
      <c r="H951" s="105">
        <f t="shared" ref="H951:J951" si="574">SUM(H952:H953)</f>
        <v>47316</v>
      </c>
      <c r="I951" s="105">
        <f t="shared" si="574"/>
        <v>0</v>
      </c>
      <c r="J951" s="105">
        <f t="shared" si="574"/>
        <v>0</v>
      </c>
      <c r="K951" s="105">
        <f t="shared" ref="K951:L951" si="575">SUM(K952:K953)</f>
        <v>0</v>
      </c>
      <c r="L951" s="105">
        <f t="shared" si="575"/>
        <v>0</v>
      </c>
      <c r="M951" s="105">
        <f t="shared" si="561"/>
        <v>47316</v>
      </c>
    </row>
    <row r="952" spans="1:13" ht="30" hidden="1" x14ac:dyDescent="0.2">
      <c r="A952" s="101" t="s">
        <v>600</v>
      </c>
      <c r="B952" s="94" t="s">
        <v>683</v>
      </c>
      <c r="C952" s="94">
        <v>559</v>
      </c>
      <c r="D952" s="95" t="s">
        <v>258</v>
      </c>
      <c r="E952" s="117">
        <v>3681</v>
      </c>
      <c r="F952" s="140" t="s">
        <v>685</v>
      </c>
      <c r="G952" s="140"/>
      <c r="H952" s="275">
        <v>863</v>
      </c>
      <c r="I952" s="275"/>
      <c r="J952" s="275"/>
      <c r="K952" s="275"/>
      <c r="L952" s="275"/>
      <c r="M952" s="275">
        <f t="shared" si="561"/>
        <v>863</v>
      </c>
    </row>
    <row r="953" spans="1:13" s="99" customFormat="1" ht="30" hidden="1" x14ac:dyDescent="0.2">
      <c r="A953" s="101" t="s">
        <v>600</v>
      </c>
      <c r="B953" s="94" t="s">
        <v>683</v>
      </c>
      <c r="C953" s="94">
        <v>559</v>
      </c>
      <c r="D953" s="95" t="s">
        <v>258</v>
      </c>
      <c r="E953" s="117">
        <v>3682</v>
      </c>
      <c r="F953" s="140" t="s">
        <v>686</v>
      </c>
      <c r="G953" s="140"/>
      <c r="H953" s="275">
        <v>46453</v>
      </c>
      <c r="I953" s="275"/>
      <c r="J953" s="275"/>
      <c r="K953" s="275"/>
      <c r="L953" s="275"/>
      <c r="M953" s="275">
        <f t="shared" si="561"/>
        <v>46453</v>
      </c>
    </row>
    <row r="954" spans="1:13" s="99" customFormat="1" ht="45" hidden="1" x14ac:dyDescent="0.2">
      <c r="A954" s="187" t="s">
        <v>600</v>
      </c>
      <c r="B954" s="169" t="s">
        <v>687</v>
      </c>
      <c r="C954" s="169"/>
      <c r="D954" s="169"/>
      <c r="E954" s="170"/>
      <c r="F954" s="172" t="s">
        <v>688</v>
      </c>
      <c r="G954" s="173" t="s">
        <v>674</v>
      </c>
      <c r="H954" s="297">
        <f t="shared" ref="H954:I954" si="576">H955+H962</f>
        <v>1600870</v>
      </c>
      <c r="I954" s="297">
        <f t="shared" si="576"/>
        <v>12730</v>
      </c>
      <c r="J954" s="297">
        <f t="shared" ref="J954:L954" si="577">J955+J962</f>
        <v>12730</v>
      </c>
      <c r="K954" s="297">
        <f t="shared" si="577"/>
        <v>0</v>
      </c>
      <c r="L954" s="297">
        <f t="shared" si="577"/>
        <v>0</v>
      </c>
      <c r="M954" s="297">
        <f t="shared" ref="M954:M985" si="578">H954-I954+J954-K954+L954</f>
        <v>1600870</v>
      </c>
    </row>
    <row r="955" spans="1:13" s="99" customFormat="1" hidden="1" x14ac:dyDescent="0.2">
      <c r="A955" s="186" t="s">
        <v>600</v>
      </c>
      <c r="B955" s="174" t="s">
        <v>687</v>
      </c>
      <c r="C955" s="164">
        <v>11</v>
      </c>
      <c r="D955" s="185"/>
      <c r="E955" s="165">
        <v>32</v>
      </c>
      <c r="F955" s="166"/>
      <c r="G955" s="167"/>
      <c r="H955" s="296">
        <f t="shared" ref="H955:I955" si="579">H956+H960</f>
        <v>100870</v>
      </c>
      <c r="I955" s="296">
        <f t="shared" si="579"/>
        <v>12730</v>
      </c>
      <c r="J955" s="296">
        <f t="shared" ref="J955:L955" si="580">J956+J960</f>
        <v>12730</v>
      </c>
      <c r="K955" s="296">
        <f t="shared" si="580"/>
        <v>0</v>
      </c>
      <c r="L955" s="296">
        <f t="shared" si="580"/>
        <v>0</v>
      </c>
      <c r="M955" s="296">
        <f t="shared" si="578"/>
        <v>100870</v>
      </c>
    </row>
    <row r="956" spans="1:13" s="99" customFormat="1" hidden="1" x14ac:dyDescent="0.2">
      <c r="A956" s="131" t="s">
        <v>600</v>
      </c>
      <c r="B956" s="127" t="s">
        <v>687</v>
      </c>
      <c r="C956" s="101">
        <v>11</v>
      </c>
      <c r="D956" s="116"/>
      <c r="E956" s="111">
        <v>323</v>
      </c>
      <c r="F956" s="139"/>
      <c r="G956" s="104"/>
      <c r="H956" s="105">
        <f>H958+H957+H959</f>
        <v>53090</v>
      </c>
      <c r="I956" s="105">
        <f t="shared" ref="I956:L956" si="581">I958+I957+I959</f>
        <v>6250</v>
      </c>
      <c r="J956" s="105">
        <f t="shared" si="581"/>
        <v>12730</v>
      </c>
      <c r="K956" s="105">
        <f t="shared" si="581"/>
        <v>0</v>
      </c>
      <c r="L956" s="105">
        <f t="shared" si="581"/>
        <v>0</v>
      </c>
      <c r="M956" s="105">
        <f t="shared" si="578"/>
        <v>59570</v>
      </c>
    </row>
    <row r="957" spans="1:13" s="99" customFormat="1" hidden="1" x14ac:dyDescent="0.2">
      <c r="A957" s="95" t="s">
        <v>600</v>
      </c>
      <c r="B957" s="93" t="s">
        <v>687</v>
      </c>
      <c r="C957" s="94">
        <v>11</v>
      </c>
      <c r="D957" s="95" t="s">
        <v>258</v>
      </c>
      <c r="E957" s="117">
        <v>3233</v>
      </c>
      <c r="F957" s="140" t="s">
        <v>54</v>
      </c>
      <c r="G957" s="104"/>
      <c r="H957" s="276">
        <v>26545</v>
      </c>
      <c r="I957" s="276"/>
      <c r="J957" s="276">
        <v>6480</v>
      </c>
      <c r="K957" s="276"/>
      <c r="L957" s="276"/>
      <c r="M957" s="276">
        <f t="shared" si="578"/>
        <v>33025</v>
      </c>
    </row>
    <row r="958" spans="1:13" s="99" customFormat="1" hidden="1" x14ac:dyDescent="0.2">
      <c r="A958" s="95" t="s">
        <v>600</v>
      </c>
      <c r="B958" s="93" t="s">
        <v>687</v>
      </c>
      <c r="C958" s="94">
        <v>11</v>
      </c>
      <c r="D958" s="95" t="s">
        <v>258</v>
      </c>
      <c r="E958" s="117">
        <v>3237</v>
      </c>
      <c r="F958" s="140" t="s">
        <v>58</v>
      </c>
      <c r="G958" s="109"/>
      <c r="H958" s="276">
        <v>26545</v>
      </c>
      <c r="I958" s="276">
        <v>6250</v>
      </c>
      <c r="J958" s="276"/>
      <c r="K958" s="276"/>
      <c r="L958" s="276"/>
      <c r="M958" s="276">
        <f t="shared" si="578"/>
        <v>20295</v>
      </c>
    </row>
    <row r="959" spans="1:13" s="99" customFormat="1" hidden="1" x14ac:dyDescent="0.2">
      <c r="A959" s="95" t="s">
        <v>600</v>
      </c>
      <c r="B959" s="93" t="s">
        <v>687</v>
      </c>
      <c r="C959" s="94">
        <v>11</v>
      </c>
      <c r="D959" s="95" t="s">
        <v>258</v>
      </c>
      <c r="E959" s="117">
        <v>3238</v>
      </c>
      <c r="F959" s="140" t="s">
        <v>59</v>
      </c>
      <c r="G959" s="109"/>
      <c r="H959" s="276"/>
      <c r="I959" s="276"/>
      <c r="J959" s="276">
        <v>6250</v>
      </c>
      <c r="K959" s="276"/>
      <c r="L959" s="276"/>
      <c r="M959" s="276">
        <f t="shared" si="578"/>
        <v>6250</v>
      </c>
    </row>
    <row r="960" spans="1:13" s="99" customFormat="1" hidden="1" x14ac:dyDescent="0.2">
      <c r="A960" s="116" t="s">
        <v>600</v>
      </c>
      <c r="B960" s="100" t="s">
        <v>687</v>
      </c>
      <c r="C960" s="101">
        <v>11</v>
      </c>
      <c r="D960" s="116"/>
      <c r="E960" s="111">
        <v>329</v>
      </c>
      <c r="F960" s="139"/>
      <c r="G960" s="104"/>
      <c r="H960" s="105">
        <f t="shared" ref="H960:L960" si="582">H961</f>
        <v>47780</v>
      </c>
      <c r="I960" s="105">
        <f t="shared" si="582"/>
        <v>6480</v>
      </c>
      <c r="J960" s="105">
        <f t="shared" si="582"/>
        <v>0</v>
      </c>
      <c r="K960" s="105">
        <f t="shared" si="582"/>
        <v>0</v>
      </c>
      <c r="L960" s="105">
        <f t="shared" si="582"/>
        <v>0</v>
      </c>
      <c r="M960" s="105">
        <f t="shared" si="578"/>
        <v>41300</v>
      </c>
    </row>
    <row r="961" spans="1:13" s="99" customFormat="1" hidden="1" x14ac:dyDescent="0.2">
      <c r="A961" s="95" t="s">
        <v>600</v>
      </c>
      <c r="B961" s="93" t="s">
        <v>687</v>
      </c>
      <c r="C961" s="94">
        <v>11</v>
      </c>
      <c r="D961" s="95" t="s">
        <v>258</v>
      </c>
      <c r="E961" s="117">
        <v>3294</v>
      </c>
      <c r="F961" s="140" t="s">
        <v>604</v>
      </c>
      <c r="G961" s="109"/>
      <c r="H961" s="275">
        <v>47780</v>
      </c>
      <c r="I961" s="275">
        <v>6480</v>
      </c>
      <c r="J961" s="275"/>
      <c r="K961" s="275"/>
      <c r="L961" s="275"/>
      <c r="M961" s="275">
        <f t="shared" si="578"/>
        <v>41300</v>
      </c>
    </row>
    <row r="962" spans="1:13" s="99" customFormat="1" hidden="1" x14ac:dyDescent="0.2">
      <c r="A962" s="186" t="s">
        <v>600</v>
      </c>
      <c r="B962" s="174" t="s">
        <v>687</v>
      </c>
      <c r="C962" s="164">
        <v>11</v>
      </c>
      <c r="D962" s="185"/>
      <c r="E962" s="165">
        <v>36</v>
      </c>
      <c r="F962" s="166"/>
      <c r="G962" s="167"/>
      <c r="H962" s="296">
        <f t="shared" ref="H962:L963" si="583">H963</f>
        <v>1500000</v>
      </c>
      <c r="I962" s="296">
        <f t="shared" si="583"/>
        <v>0</v>
      </c>
      <c r="J962" s="296">
        <f t="shared" si="583"/>
        <v>0</v>
      </c>
      <c r="K962" s="296">
        <f t="shared" si="583"/>
        <v>0</v>
      </c>
      <c r="L962" s="296">
        <f t="shared" si="583"/>
        <v>0</v>
      </c>
      <c r="M962" s="296">
        <f t="shared" si="578"/>
        <v>1500000</v>
      </c>
    </row>
    <row r="963" spans="1:13" hidden="1" x14ac:dyDescent="0.2">
      <c r="A963" s="131" t="s">
        <v>600</v>
      </c>
      <c r="B963" s="127" t="s">
        <v>687</v>
      </c>
      <c r="C963" s="101">
        <v>11</v>
      </c>
      <c r="D963" s="116"/>
      <c r="E963" s="111">
        <v>363</v>
      </c>
      <c r="F963" s="139"/>
      <c r="G963" s="104"/>
      <c r="H963" s="105">
        <f t="shared" si="583"/>
        <v>1500000</v>
      </c>
      <c r="I963" s="105">
        <f t="shared" si="583"/>
        <v>0</v>
      </c>
      <c r="J963" s="105">
        <f t="shared" si="583"/>
        <v>0</v>
      </c>
      <c r="K963" s="105">
        <f t="shared" si="583"/>
        <v>0</v>
      </c>
      <c r="L963" s="105">
        <f t="shared" si="583"/>
        <v>0</v>
      </c>
      <c r="M963" s="105">
        <f t="shared" si="578"/>
        <v>1500000</v>
      </c>
    </row>
    <row r="964" spans="1:13" s="99" customFormat="1" hidden="1" x14ac:dyDescent="0.2">
      <c r="A964" s="95" t="s">
        <v>600</v>
      </c>
      <c r="B964" s="93" t="s">
        <v>687</v>
      </c>
      <c r="C964" s="94">
        <v>11</v>
      </c>
      <c r="D964" s="95" t="s">
        <v>258</v>
      </c>
      <c r="E964" s="117">
        <v>3632</v>
      </c>
      <c r="F964" s="140" t="s">
        <v>183</v>
      </c>
      <c r="G964" s="109"/>
      <c r="H964" s="275">
        <v>1500000</v>
      </c>
      <c r="I964" s="275"/>
      <c r="J964" s="275"/>
      <c r="K964" s="275"/>
      <c r="L964" s="275"/>
      <c r="M964" s="275">
        <f t="shared" si="578"/>
        <v>1500000</v>
      </c>
    </row>
    <row r="965" spans="1:13" s="99" customFormat="1" ht="33.75" hidden="1" x14ac:dyDescent="0.2">
      <c r="A965" s="187" t="s">
        <v>600</v>
      </c>
      <c r="B965" s="169" t="s">
        <v>689</v>
      </c>
      <c r="C965" s="169"/>
      <c r="D965" s="169"/>
      <c r="E965" s="170"/>
      <c r="F965" s="172" t="s">
        <v>690</v>
      </c>
      <c r="G965" s="173" t="s">
        <v>691</v>
      </c>
      <c r="H965" s="297">
        <f t="shared" ref="H965:L967" si="584">H966</f>
        <v>18214423</v>
      </c>
      <c r="I965" s="297">
        <f t="shared" si="584"/>
        <v>68103</v>
      </c>
      <c r="J965" s="297">
        <f t="shared" si="584"/>
        <v>0</v>
      </c>
      <c r="K965" s="297">
        <f t="shared" si="584"/>
        <v>4163118</v>
      </c>
      <c r="L965" s="297">
        <f t="shared" si="584"/>
        <v>0</v>
      </c>
      <c r="M965" s="297">
        <f t="shared" si="578"/>
        <v>13983202</v>
      </c>
    </row>
    <row r="966" spans="1:13" s="99" customFormat="1" hidden="1" x14ac:dyDescent="0.2">
      <c r="A966" s="186" t="s">
        <v>600</v>
      </c>
      <c r="B966" s="174" t="s">
        <v>689</v>
      </c>
      <c r="C966" s="164">
        <v>11</v>
      </c>
      <c r="D966" s="185"/>
      <c r="E966" s="165">
        <v>36</v>
      </c>
      <c r="F966" s="166"/>
      <c r="G966" s="167"/>
      <c r="H966" s="296">
        <f t="shared" si="584"/>
        <v>18214423</v>
      </c>
      <c r="I966" s="296">
        <f t="shared" si="584"/>
        <v>68103</v>
      </c>
      <c r="J966" s="296">
        <f t="shared" si="584"/>
        <v>0</v>
      </c>
      <c r="K966" s="296">
        <f t="shared" si="584"/>
        <v>4163118</v>
      </c>
      <c r="L966" s="296">
        <f t="shared" si="584"/>
        <v>0</v>
      </c>
      <c r="M966" s="296">
        <f t="shared" si="578"/>
        <v>13983202</v>
      </c>
    </row>
    <row r="967" spans="1:13" hidden="1" x14ac:dyDescent="0.2">
      <c r="A967" s="131" t="s">
        <v>600</v>
      </c>
      <c r="B967" s="127" t="s">
        <v>689</v>
      </c>
      <c r="C967" s="101">
        <v>11</v>
      </c>
      <c r="D967" s="116"/>
      <c r="E967" s="111">
        <v>363</v>
      </c>
      <c r="F967" s="139"/>
      <c r="G967" s="104"/>
      <c r="H967" s="105">
        <f t="shared" si="584"/>
        <v>18214423</v>
      </c>
      <c r="I967" s="105">
        <f t="shared" si="584"/>
        <v>68103</v>
      </c>
      <c r="J967" s="105">
        <f t="shared" si="584"/>
        <v>0</v>
      </c>
      <c r="K967" s="105">
        <f>K968</f>
        <v>4163118</v>
      </c>
      <c r="L967" s="105">
        <f t="shared" si="584"/>
        <v>0</v>
      </c>
      <c r="M967" s="105">
        <f t="shared" si="578"/>
        <v>13983202</v>
      </c>
    </row>
    <row r="968" spans="1:13" s="99" customFormat="1" hidden="1" x14ac:dyDescent="0.2">
      <c r="A968" s="95" t="s">
        <v>600</v>
      </c>
      <c r="B968" s="93" t="s">
        <v>689</v>
      </c>
      <c r="C968" s="94">
        <v>11</v>
      </c>
      <c r="D968" s="95" t="s">
        <v>258</v>
      </c>
      <c r="E968" s="117">
        <v>3631</v>
      </c>
      <c r="F968" s="140" t="s">
        <v>71</v>
      </c>
      <c r="G968" s="109"/>
      <c r="H968" s="275">
        <v>18214423</v>
      </c>
      <c r="I968" s="275">
        <v>68103</v>
      </c>
      <c r="J968" s="275"/>
      <c r="K968" s="275">
        <v>4163118</v>
      </c>
      <c r="L968" s="275"/>
      <c r="M968" s="275">
        <f t="shared" si="578"/>
        <v>13983202</v>
      </c>
    </row>
    <row r="969" spans="1:13" s="99" customFormat="1" ht="33.75" hidden="1" x14ac:dyDescent="0.2">
      <c r="A969" s="187" t="s">
        <v>600</v>
      </c>
      <c r="B969" s="169" t="s">
        <v>692</v>
      </c>
      <c r="C969" s="169"/>
      <c r="D969" s="169"/>
      <c r="E969" s="170"/>
      <c r="F969" s="172" t="s">
        <v>693</v>
      </c>
      <c r="G969" s="173" t="s">
        <v>691</v>
      </c>
      <c r="H969" s="297">
        <f t="shared" ref="H969:I969" si="585">H970+H973</f>
        <v>5311566</v>
      </c>
      <c r="I969" s="297">
        <f t="shared" si="585"/>
        <v>1617834</v>
      </c>
      <c r="J969" s="297">
        <f t="shared" ref="J969:L969" si="586">J970+J973</f>
        <v>1617834</v>
      </c>
      <c r="K969" s="297">
        <f t="shared" si="586"/>
        <v>0</v>
      </c>
      <c r="L969" s="297">
        <f t="shared" si="586"/>
        <v>0</v>
      </c>
      <c r="M969" s="297">
        <f t="shared" si="578"/>
        <v>5311566</v>
      </c>
    </row>
    <row r="970" spans="1:13" s="99" customFormat="1" hidden="1" x14ac:dyDescent="0.2">
      <c r="A970" s="186" t="s">
        <v>600</v>
      </c>
      <c r="B970" s="174" t="s">
        <v>692</v>
      </c>
      <c r="C970" s="164">
        <v>11</v>
      </c>
      <c r="D970" s="185"/>
      <c r="E970" s="165">
        <v>36</v>
      </c>
      <c r="F970" s="166"/>
      <c r="G970" s="167"/>
      <c r="H970" s="296">
        <f t="shared" ref="H970:L971" si="587">H971</f>
        <v>845305</v>
      </c>
      <c r="I970" s="296">
        <f t="shared" si="587"/>
        <v>0</v>
      </c>
      <c r="J970" s="296">
        <f t="shared" si="587"/>
        <v>1617834</v>
      </c>
      <c r="K970" s="296">
        <f t="shared" si="587"/>
        <v>0</v>
      </c>
      <c r="L970" s="296">
        <f t="shared" si="587"/>
        <v>0</v>
      </c>
      <c r="M970" s="296">
        <f t="shared" si="578"/>
        <v>2463139</v>
      </c>
    </row>
    <row r="971" spans="1:13" s="99" customFormat="1" hidden="1" x14ac:dyDescent="0.2">
      <c r="A971" s="131" t="s">
        <v>600</v>
      </c>
      <c r="B971" s="127" t="s">
        <v>692</v>
      </c>
      <c r="C971" s="101">
        <v>11</v>
      </c>
      <c r="D971" s="116"/>
      <c r="E971" s="111">
        <v>363</v>
      </c>
      <c r="F971" s="139"/>
      <c r="G971" s="104"/>
      <c r="H971" s="105">
        <f t="shared" si="587"/>
        <v>845305</v>
      </c>
      <c r="I971" s="105">
        <f t="shared" si="587"/>
        <v>0</v>
      </c>
      <c r="J971" s="105">
        <f t="shared" si="587"/>
        <v>1617834</v>
      </c>
      <c r="K971" s="105">
        <f t="shared" si="587"/>
        <v>0</v>
      </c>
      <c r="L971" s="105">
        <f t="shared" si="587"/>
        <v>0</v>
      </c>
      <c r="M971" s="105">
        <f t="shared" si="578"/>
        <v>2463139</v>
      </c>
    </row>
    <row r="972" spans="1:13" s="99" customFormat="1" hidden="1" x14ac:dyDescent="0.2">
      <c r="A972" s="95" t="s">
        <v>600</v>
      </c>
      <c r="B972" s="93" t="s">
        <v>692</v>
      </c>
      <c r="C972" s="94">
        <v>11</v>
      </c>
      <c r="D972" s="95" t="s">
        <v>258</v>
      </c>
      <c r="E972" s="117">
        <v>3631</v>
      </c>
      <c r="F972" s="140" t="s">
        <v>71</v>
      </c>
      <c r="G972" s="109"/>
      <c r="H972" s="275">
        <v>845305</v>
      </c>
      <c r="I972" s="275"/>
      <c r="J972" s="275">
        <v>1617834</v>
      </c>
      <c r="K972" s="275"/>
      <c r="L972" s="275"/>
      <c r="M972" s="275">
        <f t="shared" si="578"/>
        <v>2463139</v>
      </c>
    </row>
    <row r="973" spans="1:13" s="99" customFormat="1" hidden="1" x14ac:dyDescent="0.2">
      <c r="A973" s="186" t="s">
        <v>600</v>
      </c>
      <c r="B973" s="174" t="s">
        <v>692</v>
      </c>
      <c r="C973" s="164">
        <v>11</v>
      </c>
      <c r="D973" s="185"/>
      <c r="E973" s="165">
        <v>37</v>
      </c>
      <c r="F973" s="166"/>
      <c r="G973" s="167"/>
      <c r="H973" s="296">
        <f t="shared" ref="H973:L973" si="588">H974</f>
        <v>4466261</v>
      </c>
      <c r="I973" s="296">
        <f t="shared" si="588"/>
        <v>1617834</v>
      </c>
      <c r="J973" s="296">
        <f t="shared" si="588"/>
        <v>0</v>
      </c>
      <c r="K973" s="296">
        <f t="shared" si="588"/>
        <v>0</v>
      </c>
      <c r="L973" s="296">
        <f t="shared" si="588"/>
        <v>0</v>
      </c>
      <c r="M973" s="296">
        <f t="shared" si="578"/>
        <v>2848427</v>
      </c>
    </row>
    <row r="974" spans="1:13" s="99" customFormat="1" hidden="1" x14ac:dyDescent="0.2">
      <c r="A974" s="131" t="s">
        <v>600</v>
      </c>
      <c r="B974" s="127" t="s">
        <v>692</v>
      </c>
      <c r="C974" s="101">
        <v>11</v>
      </c>
      <c r="D974" s="116"/>
      <c r="E974" s="111">
        <v>372</v>
      </c>
      <c r="F974" s="139"/>
      <c r="G974" s="104"/>
      <c r="H974" s="105">
        <f t="shared" ref="H974:I974" si="589">SUM(H975:H976)</f>
        <v>4466261</v>
      </c>
      <c r="I974" s="105">
        <f t="shared" si="589"/>
        <v>1617834</v>
      </c>
      <c r="J974" s="105">
        <f t="shared" ref="J974:L974" si="590">SUM(J975:J976)</f>
        <v>0</v>
      </c>
      <c r="K974" s="105">
        <f t="shared" si="590"/>
        <v>0</v>
      </c>
      <c r="L974" s="105">
        <f t="shared" si="590"/>
        <v>0</v>
      </c>
      <c r="M974" s="105">
        <f t="shared" si="578"/>
        <v>2848427</v>
      </c>
    </row>
    <row r="975" spans="1:13" ht="15" hidden="1" x14ac:dyDescent="0.2">
      <c r="A975" s="95" t="s">
        <v>600</v>
      </c>
      <c r="B975" s="93" t="s">
        <v>692</v>
      </c>
      <c r="C975" s="94">
        <v>11</v>
      </c>
      <c r="D975" s="95" t="s">
        <v>258</v>
      </c>
      <c r="E975" s="117">
        <v>3721</v>
      </c>
      <c r="F975" s="140" t="s">
        <v>138</v>
      </c>
      <c r="G975" s="109"/>
      <c r="H975" s="275">
        <v>1327</v>
      </c>
      <c r="I975" s="275">
        <v>1327</v>
      </c>
      <c r="J975" s="275"/>
      <c r="K975" s="275"/>
      <c r="L975" s="275"/>
      <c r="M975" s="275">
        <f t="shared" si="578"/>
        <v>0</v>
      </c>
    </row>
    <row r="976" spans="1:13" s="99" customFormat="1" hidden="1" x14ac:dyDescent="0.2">
      <c r="A976" s="95" t="s">
        <v>600</v>
      </c>
      <c r="B976" s="93" t="s">
        <v>692</v>
      </c>
      <c r="C976" s="94">
        <v>11</v>
      </c>
      <c r="D976" s="95" t="s">
        <v>258</v>
      </c>
      <c r="E976" s="117">
        <v>3722</v>
      </c>
      <c r="F976" s="140" t="s">
        <v>605</v>
      </c>
      <c r="G976" s="109"/>
      <c r="H976" s="275">
        <v>4464934</v>
      </c>
      <c r="I976" s="275">
        <v>1616507</v>
      </c>
      <c r="J976" s="275"/>
      <c r="K976" s="275"/>
      <c r="L976" s="275"/>
      <c r="M976" s="275">
        <f t="shared" si="578"/>
        <v>2848427</v>
      </c>
    </row>
    <row r="977" spans="1:13" s="99" customFormat="1" ht="69.75" hidden="1" customHeight="1" x14ac:dyDescent="0.2">
      <c r="A977" s="187" t="s">
        <v>600</v>
      </c>
      <c r="B977" s="169" t="s">
        <v>694</v>
      </c>
      <c r="C977" s="169"/>
      <c r="D977" s="169"/>
      <c r="E977" s="170"/>
      <c r="F977" s="172" t="s">
        <v>695</v>
      </c>
      <c r="G977" s="173" t="s">
        <v>691</v>
      </c>
      <c r="H977" s="297">
        <f t="shared" ref="H977:L977" si="591">H978</f>
        <v>5000000</v>
      </c>
      <c r="I977" s="297">
        <f t="shared" si="591"/>
        <v>0</v>
      </c>
      <c r="J977" s="297">
        <f t="shared" si="591"/>
        <v>0</v>
      </c>
      <c r="K977" s="297">
        <f t="shared" si="591"/>
        <v>0</v>
      </c>
      <c r="L977" s="297">
        <f t="shared" si="591"/>
        <v>5600000</v>
      </c>
      <c r="M977" s="297">
        <f t="shared" si="578"/>
        <v>10600000</v>
      </c>
    </row>
    <row r="978" spans="1:13" s="99" customFormat="1" hidden="1" x14ac:dyDescent="0.2">
      <c r="A978" s="186" t="s">
        <v>600</v>
      </c>
      <c r="B978" s="174" t="s">
        <v>694</v>
      </c>
      <c r="C978" s="164">
        <v>11</v>
      </c>
      <c r="D978" s="185"/>
      <c r="E978" s="165">
        <v>35</v>
      </c>
      <c r="F978" s="166"/>
      <c r="G978" s="167"/>
      <c r="H978" s="296">
        <f t="shared" ref="H978:I978" si="592">H979+H981</f>
        <v>5000000</v>
      </c>
      <c r="I978" s="296">
        <f t="shared" si="592"/>
        <v>0</v>
      </c>
      <c r="J978" s="296">
        <f t="shared" ref="J978:L978" si="593">J979+J981</f>
        <v>0</v>
      </c>
      <c r="K978" s="296">
        <f t="shared" si="593"/>
        <v>0</v>
      </c>
      <c r="L978" s="296">
        <f t="shared" si="593"/>
        <v>5600000</v>
      </c>
      <c r="M978" s="296">
        <f t="shared" si="578"/>
        <v>10600000</v>
      </c>
    </row>
    <row r="979" spans="1:13" s="99" customFormat="1" hidden="1" x14ac:dyDescent="0.2">
      <c r="A979" s="131" t="s">
        <v>600</v>
      </c>
      <c r="B979" s="127" t="s">
        <v>694</v>
      </c>
      <c r="C979" s="101">
        <v>11</v>
      </c>
      <c r="D979" s="116"/>
      <c r="E979" s="111">
        <v>351</v>
      </c>
      <c r="F979" s="139"/>
      <c r="G979" s="104"/>
      <c r="H979" s="105">
        <f t="shared" ref="H979:L979" si="594">H980</f>
        <v>2250000</v>
      </c>
      <c r="I979" s="105">
        <f t="shared" si="594"/>
        <v>0</v>
      </c>
      <c r="J979" s="105">
        <f t="shared" si="594"/>
        <v>0</v>
      </c>
      <c r="K979" s="105">
        <f t="shared" si="594"/>
        <v>0</v>
      </c>
      <c r="L979" s="105">
        <f t="shared" si="594"/>
        <v>2300000</v>
      </c>
      <c r="M979" s="105">
        <f t="shared" si="578"/>
        <v>4550000</v>
      </c>
    </row>
    <row r="980" spans="1:13" s="99" customFormat="1" ht="30" hidden="1" x14ac:dyDescent="0.2">
      <c r="A980" s="95" t="s">
        <v>600</v>
      </c>
      <c r="B980" s="93" t="s">
        <v>694</v>
      </c>
      <c r="C980" s="94">
        <v>11</v>
      </c>
      <c r="D980" s="95" t="s">
        <v>258</v>
      </c>
      <c r="E980" s="117">
        <v>3512</v>
      </c>
      <c r="F980" s="140" t="s">
        <v>281</v>
      </c>
      <c r="G980" s="109"/>
      <c r="H980" s="275">
        <v>2250000</v>
      </c>
      <c r="I980" s="275"/>
      <c r="J980" s="275"/>
      <c r="K980" s="275"/>
      <c r="L980" s="275">
        <v>2300000</v>
      </c>
      <c r="M980" s="275">
        <f t="shared" si="578"/>
        <v>4550000</v>
      </c>
    </row>
    <row r="981" spans="1:13" s="99" customFormat="1" hidden="1" x14ac:dyDescent="0.2">
      <c r="A981" s="116" t="s">
        <v>600</v>
      </c>
      <c r="B981" s="100" t="s">
        <v>694</v>
      </c>
      <c r="C981" s="101">
        <v>11</v>
      </c>
      <c r="D981" s="116"/>
      <c r="E981" s="111">
        <v>352</v>
      </c>
      <c r="F981" s="139"/>
      <c r="G981" s="104"/>
      <c r="H981" s="105">
        <f t="shared" ref="H981:I981" si="595">H982+H983</f>
        <v>2750000</v>
      </c>
      <c r="I981" s="105">
        <f t="shared" si="595"/>
        <v>0</v>
      </c>
      <c r="J981" s="105">
        <f t="shared" ref="J981:L981" si="596">J982+J983</f>
        <v>0</v>
      </c>
      <c r="K981" s="105">
        <f t="shared" si="596"/>
        <v>0</v>
      </c>
      <c r="L981" s="105">
        <f t="shared" si="596"/>
        <v>3300000</v>
      </c>
      <c r="M981" s="105">
        <f t="shared" si="578"/>
        <v>6050000</v>
      </c>
    </row>
    <row r="982" spans="1:13" ht="30" hidden="1" x14ac:dyDescent="0.2">
      <c r="A982" s="95" t="s">
        <v>600</v>
      </c>
      <c r="B982" s="93" t="s">
        <v>694</v>
      </c>
      <c r="C982" s="94">
        <v>11</v>
      </c>
      <c r="D982" s="95" t="s">
        <v>258</v>
      </c>
      <c r="E982" s="117">
        <v>3522</v>
      </c>
      <c r="F982" s="140" t="s">
        <v>627</v>
      </c>
      <c r="G982" s="109"/>
      <c r="H982" s="275">
        <v>2450000</v>
      </c>
      <c r="I982" s="275"/>
      <c r="J982" s="275"/>
      <c r="K982" s="275"/>
      <c r="L982" s="275">
        <v>3100000</v>
      </c>
      <c r="M982" s="275">
        <f t="shared" si="578"/>
        <v>5550000</v>
      </c>
    </row>
    <row r="983" spans="1:13" s="99" customFormat="1" hidden="1" x14ac:dyDescent="0.2">
      <c r="A983" s="95" t="s">
        <v>600</v>
      </c>
      <c r="B983" s="93" t="s">
        <v>694</v>
      </c>
      <c r="C983" s="94">
        <v>11</v>
      </c>
      <c r="D983" s="95" t="s">
        <v>258</v>
      </c>
      <c r="E983" s="117">
        <v>3523</v>
      </c>
      <c r="F983" s="140" t="s">
        <v>151</v>
      </c>
      <c r="G983" s="109"/>
      <c r="H983" s="275">
        <v>300000</v>
      </c>
      <c r="I983" s="275"/>
      <c r="J983" s="275"/>
      <c r="K983" s="275"/>
      <c r="L983" s="275">
        <v>200000</v>
      </c>
      <c r="M983" s="275">
        <f t="shared" si="578"/>
        <v>500000</v>
      </c>
    </row>
    <row r="984" spans="1:13" s="99" customFormat="1" ht="45" hidden="1" x14ac:dyDescent="0.2">
      <c r="A984" s="187" t="s">
        <v>600</v>
      </c>
      <c r="B984" s="169" t="s">
        <v>696</v>
      </c>
      <c r="C984" s="169"/>
      <c r="D984" s="169"/>
      <c r="E984" s="170"/>
      <c r="F984" s="172" t="s">
        <v>697</v>
      </c>
      <c r="G984" s="173" t="s">
        <v>674</v>
      </c>
      <c r="H984" s="297">
        <f t="shared" ref="H984:L986" si="597">H985</f>
        <v>4318070</v>
      </c>
      <c r="I984" s="297">
        <f t="shared" si="597"/>
        <v>0</v>
      </c>
      <c r="J984" s="297">
        <f t="shared" si="597"/>
        <v>0</v>
      </c>
      <c r="K984" s="297">
        <f t="shared" si="597"/>
        <v>0</v>
      </c>
      <c r="L984" s="297">
        <f t="shared" si="597"/>
        <v>1090000</v>
      </c>
      <c r="M984" s="297">
        <f t="shared" si="578"/>
        <v>5408070</v>
      </c>
    </row>
    <row r="985" spans="1:13" s="99" customFormat="1" hidden="1" x14ac:dyDescent="0.2">
      <c r="A985" s="186" t="s">
        <v>600</v>
      </c>
      <c r="B985" s="174" t="s">
        <v>696</v>
      </c>
      <c r="C985" s="164">
        <v>11</v>
      </c>
      <c r="D985" s="185"/>
      <c r="E985" s="165">
        <v>36</v>
      </c>
      <c r="F985" s="166"/>
      <c r="G985" s="167"/>
      <c r="H985" s="296">
        <f t="shared" si="597"/>
        <v>4318070</v>
      </c>
      <c r="I985" s="296">
        <f t="shared" si="597"/>
        <v>0</v>
      </c>
      <c r="J985" s="296">
        <f t="shared" si="597"/>
        <v>0</v>
      </c>
      <c r="K985" s="296">
        <f t="shared" si="597"/>
        <v>0</v>
      </c>
      <c r="L985" s="296">
        <f t="shared" si="597"/>
        <v>1090000</v>
      </c>
      <c r="M985" s="296">
        <f t="shared" si="578"/>
        <v>5408070</v>
      </c>
    </row>
    <row r="986" spans="1:13" hidden="1" x14ac:dyDescent="0.2">
      <c r="A986" s="131" t="s">
        <v>600</v>
      </c>
      <c r="B986" s="127" t="s">
        <v>696</v>
      </c>
      <c r="C986" s="101">
        <v>11</v>
      </c>
      <c r="D986" s="116"/>
      <c r="E986" s="111">
        <v>361</v>
      </c>
      <c r="F986" s="139"/>
      <c r="G986" s="104"/>
      <c r="H986" s="105">
        <f t="shared" si="597"/>
        <v>4318070</v>
      </c>
      <c r="I986" s="105">
        <f t="shared" si="597"/>
        <v>0</v>
      </c>
      <c r="J986" s="105">
        <f t="shared" si="597"/>
        <v>0</v>
      </c>
      <c r="K986" s="105">
        <f t="shared" si="597"/>
        <v>0</v>
      </c>
      <c r="L986" s="105">
        <f t="shared" si="597"/>
        <v>1090000</v>
      </c>
      <c r="M986" s="105">
        <f t="shared" ref="M986:M1006" si="598">H986-I986+J986-K986+L986</f>
        <v>5408070</v>
      </c>
    </row>
    <row r="987" spans="1:13" ht="15" hidden="1" x14ac:dyDescent="0.2">
      <c r="A987" s="95" t="s">
        <v>600</v>
      </c>
      <c r="B987" s="93" t="s">
        <v>696</v>
      </c>
      <c r="C987" s="94">
        <v>11</v>
      </c>
      <c r="D987" s="95" t="s">
        <v>258</v>
      </c>
      <c r="E987" s="117">
        <v>3612</v>
      </c>
      <c r="F987" s="140" t="s">
        <v>648</v>
      </c>
      <c r="G987" s="109"/>
      <c r="H987" s="275">
        <v>4318070</v>
      </c>
      <c r="I987" s="275"/>
      <c r="J987" s="275"/>
      <c r="K987" s="275"/>
      <c r="L987" s="275">
        <v>1090000</v>
      </c>
      <c r="M987" s="275">
        <f t="shared" si="598"/>
        <v>5408070</v>
      </c>
    </row>
    <row r="988" spans="1:13" ht="45" hidden="1" x14ac:dyDescent="0.2">
      <c r="A988" s="187" t="s">
        <v>600</v>
      </c>
      <c r="B988" s="169" t="s">
        <v>341</v>
      </c>
      <c r="C988" s="169"/>
      <c r="D988" s="169"/>
      <c r="E988" s="170"/>
      <c r="F988" s="172" t="s">
        <v>698</v>
      </c>
      <c r="G988" s="173" t="s">
        <v>699</v>
      </c>
      <c r="H988" s="297">
        <f>H989+H998+H1001+H1007+H1016+H1022</f>
        <v>1362400</v>
      </c>
      <c r="I988" s="297">
        <f t="shared" ref="I988:L988" si="599">I989+I998+I1001+I1007+I1016+I1022</f>
        <v>43000</v>
      </c>
      <c r="J988" s="297">
        <f t="shared" si="599"/>
        <v>260667</v>
      </c>
      <c r="K988" s="297">
        <f t="shared" si="599"/>
        <v>0</v>
      </c>
      <c r="L988" s="297">
        <f t="shared" si="599"/>
        <v>0</v>
      </c>
      <c r="M988" s="297">
        <f t="shared" si="598"/>
        <v>1580067</v>
      </c>
    </row>
    <row r="989" spans="1:13" s="245" customFormat="1" hidden="1" x14ac:dyDescent="0.2">
      <c r="A989" s="186" t="s">
        <v>600</v>
      </c>
      <c r="B989" s="174" t="s">
        <v>341</v>
      </c>
      <c r="C989" s="164">
        <v>11</v>
      </c>
      <c r="D989" s="164"/>
      <c r="E989" s="165">
        <v>32</v>
      </c>
      <c r="F989" s="166"/>
      <c r="G989" s="167"/>
      <c r="H989" s="296">
        <f t="shared" ref="H989:I989" si="600">H990+H993</f>
        <v>297000</v>
      </c>
      <c r="I989" s="296">
        <f t="shared" si="600"/>
        <v>43000</v>
      </c>
      <c r="J989" s="296">
        <f t="shared" ref="J989:L989" si="601">J990+J993</f>
        <v>10000</v>
      </c>
      <c r="K989" s="296">
        <f t="shared" si="601"/>
        <v>0</v>
      </c>
      <c r="L989" s="296">
        <f t="shared" si="601"/>
        <v>0</v>
      </c>
      <c r="M989" s="296">
        <f t="shared" si="598"/>
        <v>264000</v>
      </c>
    </row>
    <row r="990" spans="1:13" s="204" customFormat="1" hidden="1" x14ac:dyDescent="0.2">
      <c r="A990" s="116" t="s">
        <v>600</v>
      </c>
      <c r="B990" s="100" t="s">
        <v>341</v>
      </c>
      <c r="C990" s="101">
        <v>11</v>
      </c>
      <c r="D990" s="102"/>
      <c r="E990" s="103">
        <v>322</v>
      </c>
      <c r="F990" s="139"/>
      <c r="G990" s="104"/>
      <c r="H990" s="105">
        <f t="shared" ref="H990:I990" si="602">SUM(H991:H992)</f>
        <v>163000</v>
      </c>
      <c r="I990" s="105">
        <f t="shared" si="602"/>
        <v>0</v>
      </c>
      <c r="J990" s="105">
        <f t="shared" ref="J990:L990" si="603">SUM(J991:J992)</f>
        <v>0</v>
      </c>
      <c r="K990" s="105">
        <f t="shared" si="603"/>
        <v>0</v>
      </c>
      <c r="L990" s="105">
        <f t="shared" si="603"/>
        <v>0</v>
      </c>
      <c r="M990" s="105">
        <f t="shared" si="598"/>
        <v>163000</v>
      </c>
    </row>
    <row r="991" spans="1:13" s="240" customFormat="1" hidden="1" x14ac:dyDescent="0.2">
      <c r="A991" s="95" t="s">
        <v>600</v>
      </c>
      <c r="B991" s="93" t="s">
        <v>341</v>
      </c>
      <c r="C991" s="94">
        <v>11</v>
      </c>
      <c r="D991" s="107" t="s">
        <v>258</v>
      </c>
      <c r="E991" s="108">
        <v>3225</v>
      </c>
      <c r="F991" s="140" t="s">
        <v>473</v>
      </c>
      <c r="G991" s="109"/>
      <c r="H991" s="275">
        <v>13000</v>
      </c>
      <c r="I991" s="275"/>
      <c r="J991" s="275"/>
      <c r="K991" s="275"/>
      <c r="L991" s="275"/>
      <c r="M991" s="275">
        <f t="shared" si="598"/>
        <v>13000</v>
      </c>
    </row>
    <row r="992" spans="1:13" s="204" customFormat="1" ht="15" hidden="1" x14ac:dyDescent="0.2">
      <c r="A992" s="95" t="s">
        <v>600</v>
      </c>
      <c r="B992" s="93" t="s">
        <v>341</v>
      </c>
      <c r="C992" s="94">
        <v>11</v>
      </c>
      <c r="D992" s="107" t="s">
        <v>258</v>
      </c>
      <c r="E992" s="108">
        <v>3227</v>
      </c>
      <c r="F992" s="140" t="s">
        <v>51</v>
      </c>
      <c r="G992" s="109"/>
      <c r="H992" s="275">
        <v>150000</v>
      </c>
      <c r="I992" s="275"/>
      <c r="J992" s="275"/>
      <c r="K992" s="275"/>
      <c r="L992" s="275"/>
      <c r="M992" s="275">
        <f t="shared" si="598"/>
        <v>150000</v>
      </c>
    </row>
    <row r="993" spans="1:13" s="204" customFormat="1" hidden="1" x14ac:dyDescent="0.2">
      <c r="A993" s="116" t="s">
        <v>600</v>
      </c>
      <c r="B993" s="100" t="s">
        <v>341</v>
      </c>
      <c r="C993" s="101">
        <v>11</v>
      </c>
      <c r="D993" s="102"/>
      <c r="E993" s="103">
        <v>323</v>
      </c>
      <c r="F993" s="139"/>
      <c r="G993" s="104"/>
      <c r="H993" s="105">
        <f t="shared" ref="H993:I993" si="604">SUM(H994:H997)</f>
        <v>134000</v>
      </c>
      <c r="I993" s="105">
        <f t="shared" si="604"/>
        <v>43000</v>
      </c>
      <c r="J993" s="105">
        <f t="shared" ref="J993:L993" si="605">SUM(J994:J997)</f>
        <v>10000</v>
      </c>
      <c r="K993" s="105">
        <f t="shared" si="605"/>
        <v>0</v>
      </c>
      <c r="L993" s="105">
        <f t="shared" si="605"/>
        <v>0</v>
      </c>
      <c r="M993" s="105">
        <f t="shared" si="598"/>
        <v>101000</v>
      </c>
    </row>
    <row r="994" spans="1:13" s="204" customFormat="1" ht="15" hidden="1" x14ac:dyDescent="0.2">
      <c r="A994" s="95" t="s">
        <v>600</v>
      </c>
      <c r="B994" s="93" t="s">
        <v>341</v>
      </c>
      <c r="C994" s="94">
        <v>11</v>
      </c>
      <c r="D994" s="107" t="s">
        <v>258</v>
      </c>
      <c r="E994" s="108">
        <v>3232</v>
      </c>
      <c r="F994" s="140" t="s">
        <v>53</v>
      </c>
      <c r="G994" s="109"/>
      <c r="H994" s="275">
        <v>14000</v>
      </c>
      <c r="I994" s="275"/>
      <c r="J994" s="275">
        <v>10000</v>
      </c>
      <c r="K994" s="275"/>
      <c r="L994" s="275"/>
      <c r="M994" s="275">
        <f t="shared" si="598"/>
        <v>24000</v>
      </c>
    </row>
    <row r="995" spans="1:13" s="204" customFormat="1" ht="15" hidden="1" x14ac:dyDescent="0.2">
      <c r="A995" s="95" t="s">
        <v>600</v>
      </c>
      <c r="B995" s="93" t="s">
        <v>341</v>
      </c>
      <c r="C995" s="94">
        <v>11</v>
      </c>
      <c r="D995" s="107" t="s">
        <v>258</v>
      </c>
      <c r="E995" s="108">
        <v>3233</v>
      </c>
      <c r="F995" s="140" t="s">
        <v>54</v>
      </c>
      <c r="G995" s="109"/>
      <c r="H995" s="275">
        <v>14000</v>
      </c>
      <c r="I995" s="275">
        <v>10000</v>
      </c>
      <c r="J995" s="275"/>
      <c r="K995" s="275"/>
      <c r="L995" s="275"/>
      <c r="M995" s="275">
        <f t="shared" si="598"/>
        <v>4000</v>
      </c>
    </row>
    <row r="996" spans="1:13" s="204" customFormat="1" ht="15" hidden="1" x14ac:dyDescent="0.2">
      <c r="A996" s="95" t="s">
        <v>600</v>
      </c>
      <c r="B996" s="93" t="s">
        <v>341</v>
      </c>
      <c r="C996" s="94">
        <v>11</v>
      </c>
      <c r="D996" s="107" t="s">
        <v>258</v>
      </c>
      <c r="E996" s="108">
        <v>3235</v>
      </c>
      <c r="F996" s="140" t="s">
        <v>56</v>
      </c>
      <c r="G996" s="109"/>
      <c r="H996" s="275">
        <v>6000</v>
      </c>
      <c r="I996" s="275"/>
      <c r="J996" s="275"/>
      <c r="K996" s="275"/>
      <c r="L996" s="275"/>
      <c r="M996" s="275">
        <f t="shared" si="598"/>
        <v>6000</v>
      </c>
    </row>
    <row r="997" spans="1:13" s="240" customFormat="1" hidden="1" x14ac:dyDescent="0.2">
      <c r="A997" s="95" t="s">
        <v>600</v>
      </c>
      <c r="B997" s="93" t="s">
        <v>341</v>
      </c>
      <c r="C997" s="94">
        <v>11</v>
      </c>
      <c r="D997" s="107" t="s">
        <v>258</v>
      </c>
      <c r="E997" s="108">
        <v>3238</v>
      </c>
      <c r="F997" s="140" t="s">
        <v>59</v>
      </c>
      <c r="G997" s="109"/>
      <c r="H997" s="275">
        <v>100000</v>
      </c>
      <c r="I997" s="275">
        <v>33000</v>
      </c>
      <c r="J997" s="275"/>
      <c r="K997" s="275"/>
      <c r="L997" s="275"/>
      <c r="M997" s="275">
        <f t="shared" si="598"/>
        <v>67000</v>
      </c>
    </row>
    <row r="998" spans="1:13" s="245" customFormat="1" hidden="1" x14ac:dyDescent="0.2">
      <c r="A998" s="186" t="s">
        <v>600</v>
      </c>
      <c r="B998" s="174" t="s">
        <v>341</v>
      </c>
      <c r="C998" s="164">
        <v>11</v>
      </c>
      <c r="D998" s="164"/>
      <c r="E998" s="165">
        <v>38</v>
      </c>
      <c r="F998" s="166"/>
      <c r="G998" s="167"/>
      <c r="H998" s="296">
        <f t="shared" ref="H998:L999" si="606">H999</f>
        <v>10000</v>
      </c>
      <c r="I998" s="296">
        <f t="shared" si="606"/>
        <v>0</v>
      </c>
      <c r="J998" s="296">
        <f t="shared" si="606"/>
        <v>0</v>
      </c>
      <c r="K998" s="296">
        <f t="shared" si="606"/>
        <v>0</v>
      </c>
      <c r="L998" s="296">
        <f t="shared" si="606"/>
        <v>0</v>
      </c>
      <c r="M998" s="296">
        <f t="shared" si="598"/>
        <v>10000</v>
      </c>
    </row>
    <row r="999" spans="1:13" s="245" customFormat="1" hidden="1" x14ac:dyDescent="0.2">
      <c r="A999" s="116" t="s">
        <v>600</v>
      </c>
      <c r="B999" s="100" t="s">
        <v>341</v>
      </c>
      <c r="C999" s="101">
        <v>11</v>
      </c>
      <c r="D999" s="102"/>
      <c r="E999" s="103">
        <v>383</v>
      </c>
      <c r="F999" s="139"/>
      <c r="G999" s="104"/>
      <c r="H999" s="105">
        <f t="shared" si="606"/>
        <v>10000</v>
      </c>
      <c r="I999" s="105">
        <f t="shared" si="606"/>
        <v>0</v>
      </c>
      <c r="J999" s="105">
        <f t="shared" si="606"/>
        <v>0</v>
      </c>
      <c r="K999" s="105">
        <f t="shared" si="606"/>
        <v>0</v>
      </c>
      <c r="L999" s="105">
        <f t="shared" si="606"/>
        <v>0</v>
      </c>
      <c r="M999" s="105">
        <f t="shared" si="598"/>
        <v>10000</v>
      </c>
    </row>
    <row r="1000" spans="1:13" s="240" customFormat="1" hidden="1" x14ac:dyDescent="0.2">
      <c r="A1000" s="95" t="s">
        <v>600</v>
      </c>
      <c r="B1000" s="93" t="s">
        <v>341</v>
      </c>
      <c r="C1000" s="94">
        <v>11</v>
      </c>
      <c r="D1000" s="107" t="s">
        <v>258</v>
      </c>
      <c r="E1000" s="108">
        <v>3831</v>
      </c>
      <c r="F1000" s="140" t="s">
        <v>131</v>
      </c>
      <c r="G1000" s="109"/>
      <c r="H1000" s="275">
        <v>10000</v>
      </c>
      <c r="I1000" s="275"/>
      <c r="J1000" s="275"/>
      <c r="K1000" s="275"/>
      <c r="L1000" s="275"/>
      <c r="M1000" s="275">
        <f t="shared" si="598"/>
        <v>10000</v>
      </c>
    </row>
    <row r="1001" spans="1:13" s="245" customFormat="1" hidden="1" x14ac:dyDescent="0.2">
      <c r="A1001" s="186" t="s">
        <v>600</v>
      </c>
      <c r="B1001" s="174" t="s">
        <v>341</v>
      </c>
      <c r="C1001" s="164">
        <v>11</v>
      </c>
      <c r="D1001" s="164"/>
      <c r="E1001" s="165">
        <v>42</v>
      </c>
      <c r="F1001" s="166"/>
      <c r="G1001" s="167"/>
      <c r="H1001" s="296">
        <f t="shared" ref="H1001:L1001" si="607">H1002</f>
        <v>55400</v>
      </c>
      <c r="I1001" s="296">
        <f t="shared" si="607"/>
        <v>0</v>
      </c>
      <c r="J1001" s="296">
        <f t="shared" si="607"/>
        <v>33000</v>
      </c>
      <c r="K1001" s="296">
        <f t="shared" si="607"/>
        <v>0</v>
      </c>
      <c r="L1001" s="296">
        <f t="shared" si="607"/>
        <v>0</v>
      </c>
      <c r="M1001" s="296">
        <f t="shared" si="598"/>
        <v>88400</v>
      </c>
    </row>
    <row r="1002" spans="1:13" s="245" customFormat="1" hidden="1" x14ac:dyDescent="0.2">
      <c r="A1002" s="116" t="s">
        <v>600</v>
      </c>
      <c r="B1002" s="100" t="s">
        <v>341</v>
      </c>
      <c r="C1002" s="101">
        <v>11</v>
      </c>
      <c r="D1002" s="102"/>
      <c r="E1002" s="103">
        <v>422</v>
      </c>
      <c r="F1002" s="139"/>
      <c r="G1002" s="104"/>
      <c r="H1002" s="105">
        <f t="shared" ref="H1002:I1002" si="608">SUM(H1003:H1006)</f>
        <v>55400</v>
      </c>
      <c r="I1002" s="105">
        <f t="shared" si="608"/>
        <v>0</v>
      </c>
      <c r="J1002" s="105">
        <f t="shared" ref="J1002:L1002" si="609">SUM(J1003:J1006)</f>
        <v>33000</v>
      </c>
      <c r="K1002" s="105">
        <f t="shared" si="609"/>
        <v>0</v>
      </c>
      <c r="L1002" s="105">
        <f t="shared" si="609"/>
        <v>0</v>
      </c>
      <c r="M1002" s="105">
        <f t="shared" si="598"/>
        <v>88400</v>
      </c>
    </row>
    <row r="1003" spans="1:13" s="240" customFormat="1" hidden="1" x14ac:dyDescent="0.2">
      <c r="A1003" s="95" t="s">
        <v>600</v>
      </c>
      <c r="B1003" s="93" t="s">
        <v>341</v>
      </c>
      <c r="C1003" s="94">
        <v>11</v>
      </c>
      <c r="D1003" s="107" t="s">
        <v>258</v>
      </c>
      <c r="E1003" s="108">
        <v>4221</v>
      </c>
      <c r="F1003" s="140" t="s">
        <v>74</v>
      </c>
      <c r="G1003" s="109"/>
      <c r="H1003" s="275">
        <v>4000</v>
      </c>
      <c r="I1003" s="275"/>
      <c r="J1003" s="275">
        <v>3000</v>
      </c>
      <c r="K1003" s="275"/>
      <c r="L1003" s="275"/>
      <c r="M1003" s="275">
        <f t="shared" si="598"/>
        <v>7000</v>
      </c>
    </row>
    <row r="1004" spans="1:13" s="204" customFormat="1" ht="15" hidden="1" x14ac:dyDescent="0.2">
      <c r="A1004" s="95" t="s">
        <v>600</v>
      </c>
      <c r="B1004" s="93" t="s">
        <v>341</v>
      </c>
      <c r="C1004" s="94">
        <v>11</v>
      </c>
      <c r="D1004" s="107" t="s">
        <v>258</v>
      </c>
      <c r="E1004" s="108">
        <v>4222</v>
      </c>
      <c r="F1004" s="140" t="s">
        <v>75</v>
      </c>
      <c r="G1004" s="109"/>
      <c r="H1004" s="275">
        <v>700</v>
      </c>
      <c r="I1004" s="275"/>
      <c r="J1004" s="275"/>
      <c r="K1004" s="275"/>
      <c r="L1004" s="275"/>
      <c r="M1004" s="275">
        <f t="shared" si="598"/>
        <v>700</v>
      </c>
    </row>
    <row r="1005" spans="1:13" s="204" customFormat="1" ht="15" hidden="1" x14ac:dyDescent="0.2">
      <c r="A1005" s="95" t="s">
        <v>600</v>
      </c>
      <c r="B1005" s="93" t="s">
        <v>341</v>
      </c>
      <c r="C1005" s="94">
        <v>11</v>
      </c>
      <c r="D1005" s="107" t="s">
        <v>258</v>
      </c>
      <c r="E1005" s="108">
        <v>4223</v>
      </c>
      <c r="F1005" s="140" t="s">
        <v>76</v>
      </c>
      <c r="G1005" s="109"/>
      <c r="H1005" s="275">
        <v>700</v>
      </c>
      <c r="I1005" s="275"/>
      <c r="J1005" s="275">
        <v>15000</v>
      </c>
      <c r="K1005" s="275"/>
      <c r="L1005" s="275"/>
      <c r="M1005" s="275">
        <f t="shared" si="598"/>
        <v>15700</v>
      </c>
    </row>
    <row r="1006" spans="1:13" s="204" customFormat="1" ht="15" hidden="1" x14ac:dyDescent="0.2">
      <c r="A1006" s="95" t="s">
        <v>600</v>
      </c>
      <c r="B1006" s="93" t="s">
        <v>341</v>
      </c>
      <c r="C1006" s="94">
        <v>11</v>
      </c>
      <c r="D1006" s="107" t="s">
        <v>258</v>
      </c>
      <c r="E1006" s="108">
        <v>4227</v>
      </c>
      <c r="F1006" s="140" t="s">
        <v>77</v>
      </c>
      <c r="G1006" s="109"/>
      <c r="H1006" s="275">
        <v>50000</v>
      </c>
      <c r="I1006" s="275"/>
      <c r="J1006" s="275">
        <v>15000</v>
      </c>
      <c r="K1006" s="275"/>
      <c r="L1006" s="275"/>
      <c r="M1006" s="275">
        <f t="shared" si="598"/>
        <v>65000</v>
      </c>
    </row>
    <row r="1007" spans="1:13" s="245" customFormat="1" hidden="1" x14ac:dyDescent="0.2">
      <c r="A1007" s="242" t="s">
        <v>600</v>
      </c>
      <c r="B1007" s="243" t="s">
        <v>341</v>
      </c>
      <c r="C1007" s="206">
        <v>52</v>
      </c>
      <c r="D1007" s="206"/>
      <c r="E1007" s="208">
        <v>32</v>
      </c>
      <c r="F1007" s="209"/>
      <c r="G1007" s="244"/>
      <c r="H1007" s="227">
        <f t="shared" ref="H1007:J1007" si="610">H1010+H1012+H1008+H1014</f>
        <v>220000</v>
      </c>
      <c r="I1007" s="227">
        <f t="shared" si="610"/>
        <v>0</v>
      </c>
      <c r="J1007" s="227">
        <f t="shared" si="610"/>
        <v>86332</v>
      </c>
      <c r="K1007" s="227">
        <f t="shared" ref="K1007:L1007" si="611">K1010+K1012+K1008+K1014</f>
        <v>0</v>
      </c>
      <c r="L1007" s="227">
        <f t="shared" si="611"/>
        <v>0</v>
      </c>
      <c r="M1007" s="227">
        <f t="shared" ref="M1007:M1027" si="612">H1007-I1007+J1007-K1007+L1007</f>
        <v>306332</v>
      </c>
    </row>
    <row r="1008" spans="1:13" s="204" customFormat="1" hidden="1" x14ac:dyDescent="0.2">
      <c r="A1008" s="210" t="s">
        <v>600</v>
      </c>
      <c r="B1008" s="246" t="s">
        <v>341</v>
      </c>
      <c r="C1008" s="211">
        <v>52</v>
      </c>
      <c r="D1008" s="247"/>
      <c r="E1008" s="224">
        <v>321</v>
      </c>
      <c r="F1008" s="213"/>
      <c r="G1008" s="248"/>
      <c r="H1008" s="239">
        <f t="shared" ref="H1008:L1008" si="613">SUM(H1009)</f>
        <v>25000</v>
      </c>
      <c r="I1008" s="239">
        <f t="shared" si="613"/>
        <v>0</v>
      </c>
      <c r="J1008" s="239">
        <f t="shared" si="613"/>
        <v>0</v>
      </c>
      <c r="K1008" s="239">
        <f t="shared" si="613"/>
        <v>0</v>
      </c>
      <c r="L1008" s="239">
        <f t="shared" si="613"/>
        <v>0</v>
      </c>
      <c r="M1008" s="239">
        <f t="shared" si="612"/>
        <v>25000</v>
      </c>
    </row>
    <row r="1009" spans="1:13" s="204" customFormat="1" ht="15" hidden="1" x14ac:dyDescent="0.2">
      <c r="A1009" s="214" t="s">
        <v>600</v>
      </c>
      <c r="B1009" s="253" t="s">
        <v>341</v>
      </c>
      <c r="C1009" s="215">
        <v>52</v>
      </c>
      <c r="D1009" s="216" t="s">
        <v>258</v>
      </c>
      <c r="E1009" s="217">
        <v>3213</v>
      </c>
      <c r="F1009" s="218" t="s">
        <v>44</v>
      </c>
      <c r="G1009" s="252"/>
      <c r="H1009" s="274">
        <v>25000</v>
      </c>
      <c r="I1009" s="274"/>
      <c r="J1009" s="274"/>
      <c r="K1009" s="274"/>
      <c r="L1009" s="274"/>
      <c r="M1009" s="274">
        <f t="shared" si="612"/>
        <v>25000</v>
      </c>
    </row>
    <row r="1010" spans="1:13" s="204" customFormat="1" hidden="1" x14ac:dyDescent="0.2">
      <c r="A1010" s="210" t="s">
        <v>600</v>
      </c>
      <c r="B1010" s="246" t="s">
        <v>341</v>
      </c>
      <c r="C1010" s="211">
        <v>52</v>
      </c>
      <c r="D1010" s="247"/>
      <c r="E1010" s="224">
        <v>322</v>
      </c>
      <c r="F1010" s="213"/>
      <c r="G1010" s="248"/>
      <c r="H1010" s="239">
        <f>H1011</f>
        <v>10000</v>
      </c>
      <c r="I1010" s="239">
        <f>I1011</f>
        <v>0</v>
      </c>
      <c r="J1010" s="239">
        <f>J1011</f>
        <v>86332</v>
      </c>
      <c r="K1010" s="239">
        <f t="shared" ref="K1010:L1010" si="614">K1011</f>
        <v>0</v>
      </c>
      <c r="L1010" s="239">
        <f t="shared" si="614"/>
        <v>0</v>
      </c>
      <c r="M1010" s="239">
        <f t="shared" si="612"/>
        <v>96332</v>
      </c>
    </row>
    <row r="1011" spans="1:13" s="204" customFormat="1" ht="15" hidden="1" x14ac:dyDescent="0.2">
      <c r="A1011" s="214" t="s">
        <v>600</v>
      </c>
      <c r="B1011" s="253" t="s">
        <v>341</v>
      </c>
      <c r="C1011" s="215">
        <v>52</v>
      </c>
      <c r="D1011" s="216" t="s">
        <v>258</v>
      </c>
      <c r="E1011" s="217">
        <v>3225</v>
      </c>
      <c r="F1011" s="218" t="s">
        <v>473</v>
      </c>
      <c r="G1011" s="252"/>
      <c r="H1011" s="274">
        <v>10000</v>
      </c>
      <c r="I1011" s="274"/>
      <c r="J1011" s="274">
        <v>86332</v>
      </c>
      <c r="K1011" s="274"/>
      <c r="L1011" s="274"/>
      <c r="M1011" s="274">
        <f t="shared" si="612"/>
        <v>96332</v>
      </c>
    </row>
    <row r="1012" spans="1:13" s="204" customFormat="1" hidden="1" x14ac:dyDescent="0.2">
      <c r="A1012" s="210" t="s">
        <v>600</v>
      </c>
      <c r="B1012" s="246" t="s">
        <v>341</v>
      </c>
      <c r="C1012" s="211">
        <v>52</v>
      </c>
      <c r="D1012" s="247"/>
      <c r="E1012" s="224">
        <v>323</v>
      </c>
      <c r="F1012" s="213"/>
      <c r="G1012" s="248"/>
      <c r="H1012" s="239">
        <f t="shared" ref="H1012:L1012" si="615">H1013</f>
        <v>149000</v>
      </c>
      <c r="I1012" s="239">
        <f t="shared" si="615"/>
        <v>0</v>
      </c>
      <c r="J1012" s="239">
        <f t="shared" si="615"/>
        <v>0</v>
      </c>
      <c r="K1012" s="239">
        <f t="shared" si="615"/>
        <v>0</v>
      </c>
      <c r="L1012" s="239">
        <f t="shared" si="615"/>
        <v>0</v>
      </c>
      <c r="M1012" s="239">
        <f t="shared" si="612"/>
        <v>149000</v>
      </c>
    </row>
    <row r="1013" spans="1:13" s="204" customFormat="1" ht="15" hidden="1" x14ac:dyDescent="0.2">
      <c r="A1013" s="214" t="s">
        <v>600</v>
      </c>
      <c r="B1013" s="253" t="s">
        <v>341</v>
      </c>
      <c r="C1013" s="215">
        <v>52</v>
      </c>
      <c r="D1013" s="216" t="s">
        <v>258</v>
      </c>
      <c r="E1013" s="217">
        <v>3238</v>
      </c>
      <c r="F1013" s="218" t="s">
        <v>59</v>
      </c>
      <c r="G1013" s="252"/>
      <c r="H1013" s="274">
        <v>149000</v>
      </c>
      <c r="I1013" s="274"/>
      <c r="J1013" s="274"/>
      <c r="K1013" s="274"/>
      <c r="L1013" s="274"/>
      <c r="M1013" s="274">
        <f t="shared" si="612"/>
        <v>149000</v>
      </c>
    </row>
    <row r="1014" spans="1:13" s="204" customFormat="1" hidden="1" x14ac:dyDescent="0.2">
      <c r="A1014" s="210" t="s">
        <v>600</v>
      </c>
      <c r="B1014" s="246" t="s">
        <v>341</v>
      </c>
      <c r="C1014" s="211">
        <v>52</v>
      </c>
      <c r="D1014" s="247"/>
      <c r="E1014" s="224">
        <v>329</v>
      </c>
      <c r="F1014" s="213"/>
      <c r="G1014" s="248"/>
      <c r="H1014" s="239">
        <f t="shared" ref="H1014:L1014" si="616">SUM(H1015)</f>
        <v>36000</v>
      </c>
      <c r="I1014" s="239">
        <f t="shared" si="616"/>
        <v>0</v>
      </c>
      <c r="J1014" s="239">
        <f t="shared" si="616"/>
        <v>0</v>
      </c>
      <c r="K1014" s="239">
        <f t="shared" si="616"/>
        <v>0</v>
      </c>
      <c r="L1014" s="239">
        <f t="shared" si="616"/>
        <v>0</v>
      </c>
      <c r="M1014" s="239">
        <f t="shared" si="612"/>
        <v>36000</v>
      </c>
    </row>
    <row r="1015" spans="1:13" s="204" customFormat="1" ht="15" hidden="1" x14ac:dyDescent="0.2">
      <c r="A1015" s="214" t="s">
        <v>600</v>
      </c>
      <c r="B1015" s="253" t="s">
        <v>341</v>
      </c>
      <c r="C1015" s="215">
        <v>52</v>
      </c>
      <c r="D1015" s="216" t="s">
        <v>258</v>
      </c>
      <c r="E1015" s="217">
        <v>3294</v>
      </c>
      <c r="F1015" s="218" t="s">
        <v>604</v>
      </c>
      <c r="G1015" s="252"/>
      <c r="H1015" s="274">
        <v>36000</v>
      </c>
      <c r="I1015" s="274"/>
      <c r="J1015" s="274"/>
      <c r="K1015" s="274"/>
      <c r="L1015" s="274"/>
      <c r="M1015" s="274">
        <f t="shared" si="612"/>
        <v>36000</v>
      </c>
    </row>
    <row r="1016" spans="1:13" s="245" customFormat="1" hidden="1" x14ac:dyDescent="0.2">
      <c r="A1016" s="242" t="s">
        <v>600</v>
      </c>
      <c r="B1016" s="243" t="s">
        <v>341</v>
      </c>
      <c r="C1016" s="206">
        <v>52</v>
      </c>
      <c r="D1016" s="206"/>
      <c r="E1016" s="208">
        <v>35</v>
      </c>
      <c r="F1016" s="209"/>
      <c r="G1016" s="244"/>
      <c r="H1016" s="227">
        <f t="shared" ref="H1016:J1016" si="617">H1019+H1017</f>
        <v>380000</v>
      </c>
      <c r="I1016" s="227">
        <f t="shared" si="617"/>
        <v>0</v>
      </c>
      <c r="J1016" s="227">
        <f t="shared" si="617"/>
        <v>0</v>
      </c>
      <c r="K1016" s="227">
        <f t="shared" ref="K1016:L1016" si="618">K1019+K1017</f>
        <v>0</v>
      </c>
      <c r="L1016" s="227">
        <f t="shared" si="618"/>
        <v>0</v>
      </c>
      <c r="M1016" s="227">
        <f t="shared" si="612"/>
        <v>380000</v>
      </c>
    </row>
    <row r="1017" spans="1:13" s="204" customFormat="1" hidden="1" x14ac:dyDescent="0.2">
      <c r="A1017" s="210" t="s">
        <v>600</v>
      </c>
      <c r="B1017" s="246" t="s">
        <v>341</v>
      </c>
      <c r="C1017" s="211">
        <v>52</v>
      </c>
      <c r="D1017" s="247"/>
      <c r="E1017" s="224">
        <v>351</v>
      </c>
      <c r="F1017" s="213"/>
      <c r="G1017" s="248"/>
      <c r="H1017" s="239">
        <f t="shared" ref="H1017:L1017" si="619">SUM(H1018)</f>
        <v>250000</v>
      </c>
      <c r="I1017" s="239">
        <f t="shared" si="619"/>
        <v>0</v>
      </c>
      <c r="J1017" s="239">
        <f t="shared" si="619"/>
        <v>0</v>
      </c>
      <c r="K1017" s="239">
        <f t="shared" si="619"/>
        <v>0</v>
      </c>
      <c r="L1017" s="239">
        <f t="shared" si="619"/>
        <v>0</v>
      </c>
      <c r="M1017" s="239">
        <f t="shared" si="612"/>
        <v>250000</v>
      </c>
    </row>
    <row r="1018" spans="1:13" s="204" customFormat="1" ht="30" hidden="1" x14ac:dyDescent="0.2">
      <c r="A1018" s="214" t="s">
        <v>600</v>
      </c>
      <c r="B1018" s="253" t="s">
        <v>341</v>
      </c>
      <c r="C1018" s="215">
        <v>52</v>
      </c>
      <c r="D1018" s="216" t="s">
        <v>258</v>
      </c>
      <c r="E1018" s="217">
        <v>3512</v>
      </c>
      <c r="F1018" s="218" t="s">
        <v>281</v>
      </c>
      <c r="G1018" s="252"/>
      <c r="H1018" s="274">
        <v>250000</v>
      </c>
      <c r="I1018" s="274"/>
      <c r="J1018" s="274"/>
      <c r="K1018" s="274"/>
      <c r="L1018" s="274"/>
      <c r="M1018" s="274">
        <f t="shared" si="612"/>
        <v>250000</v>
      </c>
    </row>
    <row r="1019" spans="1:13" s="204" customFormat="1" hidden="1" x14ac:dyDescent="0.2">
      <c r="A1019" s="210" t="s">
        <v>600</v>
      </c>
      <c r="B1019" s="246" t="s">
        <v>341</v>
      </c>
      <c r="C1019" s="211">
        <v>52</v>
      </c>
      <c r="D1019" s="247"/>
      <c r="E1019" s="224">
        <v>352</v>
      </c>
      <c r="F1019" s="213"/>
      <c r="G1019" s="248"/>
      <c r="H1019" s="239">
        <f t="shared" ref="H1019:J1019" si="620">SUM(H1020:H1021)</f>
        <v>130000</v>
      </c>
      <c r="I1019" s="239">
        <f t="shared" si="620"/>
        <v>0</v>
      </c>
      <c r="J1019" s="239">
        <f t="shared" si="620"/>
        <v>0</v>
      </c>
      <c r="K1019" s="239">
        <f t="shared" ref="K1019:L1019" si="621">SUM(K1020:K1021)</f>
        <v>0</v>
      </c>
      <c r="L1019" s="239">
        <f t="shared" si="621"/>
        <v>0</v>
      </c>
      <c r="M1019" s="239">
        <f t="shared" si="612"/>
        <v>130000</v>
      </c>
    </row>
    <row r="1020" spans="1:13" s="204" customFormat="1" ht="30" hidden="1" x14ac:dyDescent="0.2">
      <c r="A1020" s="214" t="s">
        <v>600</v>
      </c>
      <c r="B1020" s="253" t="s">
        <v>341</v>
      </c>
      <c r="C1020" s="215">
        <v>52</v>
      </c>
      <c r="D1020" s="216" t="s">
        <v>258</v>
      </c>
      <c r="E1020" s="217">
        <v>3522</v>
      </c>
      <c r="F1020" s="218" t="s">
        <v>627</v>
      </c>
      <c r="G1020" s="252"/>
      <c r="H1020" s="274">
        <v>30000</v>
      </c>
      <c r="I1020" s="274"/>
      <c r="J1020" s="274"/>
      <c r="K1020" s="274"/>
      <c r="L1020" s="274"/>
      <c r="M1020" s="274">
        <f t="shared" si="612"/>
        <v>30000</v>
      </c>
    </row>
    <row r="1021" spans="1:13" s="204" customFormat="1" ht="15" hidden="1" x14ac:dyDescent="0.2">
      <c r="A1021" s="214" t="s">
        <v>600</v>
      </c>
      <c r="B1021" s="253" t="s">
        <v>341</v>
      </c>
      <c r="C1021" s="215">
        <v>52</v>
      </c>
      <c r="D1021" s="216" t="s">
        <v>258</v>
      </c>
      <c r="E1021" s="217">
        <v>3523</v>
      </c>
      <c r="F1021" s="218" t="s">
        <v>151</v>
      </c>
      <c r="G1021" s="252"/>
      <c r="H1021" s="274">
        <v>100000</v>
      </c>
      <c r="I1021" s="274"/>
      <c r="J1021" s="274"/>
      <c r="K1021" s="274"/>
      <c r="L1021" s="274"/>
      <c r="M1021" s="274">
        <f t="shared" si="612"/>
        <v>100000</v>
      </c>
    </row>
    <row r="1022" spans="1:13" s="245" customFormat="1" hidden="1" x14ac:dyDescent="0.2">
      <c r="A1022" s="242" t="s">
        <v>600</v>
      </c>
      <c r="B1022" s="243" t="s">
        <v>341</v>
      </c>
      <c r="C1022" s="206">
        <v>52</v>
      </c>
      <c r="D1022" s="206"/>
      <c r="E1022" s="208">
        <v>42</v>
      </c>
      <c r="F1022" s="209"/>
      <c r="G1022" s="244"/>
      <c r="H1022" s="227">
        <f>H1023+H1026</f>
        <v>400000</v>
      </c>
      <c r="I1022" s="227">
        <f>I1023+I1026</f>
        <v>0</v>
      </c>
      <c r="J1022" s="227">
        <f>J1023+J1026</f>
        <v>131335</v>
      </c>
      <c r="K1022" s="227">
        <f t="shared" ref="K1022:L1022" si="622">K1023+K1026</f>
        <v>0</v>
      </c>
      <c r="L1022" s="227">
        <f t="shared" si="622"/>
        <v>0</v>
      </c>
      <c r="M1022" s="227">
        <f t="shared" si="612"/>
        <v>531335</v>
      </c>
    </row>
    <row r="1023" spans="1:13" s="204" customFormat="1" hidden="1" x14ac:dyDescent="0.2">
      <c r="A1023" s="210" t="s">
        <v>600</v>
      </c>
      <c r="B1023" s="246" t="s">
        <v>341</v>
      </c>
      <c r="C1023" s="211">
        <v>52</v>
      </c>
      <c r="D1023" s="247"/>
      <c r="E1023" s="224">
        <v>422</v>
      </c>
      <c r="F1023" s="213"/>
      <c r="G1023" s="248"/>
      <c r="H1023" s="239">
        <f t="shared" ref="H1023:J1023" si="623">SUM(H1024:H1025)</f>
        <v>90000</v>
      </c>
      <c r="I1023" s="239">
        <f t="shared" si="623"/>
        <v>0</v>
      </c>
      <c r="J1023" s="239">
        <f t="shared" si="623"/>
        <v>131335</v>
      </c>
      <c r="K1023" s="239">
        <f t="shared" ref="K1023:L1023" si="624">SUM(K1024:K1025)</f>
        <v>0</v>
      </c>
      <c r="L1023" s="239">
        <f t="shared" si="624"/>
        <v>0</v>
      </c>
      <c r="M1023" s="239">
        <f t="shared" si="612"/>
        <v>221335</v>
      </c>
    </row>
    <row r="1024" spans="1:13" s="204" customFormat="1" ht="15" hidden="1" x14ac:dyDescent="0.2">
      <c r="A1024" s="214" t="s">
        <v>600</v>
      </c>
      <c r="B1024" s="253" t="s">
        <v>341</v>
      </c>
      <c r="C1024" s="215">
        <v>52</v>
      </c>
      <c r="D1024" s="216" t="s">
        <v>258</v>
      </c>
      <c r="E1024" s="217">
        <v>4221</v>
      </c>
      <c r="F1024" s="218" t="s">
        <v>74</v>
      </c>
      <c r="G1024" s="252"/>
      <c r="H1024" s="274"/>
      <c r="I1024" s="274"/>
      <c r="J1024" s="274">
        <v>71335</v>
      </c>
      <c r="K1024" s="274"/>
      <c r="L1024" s="274"/>
      <c r="M1024" s="274">
        <f t="shared" si="612"/>
        <v>71335</v>
      </c>
    </row>
    <row r="1025" spans="1:13" s="204" customFormat="1" ht="15" hidden="1" x14ac:dyDescent="0.2">
      <c r="A1025" s="214" t="s">
        <v>600</v>
      </c>
      <c r="B1025" s="253" t="s">
        <v>341</v>
      </c>
      <c r="C1025" s="215">
        <v>52</v>
      </c>
      <c r="D1025" s="216" t="s">
        <v>258</v>
      </c>
      <c r="E1025" s="217">
        <v>4227</v>
      </c>
      <c r="F1025" s="218" t="s">
        <v>77</v>
      </c>
      <c r="G1025" s="252"/>
      <c r="H1025" s="274">
        <v>90000</v>
      </c>
      <c r="I1025" s="274"/>
      <c r="J1025" s="274">
        <v>60000</v>
      </c>
      <c r="K1025" s="274"/>
      <c r="L1025" s="274"/>
      <c r="M1025" s="274">
        <f t="shared" si="612"/>
        <v>150000</v>
      </c>
    </row>
    <row r="1026" spans="1:13" s="204" customFormat="1" hidden="1" x14ac:dyDescent="0.2">
      <c r="A1026" s="210" t="s">
        <v>600</v>
      </c>
      <c r="B1026" s="246" t="s">
        <v>341</v>
      </c>
      <c r="C1026" s="211">
        <v>52</v>
      </c>
      <c r="D1026" s="247"/>
      <c r="E1026" s="224">
        <v>423</v>
      </c>
      <c r="F1026" s="213"/>
      <c r="G1026" s="248"/>
      <c r="H1026" s="239">
        <f t="shared" ref="H1026:L1026" si="625">H1027</f>
        <v>310000</v>
      </c>
      <c r="I1026" s="239">
        <f t="shared" si="625"/>
        <v>0</v>
      </c>
      <c r="J1026" s="239">
        <f t="shared" si="625"/>
        <v>0</v>
      </c>
      <c r="K1026" s="239">
        <f t="shared" si="625"/>
        <v>0</v>
      </c>
      <c r="L1026" s="239">
        <f t="shared" si="625"/>
        <v>0</v>
      </c>
      <c r="M1026" s="239">
        <f t="shared" si="612"/>
        <v>310000</v>
      </c>
    </row>
    <row r="1027" spans="1:13" s="204" customFormat="1" ht="15" hidden="1" x14ac:dyDescent="0.2">
      <c r="A1027" s="214" t="s">
        <v>600</v>
      </c>
      <c r="B1027" s="253" t="s">
        <v>341</v>
      </c>
      <c r="C1027" s="215">
        <v>52</v>
      </c>
      <c r="D1027" s="216" t="s">
        <v>258</v>
      </c>
      <c r="E1027" s="217">
        <v>4231</v>
      </c>
      <c r="F1027" s="218" t="s">
        <v>241</v>
      </c>
      <c r="G1027" s="252"/>
      <c r="H1027" s="274">
        <v>310000</v>
      </c>
      <c r="I1027" s="274"/>
      <c r="J1027" s="274"/>
      <c r="K1027" s="274"/>
      <c r="L1027" s="274"/>
      <c r="M1027" s="274">
        <f t="shared" si="612"/>
        <v>310000</v>
      </c>
    </row>
    <row r="1028" spans="1:13" s="99" customFormat="1" ht="47.25" hidden="1" x14ac:dyDescent="0.2">
      <c r="A1028" s="187" t="s">
        <v>600</v>
      </c>
      <c r="B1028" s="169" t="s">
        <v>700</v>
      </c>
      <c r="C1028" s="169"/>
      <c r="D1028" s="169"/>
      <c r="E1028" s="170"/>
      <c r="F1028" s="230" t="s">
        <v>701</v>
      </c>
      <c r="G1028" s="231" t="s">
        <v>674</v>
      </c>
      <c r="H1028" s="297">
        <f t="shared" ref="H1028:L1030" si="626">H1029</f>
        <v>4000000</v>
      </c>
      <c r="I1028" s="297">
        <f t="shared" si="626"/>
        <v>0</v>
      </c>
      <c r="J1028" s="297">
        <f t="shared" si="626"/>
        <v>0</v>
      </c>
      <c r="K1028" s="297">
        <f t="shared" si="626"/>
        <v>0</v>
      </c>
      <c r="L1028" s="297">
        <f t="shared" si="626"/>
        <v>10691371</v>
      </c>
      <c r="M1028" s="297">
        <f t="shared" ref="M1028:M1049" si="627">H1028-I1028+J1028-K1028+L1028</f>
        <v>14691371</v>
      </c>
    </row>
    <row r="1029" spans="1:13" s="137" customFormat="1" hidden="1" x14ac:dyDescent="0.2">
      <c r="A1029" s="186" t="s">
        <v>600</v>
      </c>
      <c r="B1029" s="174" t="s">
        <v>700</v>
      </c>
      <c r="C1029" s="164">
        <v>11</v>
      </c>
      <c r="D1029" s="164"/>
      <c r="E1029" s="165">
        <v>36</v>
      </c>
      <c r="F1029" s="166"/>
      <c r="G1029" s="167"/>
      <c r="H1029" s="296">
        <f t="shared" si="626"/>
        <v>4000000</v>
      </c>
      <c r="I1029" s="296">
        <f t="shared" si="626"/>
        <v>0</v>
      </c>
      <c r="J1029" s="296">
        <f t="shared" si="626"/>
        <v>0</v>
      </c>
      <c r="K1029" s="296">
        <f t="shared" si="626"/>
        <v>0</v>
      </c>
      <c r="L1029" s="296">
        <f t="shared" si="626"/>
        <v>10691371</v>
      </c>
      <c r="M1029" s="296">
        <f t="shared" si="627"/>
        <v>14691371</v>
      </c>
    </row>
    <row r="1030" spans="1:13" s="99" customFormat="1" hidden="1" x14ac:dyDescent="0.2">
      <c r="A1030" s="102" t="s">
        <v>600</v>
      </c>
      <c r="B1030" s="119" t="s">
        <v>700</v>
      </c>
      <c r="C1030" s="119">
        <v>11</v>
      </c>
      <c r="D1030" s="102"/>
      <c r="E1030" s="103">
        <v>363</v>
      </c>
      <c r="F1030" s="139"/>
      <c r="G1030" s="104"/>
      <c r="H1030" s="105">
        <f t="shared" si="626"/>
        <v>4000000</v>
      </c>
      <c r="I1030" s="105">
        <f t="shared" si="626"/>
        <v>0</v>
      </c>
      <c r="J1030" s="105">
        <f t="shared" si="626"/>
        <v>0</v>
      </c>
      <c r="K1030" s="105">
        <f t="shared" si="626"/>
        <v>0</v>
      </c>
      <c r="L1030" s="105">
        <f t="shared" si="626"/>
        <v>10691371</v>
      </c>
      <c r="M1030" s="105">
        <f t="shared" si="627"/>
        <v>14691371</v>
      </c>
    </row>
    <row r="1031" spans="1:13" s="99" customFormat="1" hidden="1" x14ac:dyDescent="0.2">
      <c r="A1031" s="107" t="s">
        <v>600</v>
      </c>
      <c r="B1031" s="122" t="s">
        <v>700</v>
      </c>
      <c r="C1031" s="122">
        <v>11</v>
      </c>
      <c r="D1031" s="107" t="s">
        <v>258</v>
      </c>
      <c r="E1031" s="108">
        <v>3632</v>
      </c>
      <c r="F1031" s="140" t="s">
        <v>183</v>
      </c>
      <c r="G1031" s="109"/>
      <c r="H1031" s="275">
        <v>4000000</v>
      </c>
      <c r="I1031" s="275"/>
      <c r="J1031" s="275"/>
      <c r="K1031" s="275"/>
      <c r="L1031" s="275">
        <v>10691371</v>
      </c>
      <c r="M1031" s="275">
        <f t="shared" si="627"/>
        <v>14691371</v>
      </c>
    </row>
    <row r="1032" spans="1:13" s="240" customFormat="1" ht="47.25" hidden="1" x14ac:dyDescent="0.2">
      <c r="A1032" s="177" t="s">
        <v>600</v>
      </c>
      <c r="B1032" s="168" t="s">
        <v>702</v>
      </c>
      <c r="C1032" s="169"/>
      <c r="D1032" s="177"/>
      <c r="E1032" s="171"/>
      <c r="F1032" s="178" t="s">
        <v>703</v>
      </c>
      <c r="G1032" s="173" t="s">
        <v>674</v>
      </c>
      <c r="H1032" s="297">
        <f>H1033+H1039+H1044+H1050+H1055</f>
        <v>62863</v>
      </c>
      <c r="I1032" s="297">
        <f t="shared" ref="I1032:L1032" si="628">I1033+I1039+I1044+I1050+I1055</f>
        <v>0</v>
      </c>
      <c r="J1032" s="297">
        <f t="shared" si="628"/>
        <v>0</v>
      </c>
      <c r="K1032" s="297">
        <f t="shared" si="628"/>
        <v>0</v>
      </c>
      <c r="L1032" s="297">
        <f t="shared" si="628"/>
        <v>0</v>
      </c>
      <c r="M1032" s="297">
        <f t="shared" si="627"/>
        <v>62863</v>
      </c>
    </row>
    <row r="1033" spans="1:13" s="254" customFormat="1" hidden="1" x14ac:dyDescent="0.2">
      <c r="A1033" s="186" t="s">
        <v>600</v>
      </c>
      <c r="B1033" s="174" t="s">
        <v>702</v>
      </c>
      <c r="C1033" s="164">
        <v>11</v>
      </c>
      <c r="D1033" s="164"/>
      <c r="E1033" s="165">
        <v>32</v>
      </c>
      <c r="F1033" s="166"/>
      <c r="G1033" s="166"/>
      <c r="H1033" s="296">
        <f t="shared" ref="H1033:I1033" si="629">H1034+H1037</f>
        <v>5313</v>
      </c>
      <c r="I1033" s="296">
        <f t="shared" si="629"/>
        <v>0</v>
      </c>
      <c r="J1033" s="296">
        <f t="shared" ref="J1033:L1033" si="630">J1034+J1037</f>
        <v>0</v>
      </c>
      <c r="K1033" s="296">
        <f t="shared" si="630"/>
        <v>0</v>
      </c>
      <c r="L1033" s="296">
        <f t="shared" si="630"/>
        <v>0</v>
      </c>
      <c r="M1033" s="296">
        <f t="shared" si="627"/>
        <v>5313</v>
      </c>
    </row>
    <row r="1034" spans="1:13" s="240" customFormat="1" hidden="1" x14ac:dyDescent="0.2">
      <c r="A1034" s="131" t="s">
        <v>600</v>
      </c>
      <c r="B1034" s="127" t="s">
        <v>702</v>
      </c>
      <c r="C1034" s="101">
        <v>11</v>
      </c>
      <c r="D1034" s="116"/>
      <c r="E1034" s="111">
        <v>321</v>
      </c>
      <c r="F1034" s="139"/>
      <c r="G1034" s="139"/>
      <c r="H1034" s="105">
        <f t="shared" ref="H1034:I1034" si="631">H1035+H1036</f>
        <v>1250</v>
      </c>
      <c r="I1034" s="105">
        <f t="shared" si="631"/>
        <v>0</v>
      </c>
      <c r="J1034" s="105">
        <f t="shared" ref="J1034:L1034" si="632">J1035+J1036</f>
        <v>0</v>
      </c>
      <c r="K1034" s="105">
        <f t="shared" si="632"/>
        <v>0</v>
      </c>
      <c r="L1034" s="105">
        <f t="shared" si="632"/>
        <v>0</v>
      </c>
      <c r="M1034" s="105">
        <f t="shared" si="627"/>
        <v>1250</v>
      </c>
    </row>
    <row r="1035" spans="1:13" s="240" customFormat="1" hidden="1" x14ac:dyDescent="0.2">
      <c r="A1035" s="101" t="s">
        <v>600</v>
      </c>
      <c r="B1035" s="94" t="s">
        <v>702</v>
      </c>
      <c r="C1035" s="94">
        <v>11</v>
      </c>
      <c r="D1035" s="95" t="s">
        <v>258</v>
      </c>
      <c r="E1035" s="117">
        <v>3211</v>
      </c>
      <c r="F1035" s="140" t="s">
        <v>42</v>
      </c>
      <c r="G1035" s="140"/>
      <c r="H1035" s="275">
        <v>750</v>
      </c>
      <c r="I1035" s="275"/>
      <c r="J1035" s="275"/>
      <c r="K1035" s="275"/>
      <c r="L1035" s="275"/>
      <c r="M1035" s="275">
        <f t="shared" si="627"/>
        <v>750</v>
      </c>
    </row>
    <row r="1036" spans="1:13" s="240" customFormat="1" hidden="1" x14ac:dyDescent="0.2">
      <c r="A1036" s="101" t="s">
        <v>600</v>
      </c>
      <c r="B1036" s="94" t="s">
        <v>702</v>
      </c>
      <c r="C1036" s="94">
        <v>11</v>
      </c>
      <c r="D1036" s="95" t="s">
        <v>258</v>
      </c>
      <c r="E1036" s="117">
        <v>3213</v>
      </c>
      <c r="F1036" s="140" t="s">
        <v>44</v>
      </c>
      <c r="G1036" s="140"/>
      <c r="H1036" s="275">
        <v>500</v>
      </c>
      <c r="I1036" s="275"/>
      <c r="J1036" s="275"/>
      <c r="K1036" s="275"/>
      <c r="L1036" s="275"/>
      <c r="M1036" s="275">
        <f t="shared" si="627"/>
        <v>500</v>
      </c>
    </row>
    <row r="1037" spans="1:13" s="240" customFormat="1" hidden="1" x14ac:dyDescent="0.2">
      <c r="A1037" s="116" t="s">
        <v>600</v>
      </c>
      <c r="B1037" s="100" t="s">
        <v>702</v>
      </c>
      <c r="C1037" s="101">
        <v>11</v>
      </c>
      <c r="D1037" s="116"/>
      <c r="E1037" s="111">
        <v>323</v>
      </c>
      <c r="F1037" s="139"/>
      <c r="G1037" s="139"/>
      <c r="H1037" s="105">
        <f t="shared" ref="H1037:L1037" si="633">H1038</f>
        <v>4063</v>
      </c>
      <c r="I1037" s="105">
        <f t="shared" si="633"/>
        <v>0</v>
      </c>
      <c r="J1037" s="105">
        <f t="shared" si="633"/>
        <v>0</v>
      </c>
      <c r="K1037" s="105">
        <f t="shared" si="633"/>
        <v>0</v>
      </c>
      <c r="L1037" s="105">
        <f t="shared" si="633"/>
        <v>0</v>
      </c>
      <c r="M1037" s="105">
        <f t="shared" si="627"/>
        <v>4063</v>
      </c>
    </row>
    <row r="1038" spans="1:13" s="240" customFormat="1" hidden="1" x14ac:dyDescent="0.2">
      <c r="A1038" s="101" t="s">
        <v>600</v>
      </c>
      <c r="B1038" s="94" t="s">
        <v>702</v>
      </c>
      <c r="C1038" s="94">
        <v>11</v>
      </c>
      <c r="D1038" s="95" t="s">
        <v>258</v>
      </c>
      <c r="E1038" s="117">
        <v>3237</v>
      </c>
      <c r="F1038" s="140" t="s">
        <v>58</v>
      </c>
      <c r="G1038" s="140"/>
      <c r="H1038" s="275">
        <v>4063</v>
      </c>
      <c r="I1038" s="275"/>
      <c r="J1038" s="275"/>
      <c r="K1038" s="275"/>
      <c r="L1038" s="275"/>
      <c r="M1038" s="275">
        <f t="shared" si="627"/>
        <v>4063</v>
      </c>
    </row>
    <row r="1039" spans="1:13" s="254" customFormat="1" hidden="1" x14ac:dyDescent="0.2">
      <c r="A1039" s="186" t="s">
        <v>600</v>
      </c>
      <c r="B1039" s="174" t="s">
        <v>702</v>
      </c>
      <c r="C1039" s="164">
        <v>12</v>
      </c>
      <c r="D1039" s="164"/>
      <c r="E1039" s="165">
        <v>31</v>
      </c>
      <c r="F1039" s="166"/>
      <c r="G1039" s="166"/>
      <c r="H1039" s="296">
        <f t="shared" ref="H1039:I1039" si="634">H1040+H1042</f>
        <v>18300</v>
      </c>
      <c r="I1039" s="296">
        <f t="shared" si="634"/>
        <v>0</v>
      </c>
      <c r="J1039" s="296">
        <f t="shared" ref="J1039:L1039" si="635">J1040+J1042</f>
        <v>0</v>
      </c>
      <c r="K1039" s="296">
        <f t="shared" si="635"/>
        <v>0</v>
      </c>
      <c r="L1039" s="296">
        <f t="shared" si="635"/>
        <v>0</v>
      </c>
      <c r="M1039" s="296">
        <f t="shared" si="627"/>
        <v>18300</v>
      </c>
    </row>
    <row r="1040" spans="1:13" s="240" customFormat="1" hidden="1" x14ac:dyDescent="0.2">
      <c r="A1040" s="131" t="s">
        <v>600</v>
      </c>
      <c r="B1040" s="127" t="s">
        <v>702</v>
      </c>
      <c r="C1040" s="101">
        <v>12</v>
      </c>
      <c r="D1040" s="116"/>
      <c r="E1040" s="111">
        <v>311</v>
      </c>
      <c r="F1040" s="139"/>
      <c r="G1040" s="139"/>
      <c r="H1040" s="105">
        <f t="shared" ref="H1040:L1040" si="636">H1041</f>
        <v>15600</v>
      </c>
      <c r="I1040" s="105">
        <f t="shared" si="636"/>
        <v>0</v>
      </c>
      <c r="J1040" s="105">
        <f t="shared" si="636"/>
        <v>0</v>
      </c>
      <c r="K1040" s="105">
        <f t="shared" si="636"/>
        <v>0</v>
      </c>
      <c r="L1040" s="105">
        <f t="shared" si="636"/>
        <v>0</v>
      </c>
      <c r="M1040" s="105">
        <f t="shared" si="627"/>
        <v>15600</v>
      </c>
    </row>
    <row r="1041" spans="1:13" s="240" customFormat="1" hidden="1" x14ac:dyDescent="0.2">
      <c r="A1041" s="101" t="s">
        <v>600</v>
      </c>
      <c r="B1041" s="94" t="s">
        <v>702</v>
      </c>
      <c r="C1041" s="94">
        <v>12</v>
      </c>
      <c r="D1041" s="95" t="s">
        <v>258</v>
      </c>
      <c r="E1041" s="117">
        <v>3111</v>
      </c>
      <c r="F1041" s="140" t="s">
        <v>33</v>
      </c>
      <c r="G1041" s="140"/>
      <c r="H1041" s="275">
        <v>15600</v>
      </c>
      <c r="I1041" s="275"/>
      <c r="J1041" s="275"/>
      <c r="K1041" s="275"/>
      <c r="L1041" s="275"/>
      <c r="M1041" s="275">
        <f t="shared" si="627"/>
        <v>15600</v>
      </c>
    </row>
    <row r="1042" spans="1:13" s="240" customFormat="1" hidden="1" x14ac:dyDescent="0.2">
      <c r="A1042" s="101" t="s">
        <v>600</v>
      </c>
      <c r="B1042" s="100" t="s">
        <v>702</v>
      </c>
      <c r="C1042" s="101">
        <v>12</v>
      </c>
      <c r="D1042" s="116"/>
      <c r="E1042" s="111">
        <v>313</v>
      </c>
      <c r="F1042" s="139"/>
      <c r="G1042" s="139"/>
      <c r="H1042" s="304">
        <f t="shared" ref="H1042:L1042" si="637">H1043</f>
        <v>2700</v>
      </c>
      <c r="I1042" s="304">
        <f t="shared" si="637"/>
        <v>0</v>
      </c>
      <c r="J1042" s="304">
        <f t="shared" si="637"/>
        <v>0</v>
      </c>
      <c r="K1042" s="304">
        <f t="shared" si="637"/>
        <v>0</v>
      </c>
      <c r="L1042" s="304">
        <f t="shared" si="637"/>
        <v>0</v>
      </c>
      <c r="M1042" s="304">
        <f t="shared" si="627"/>
        <v>2700</v>
      </c>
    </row>
    <row r="1043" spans="1:13" s="240" customFormat="1" hidden="1" x14ac:dyDescent="0.2">
      <c r="A1043" s="101" t="s">
        <v>600</v>
      </c>
      <c r="B1043" s="94" t="s">
        <v>702</v>
      </c>
      <c r="C1043" s="94">
        <v>12</v>
      </c>
      <c r="D1043" s="95" t="s">
        <v>258</v>
      </c>
      <c r="E1043" s="117">
        <v>3132</v>
      </c>
      <c r="F1043" s="140" t="s">
        <v>40</v>
      </c>
      <c r="G1043" s="140"/>
      <c r="H1043" s="275">
        <v>2700</v>
      </c>
      <c r="I1043" s="275"/>
      <c r="J1043" s="275"/>
      <c r="K1043" s="275"/>
      <c r="L1043" s="275"/>
      <c r="M1043" s="275">
        <f t="shared" si="627"/>
        <v>2700</v>
      </c>
    </row>
    <row r="1044" spans="1:13" s="254" customFormat="1" hidden="1" x14ac:dyDescent="0.2">
      <c r="A1044" s="186" t="s">
        <v>600</v>
      </c>
      <c r="B1044" s="174" t="s">
        <v>702</v>
      </c>
      <c r="C1044" s="164">
        <v>12</v>
      </c>
      <c r="D1044" s="164"/>
      <c r="E1044" s="165">
        <v>32</v>
      </c>
      <c r="F1044" s="166"/>
      <c r="G1044" s="166"/>
      <c r="H1044" s="296">
        <f t="shared" ref="H1044:I1044" si="638">H1045+H1048</f>
        <v>10625</v>
      </c>
      <c r="I1044" s="296">
        <f t="shared" si="638"/>
        <v>0</v>
      </c>
      <c r="J1044" s="296">
        <f t="shared" ref="J1044:L1044" si="639">J1045+J1048</f>
        <v>0</v>
      </c>
      <c r="K1044" s="296">
        <f t="shared" si="639"/>
        <v>0</v>
      </c>
      <c r="L1044" s="296">
        <f t="shared" si="639"/>
        <v>0</v>
      </c>
      <c r="M1044" s="296">
        <f t="shared" si="627"/>
        <v>10625</v>
      </c>
    </row>
    <row r="1045" spans="1:13" s="240" customFormat="1" hidden="1" x14ac:dyDescent="0.2">
      <c r="A1045" s="116" t="s">
        <v>600</v>
      </c>
      <c r="B1045" s="100" t="s">
        <v>702</v>
      </c>
      <c r="C1045" s="101">
        <v>12</v>
      </c>
      <c r="D1045" s="116"/>
      <c r="E1045" s="111">
        <v>321</v>
      </c>
      <c r="F1045" s="139"/>
      <c r="G1045" s="139"/>
      <c r="H1045" s="105">
        <f t="shared" ref="H1045:I1045" si="640">H1046+H1047</f>
        <v>2500</v>
      </c>
      <c r="I1045" s="105">
        <f t="shared" si="640"/>
        <v>0</v>
      </c>
      <c r="J1045" s="105">
        <f t="shared" ref="J1045:L1045" si="641">J1046+J1047</f>
        <v>0</v>
      </c>
      <c r="K1045" s="105">
        <f t="shared" si="641"/>
        <v>0</v>
      </c>
      <c r="L1045" s="105">
        <f t="shared" si="641"/>
        <v>0</v>
      </c>
      <c r="M1045" s="105">
        <f t="shared" si="627"/>
        <v>2500</v>
      </c>
    </row>
    <row r="1046" spans="1:13" s="240" customFormat="1" hidden="1" x14ac:dyDescent="0.2">
      <c r="A1046" s="101" t="s">
        <v>600</v>
      </c>
      <c r="B1046" s="94" t="s">
        <v>702</v>
      </c>
      <c r="C1046" s="94">
        <v>12</v>
      </c>
      <c r="D1046" s="95" t="s">
        <v>258</v>
      </c>
      <c r="E1046" s="117">
        <v>3211</v>
      </c>
      <c r="F1046" s="140" t="s">
        <v>42</v>
      </c>
      <c r="G1046" s="140"/>
      <c r="H1046" s="275">
        <v>1500</v>
      </c>
      <c r="I1046" s="275"/>
      <c r="J1046" s="275"/>
      <c r="K1046" s="275"/>
      <c r="L1046" s="275"/>
      <c r="M1046" s="275">
        <f t="shared" si="627"/>
        <v>1500</v>
      </c>
    </row>
    <row r="1047" spans="1:13" s="240" customFormat="1" hidden="1" x14ac:dyDescent="0.2">
      <c r="A1047" s="101" t="s">
        <v>600</v>
      </c>
      <c r="B1047" s="94" t="s">
        <v>702</v>
      </c>
      <c r="C1047" s="94">
        <v>12</v>
      </c>
      <c r="D1047" s="95" t="s">
        <v>258</v>
      </c>
      <c r="E1047" s="117">
        <v>3213</v>
      </c>
      <c r="F1047" s="140" t="s">
        <v>44</v>
      </c>
      <c r="G1047" s="140"/>
      <c r="H1047" s="275">
        <v>1000</v>
      </c>
      <c r="I1047" s="275"/>
      <c r="J1047" s="275"/>
      <c r="K1047" s="275"/>
      <c r="L1047" s="275"/>
      <c r="M1047" s="275">
        <f t="shared" si="627"/>
        <v>1000</v>
      </c>
    </row>
    <row r="1048" spans="1:13" s="240" customFormat="1" hidden="1" x14ac:dyDescent="0.2">
      <c r="A1048" s="116" t="s">
        <v>600</v>
      </c>
      <c r="B1048" s="100" t="s">
        <v>702</v>
      </c>
      <c r="C1048" s="101">
        <v>12</v>
      </c>
      <c r="D1048" s="116"/>
      <c r="E1048" s="111">
        <v>323</v>
      </c>
      <c r="F1048" s="139"/>
      <c r="G1048" s="139"/>
      <c r="H1048" s="105">
        <f t="shared" ref="H1048:L1048" si="642">H1049</f>
        <v>8125</v>
      </c>
      <c r="I1048" s="105">
        <f t="shared" si="642"/>
        <v>0</v>
      </c>
      <c r="J1048" s="105">
        <f t="shared" si="642"/>
        <v>0</v>
      </c>
      <c r="K1048" s="105">
        <f t="shared" si="642"/>
        <v>0</v>
      </c>
      <c r="L1048" s="105">
        <f t="shared" si="642"/>
        <v>0</v>
      </c>
      <c r="M1048" s="105">
        <f t="shared" si="627"/>
        <v>8125</v>
      </c>
    </row>
    <row r="1049" spans="1:13" s="240" customFormat="1" hidden="1" x14ac:dyDescent="0.2">
      <c r="A1049" s="101" t="s">
        <v>600</v>
      </c>
      <c r="B1049" s="94" t="s">
        <v>702</v>
      </c>
      <c r="C1049" s="94">
        <v>12</v>
      </c>
      <c r="D1049" s="95" t="s">
        <v>258</v>
      </c>
      <c r="E1049" s="117">
        <v>3237</v>
      </c>
      <c r="F1049" s="140" t="s">
        <v>58</v>
      </c>
      <c r="G1049" s="140"/>
      <c r="H1049" s="275">
        <v>8125</v>
      </c>
      <c r="I1049" s="275"/>
      <c r="J1049" s="275"/>
      <c r="K1049" s="275"/>
      <c r="L1049" s="275"/>
      <c r="M1049" s="275">
        <f t="shared" si="627"/>
        <v>8125</v>
      </c>
    </row>
    <row r="1050" spans="1:13" s="254" customFormat="1" hidden="1" x14ac:dyDescent="0.2">
      <c r="A1050" s="242" t="s">
        <v>600</v>
      </c>
      <c r="B1050" s="243" t="s">
        <v>702</v>
      </c>
      <c r="C1050" s="206">
        <v>51</v>
      </c>
      <c r="D1050" s="206"/>
      <c r="E1050" s="208">
        <v>31</v>
      </c>
      <c r="F1050" s="209"/>
      <c r="G1050" s="209"/>
      <c r="H1050" s="227">
        <f t="shared" ref="H1050:J1050" si="643">H1051+H1053</f>
        <v>18000</v>
      </c>
      <c r="I1050" s="227">
        <f t="shared" si="643"/>
        <v>0</v>
      </c>
      <c r="J1050" s="227">
        <f t="shared" si="643"/>
        <v>0</v>
      </c>
      <c r="K1050" s="227">
        <f t="shared" ref="K1050:L1050" si="644">K1051+K1053</f>
        <v>0</v>
      </c>
      <c r="L1050" s="227">
        <f t="shared" si="644"/>
        <v>0</v>
      </c>
      <c r="M1050" s="227">
        <f t="shared" ref="M1050:M1060" si="645">H1050-I1050+J1050-K1050+L1050</f>
        <v>18000</v>
      </c>
    </row>
    <row r="1051" spans="1:13" s="240" customFormat="1" hidden="1" x14ac:dyDescent="0.2">
      <c r="A1051" s="210" t="s">
        <v>600</v>
      </c>
      <c r="B1051" s="246" t="s">
        <v>702</v>
      </c>
      <c r="C1051" s="211">
        <v>51</v>
      </c>
      <c r="D1051" s="210"/>
      <c r="E1051" s="212">
        <v>311</v>
      </c>
      <c r="F1051" s="213"/>
      <c r="G1051" s="213"/>
      <c r="H1051" s="239">
        <f t="shared" ref="H1051:L1051" si="646">H1052</f>
        <v>15300</v>
      </c>
      <c r="I1051" s="239">
        <f t="shared" si="646"/>
        <v>0</v>
      </c>
      <c r="J1051" s="239">
        <f t="shared" si="646"/>
        <v>0</v>
      </c>
      <c r="K1051" s="239">
        <f t="shared" si="646"/>
        <v>0</v>
      </c>
      <c r="L1051" s="239">
        <f t="shared" si="646"/>
        <v>0</v>
      </c>
      <c r="M1051" s="239">
        <f t="shared" si="645"/>
        <v>15300</v>
      </c>
    </row>
    <row r="1052" spans="1:13" s="240" customFormat="1" hidden="1" x14ac:dyDescent="0.2">
      <c r="A1052" s="215" t="s">
        <v>600</v>
      </c>
      <c r="B1052" s="215" t="s">
        <v>702</v>
      </c>
      <c r="C1052" s="215">
        <v>51</v>
      </c>
      <c r="D1052" s="214" t="s">
        <v>258</v>
      </c>
      <c r="E1052" s="221">
        <v>3111</v>
      </c>
      <c r="F1052" s="218" t="s">
        <v>33</v>
      </c>
      <c r="G1052" s="218"/>
      <c r="H1052" s="274">
        <v>15300</v>
      </c>
      <c r="I1052" s="274"/>
      <c r="J1052" s="274"/>
      <c r="K1052" s="274"/>
      <c r="L1052" s="274"/>
      <c r="M1052" s="274">
        <f t="shared" si="645"/>
        <v>15300</v>
      </c>
    </row>
    <row r="1053" spans="1:13" s="240" customFormat="1" hidden="1" x14ac:dyDescent="0.2">
      <c r="A1053" s="211" t="s">
        <v>600</v>
      </c>
      <c r="B1053" s="246" t="s">
        <v>702</v>
      </c>
      <c r="C1053" s="211">
        <v>51</v>
      </c>
      <c r="D1053" s="210"/>
      <c r="E1053" s="212">
        <v>313</v>
      </c>
      <c r="F1053" s="213"/>
      <c r="G1053" s="213"/>
      <c r="H1053" s="239">
        <f t="shared" ref="H1053:L1053" si="647">H1054</f>
        <v>2700</v>
      </c>
      <c r="I1053" s="239">
        <f t="shared" si="647"/>
        <v>0</v>
      </c>
      <c r="J1053" s="239">
        <f t="shared" si="647"/>
        <v>0</v>
      </c>
      <c r="K1053" s="239">
        <f t="shared" si="647"/>
        <v>0</v>
      </c>
      <c r="L1053" s="239">
        <f t="shared" si="647"/>
        <v>0</v>
      </c>
      <c r="M1053" s="239">
        <f t="shared" si="645"/>
        <v>2700</v>
      </c>
    </row>
    <row r="1054" spans="1:13" s="240" customFormat="1" hidden="1" x14ac:dyDescent="0.2">
      <c r="A1054" s="215" t="s">
        <v>600</v>
      </c>
      <c r="B1054" s="215" t="s">
        <v>702</v>
      </c>
      <c r="C1054" s="215">
        <v>51</v>
      </c>
      <c r="D1054" s="214" t="s">
        <v>258</v>
      </c>
      <c r="E1054" s="221">
        <v>3132</v>
      </c>
      <c r="F1054" s="218" t="s">
        <v>40</v>
      </c>
      <c r="G1054" s="218"/>
      <c r="H1054" s="274">
        <v>2700</v>
      </c>
      <c r="I1054" s="274"/>
      <c r="J1054" s="274"/>
      <c r="K1054" s="274"/>
      <c r="L1054" s="274"/>
      <c r="M1054" s="274">
        <f t="shared" si="645"/>
        <v>2700</v>
      </c>
    </row>
    <row r="1055" spans="1:13" s="254" customFormat="1" hidden="1" x14ac:dyDescent="0.2">
      <c r="A1055" s="242" t="s">
        <v>600</v>
      </c>
      <c r="B1055" s="243" t="s">
        <v>702</v>
      </c>
      <c r="C1055" s="206">
        <v>51</v>
      </c>
      <c r="D1055" s="206"/>
      <c r="E1055" s="208">
        <v>32</v>
      </c>
      <c r="F1055" s="209"/>
      <c r="G1055" s="209"/>
      <c r="H1055" s="227">
        <f t="shared" ref="H1055:J1055" si="648">H1056+H1059</f>
        <v>10625</v>
      </c>
      <c r="I1055" s="227">
        <f t="shared" si="648"/>
        <v>0</v>
      </c>
      <c r="J1055" s="227">
        <f t="shared" si="648"/>
        <v>0</v>
      </c>
      <c r="K1055" s="227">
        <f t="shared" ref="K1055:L1055" si="649">K1056+K1059</f>
        <v>0</v>
      </c>
      <c r="L1055" s="227">
        <f t="shared" si="649"/>
        <v>0</v>
      </c>
      <c r="M1055" s="227">
        <f t="shared" si="645"/>
        <v>10625</v>
      </c>
    </row>
    <row r="1056" spans="1:13" s="240" customFormat="1" hidden="1" x14ac:dyDescent="0.2">
      <c r="A1056" s="210" t="s">
        <v>600</v>
      </c>
      <c r="B1056" s="246" t="s">
        <v>702</v>
      </c>
      <c r="C1056" s="211">
        <v>51</v>
      </c>
      <c r="D1056" s="210"/>
      <c r="E1056" s="212">
        <v>321</v>
      </c>
      <c r="F1056" s="213"/>
      <c r="G1056" s="213"/>
      <c r="H1056" s="239">
        <f t="shared" ref="H1056:J1056" si="650">H1057+H1058</f>
        <v>2500</v>
      </c>
      <c r="I1056" s="239">
        <f t="shared" si="650"/>
        <v>0</v>
      </c>
      <c r="J1056" s="239">
        <f t="shared" si="650"/>
        <v>0</v>
      </c>
      <c r="K1056" s="239">
        <f t="shared" ref="K1056:L1056" si="651">K1057+K1058</f>
        <v>0</v>
      </c>
      <c r="L1056" s="239">
        <f t="shared" si="651"/>
        <v>0</v>
      </c>
      <c r="M1056" s="239">
        <f t="shared" si="645"/>
        <v>2500</v>
      </c>
    </row>
    <row r="1057" spans="1:13" s="240" customFormat="1" hidden="1" x14ac:dyDescent="0.2">
      <c r="A1057" s="215" t="s">
        <v>600</v>
      </c>
      <c r="B1057" s="215" t="s">
        <v>702</v>
      </c>
      <c r="C1057" s="215">
        <v>51</v>
      </c>
      <c r="D1057" s="214" t="s">
        <v>258</v>
      </c>
      <c r="E1057" s="221">
        <v>3211</v>
      </c>
      <c r="F1057" s="218" t="s">
        <v>42</v>
      </c>
      <c r="G1057" s="218"/>
      <c r="H1057" s="274">
        <v>1500</v>
      </c>
      <c r="I1057" s="274"/>
      <c r="J1057" s="274"/>
      <c r="K1057" s="274"/>
      <c r="L1057" s="274"/>
      <c r="M1057" s="274">
        <f t="shared" si="645"/>
        <v>1500</v>
      </c>
    </row>
    <row r="1058" spans="1:13" s="240" customFormat="1" hidden="1" x14ac:dyDescent="0.2">
      <c r="A1058" s="211" t="s">
        <v>600</v>
      </c>
      <c r="B1058" s="215" t="s">
        <v>702</v>
      </c>
      <c r="C1058" s="215">
        <v>51</v>
      </c>
      <c r="D1058" s="214" t="s">
        <v>258</v>
      </c>
      <c r="E1058" s="221">
        <v>3213</v>
      </c>
      <c r="F1058" s="218" t="s">
        <v>44</v>
      </c>
      <c r="G1058" s="218"/>
      <c r="H1058" s="274">
        <v>1000</v>
      </c>
      <c r="I1058" s="274"/>
      <c r="J1058" s="274"/>
      <c r="K1058" s="274"/>
      <c r="L1058" s="274"/>
      <c r="M1058" s="274">
        <f t="shared" si="645"/>
        <v>1000</v>
      </c>
    </row>
    <row r="1059" spans="1:13" s="240" customFormat="1" hidden="1" x14ac:dyDescent="0.2">
      <c r="A1059" s="210" t="s">
        <v>600</v>
      </c>
      <c r="B1059" s="246" t="s">
        <v>702</v>
      </c>
      <c r="C1059" s="211">
        <v>51</v>
      </c>
      <c r="D1059" s="210"/>
      <c r="E1059" s="212">
        <v>323</v>
      </c>
      <c r="F1059" s="213"/>
      <c r="G1059" s="213"/>
      <c r="H1059" s="239">
        <f t="shared" ref="H1059:L1059" si="652">H1060</f>
        <v>8125</v>
      </c>
      <c r="I1059" s="239">
        <f t="shared" si="652"/>
        <v>0</v>
      </c>
      <c r="J1059" s="239">
        <f t="shared" si="652"/>
        <v>0</v>
      </c>
      <c r="K1059" s="239">
        <f t="shared" si="652"/>
        <v>0</v>
      </c>
      <c r="L1059" s="239">
        <f t="shared" si="652"/>
        <v>0</v>
      </c>
      <c r="M1059" s="239">
        <f t="shared" si="645"/>
        <v>8125</v>
      </c>
    </row>
    <row r="1060" spans="1:13" s="240" customFormat="1" hidden="1" x14ac:dyDescent="0.2">
      <c r="A1060" s="211" t="s">
        <v>600</v>
      </c>
      <c r="B1060" s="215" t="s">
        <v>702</v>
      </c>
      <c r="C1060" s="215">
        <v>51</v>
      </c>
      <c r="D1060" s="214" t="s">
        <v>258</v>
      </c>
      <c r="E1060" s="221">
        <v>3237</v>
      </c>
      <c r="F1060" s="218" t="s">
        <v>58</v>
      </c>
      <c r="G1060" s="218"/>
      <c r="H1060" s="274">
        <v>8125</v>
      </c>
      <c r="I1060" s="274"/>
      <c r="J1060" s="274"/>
      <c r="K1060" s="274"/>
      <c r="L1060" s="274"/>
      <c r="M1060" s="274">
        <f t="shared" si="645"/>
        <v>8125</v>
      </c>
    </row>
    <row r="1061" spans="1:13" s="240" customFormat="1" ht="77.25" hidden="1" customHeight="1" x14ac:dyDescent="0.2">
      <c r="A1061" s="177" t="s">
        <v>600</v>
      </c>
      <c r="B1061" s="168" t="s">
        <v>704</v>
      </c>
      <c r="C1061" s="169"/>
      <c r="D1061" s="177"/>
      <c r="E1061" s="171"/>
      <c r="F1061" s="178" t="s">
        <v>705</v>
      </c>
      <c r="G1061" s="173" t="s">
        <v>674</v>
      </c>
      <c r="H1061" s="297">
        <f>H1062+H1068+H1073+H1079+H1084</f>
        <v>72980</v>
      </c>
      <c r="I1061" s="297">
        <f t="shared" ref="I1061:L1061" si="653">I1062+I1068+I1073+I1079+I1084</f>
        <v>0</v>
      </c>
      <c r="J1061" s="297">
        <f t="shared" si="653"/>
        <v>0</v>
      </c>
      <c r="K1061" s="297">
        <f t="shared" si="653"/>
        <v>0</v>
      </c>
      <c r="L1061" s="297">
        <f t="shared" si="653"/>
        <v>0</v>
      </c>
      <c r="M1061" s="297">
        <f t="shared" ref="M1061:M1078" si="654">H1061-I1061+J1061-K1061+L1061</f>
        <v>72980</v>
      </c>
    </row>
    <row r="1062" spans="1:13" s="254" customFormat="1" hidden="1" x14ac:dyDescent="0.2">
      <c r="A1062" s="186" t="s">
        <v>600</v>
      </c>
      <c r="B1062" s="174" t="s">
        <v>704</v>
      </c>
      <c r="C1062" s="164">
        <v>11</v>
      </c>
      <c r="D1062" s="164"/>
      <c r="E1062" s="165">
        <v>32</v>
      </c>
      <c r="F1062" s="166"/>
      <c r="G1062" s="166"/>
      <c r="H1062" s="296">
        <f t="shared" ref="H1062:I1062" si="655">H1063+H1066</f>
        <v>10660</v>
      </c>
      <c r="I1062" s="296">
        <f t="shared" si="655"/>
        <v>0</v>
      </c>
      <c r="J1062" s="296">
        <f t="shared" ref="J1062:L1062" si="656">J1063+J1066</f>
        <v>0</v>
      </c>
      <c r="K1062" s="296">
        <f t="shared" si="656"/>
        <v>0</v>
      </c>
      <c r="L1062" s="296">
        <f t="shared" si="656"/>
        <v>0</v>
      </c>
      <c r="M1062" s="296">
        <f t="shared" si="654"/>
        <v>10660</v>
      </c>
    </row>
    <row r="1063" spans="1:13" s="240" customFormat="1" hidden="1" x14ac:dyDescent="0.2">
      <c r="A1063" s="131" t="s">
        <v>600</v>
      </c>
      <c r="B1063" s="127" t="s">
        <v>704</v>
      </c>
      <c r="C1063" s="101">
        <v>11</v>
      </c>
      <c r="D1063" s="116"/>
      <c r="E1063" s="111">
        <v>321</v>
      </c>
      <c r="F1063" s="139"/>
      <c r="G1063" s="139"/>
      <c r="H1063" s="105">
        <f t="shared" ref="H1063:I1063" si="657">H1064+H1065</f>
        <v>910</v>
      </c>
      <c r="I1063" s="105">
        <f t="shared" si="657"/>
        <v>0</v>
      </c>
      <c r="J1063" s="105">
        <f t="shared" ref="J1063:L1063" si="658">J1064+J1065</f>
        <v>0</v>
      </c>
      <c r="K1063" s="105">
        <f t="shared" si="658"/>
        <v>0</v>
      </c>
      <c r="L1063" s="105">
        <f t="shared" si="658"/>
        <v>0</v>
      </c>
      <c r="M1063" s="105">
        <f t="shared" si="654"/>
        <v>910</v>
      </c>
    </row>
    <row r="1064" spans="1:13" s="240" customFormat="1" hidden="1" x14ac:dyDescent="0.2">
      <c r="A1064" s="101" t="s">
        <v>600</v>
      </c>
      <c r="B1064" s="94" t="s">
        <v>704</v>
      </c>
      <c r="C1064" s="94">
        <v>11</v>
      </c>
      <c r="D1064" s="95" t="s">
        <v>258</v>
      </c>
      <c r="E1064" s="117">
        <v>3211</v>
      </c>
      <c r="F1064" s="140" t="s">
        <v>42</v>
      </c>
      <c r="G1064" s="140"/>
      <c r="H1064" s="275">
        <v>660</v>
      </c>
      <c r="I1064" s="275"/>
      <c r="J1064" s="275"/>
      <c r="K1064" s="275"/>
      <c r="L1064" s="275"/>
      <c r="M1064" s="275">
        <f t="shared" si="654"/>
        <v>660</v>
      </c>
    </row>
    <row r="1065" spans="1:13" s="240" customFormat="1" hidden="1" x14ac:dyDescent="0.2">
      <c r="A1065" s="101" t="s">
        <v>600</v>
      </c>
      <c r="B1065" s="94" t="s">
        <v>704</v>
      </c>
      <c r="C1065" s="94">
        <v>11</v>
      </c>
      <c r="D1065" s="95" t="s">
        <v>258</v>
      </c>
      <c r="E1065" s="117">
        <v>3213</v>
      </c>
      <c r="F1065" s="140" t="s">
        <v>44</v>
      </c>
      <c r="G1065" s="140"/>
      <c r="H1065" s="275">
        <v>250</v>
      </c>
      <c r="I1065" s="275"/>
      <c r="J1065" s="275"/>
      <c r="K1065" s="275"/>
      <c r="L1065" s="275"/>
      <c r="M1065" s="275">
        <f t="shared" si="654"/>
        <v>250</v>
      </c>
    </row>
    <row r="1066" spans="1:13" s="240" customFormat="1" hidden="1" x14ac:dyDescent="0.2">
      <c r="A1066" s="116" t="s">
        <v>600</v>
      </c>
      <c r="B1066" s="100" t="s">
        <v>704</v>
      </c>
      <c r="C1066" s="101">
        <v>11</v>
      </c>
      <c r="D1066" s="116"/>
      <c r="E1066" s="111">
        <v>323</v>
      </c>
      <c r="F1066" s="139"/>
      <c r="G1066" s="139"/>
      <c r="H1066" s="105">
        <f t="shared" ref="H1066:L1066" si="659">H1067</f>
        <v>9750</v>
      </c>
      <c r="I1066" s="105">
        <f t="shared" si="659"/>
        <v>0</v>
      </c>
      <c r="J1066" s="105">
        <f t="shared" si="659"/>
        <v>0</v>
      </c>
      <c r="K1066" s="105">
        <f t="shared" si="659"/>
        <v>0</v>
      </c>
      <c r="L1066" s="105">
        <f t="shared" si="659"/>
        <v>0</v>
      </c>
      <c r="M1066" s="105">
        <f t="shared" si="654"/>
        <v>9750</v>
      </c>
    </row>
    <row r="1067" spans="1:13" s="240" customFormat="1" hidden="1" x14ac:dyDescent="0.2">
      <c r="A1067" s="101" t="s">
        <v>600</v>
      </c>
      <c r="B1067" s="94" t="s">
        <v>704</v>
      </c>
      <c r="C1067" s="94">
        <v>11</v>
      </c>
      <c r="D1067" s="95" t="s">
        <v>258</v>
      </c>
      <c r="E1067" s="117">
        <v>3237</v>
      </c>
      <c r="F1067" s="140" t="s">
        <v>58</v>
      </c>
      <c r="G1067" s="140"/>
      <c r="H1067" s="275">
        <v>9750</v>
      </c>
      <c r="I1067" s="275"/>
      <c r="J1067" s="275"/>
      <c r="K1067" s="275"/>
      <c r="L1067" s="275"/>
      <c r="M1067" s="275">
        <f t="shared" si="654"/>
        <v>9750</v>
      </c>
    </row>
    <row r="1068" spans="1:13" s="254" customFormat="1" hidden="1" x14ac:dyDescent="0.2">
      <c r="A1068" s="186" t="s">
        <v>600</v>
      </c>
      <c r="B1068" s="174" t="s">
        <v>704</v>
      </c>
      <c r="C1068" s="164">
        <v>12</v>
      </c>
      <c r="D1068" s="164"/>
      <c r="E1068" s="165">
        <v>31</v>
      </c>
      <c r="F1068" s="166"/>
      <c r="G1068" s="166"/>
      <c r="H1068" s="296">
        <f t="shared" ref="H1068:I1068" si="660">H1069+H1071</f>
        <v>4136</v>
      </c>
      <c r="I1068" s="296">
        <f t="shared" si="660"/>
        <v>0</v>
      </c>
      <c r="J1068" s="296">
        <f t="shared" ref="J1068:L1068" si="661">J1069+J1071</f>
        <v>0</v>
      </c>
      <c r="K1068" s="296">
        <f t="shared" si="661"/>
        <v>0</v>
      </c>
      <c r="L1068" s="296">
        <f t="shared" si="661"/>
        <v>0</v>
      </c>
      <c r="M1068" s="296">
        <f t="shared" si="654"/>
        <v>4136</v>
      </c>
    </row>
    <row r="1069" spans="1:13" s="240" customFormat="1" hidden="1" x14ac:dyDescent="0.2">
      <c r="A1069" s="131" t="s">
        <v>600</v>
      </c>
      <c r="B1069" s="127" t="s">
        <v>704</v>
      </c>
      <c r="C1069" s="101">
        <v>12</v>
      </c>
      <c r="D1069" s="116"/>
      <c r="E1069" s="111">
        <v>311</v>
      </c>
      <c r="F1069" s="139"/>
      <c r="G1069" s="139"/>
      <c r="H1069" s="105">
        <f t="shared" ref="H1069:L1069" si="662">H1070</f>
        <v>3516</v>
      </c>
      <c r="I1069" s="105">
        <f t="shared" si="662"/>
        <v>0</v>
      </c>
      <c r="J1069" s="105">
        <f t="shared" si="662"/>
        <v>0</v>
      </c>
      <c r="K1069" s="105">
        <f t="shared" si="662"/>
        <v>0</v>
      </c>
      <c r="L1069" s="105">
        <f t="shared" si="662"/>
        <v>0</v>
      </c>
      <c r="M1069" s="105">
        <f t="shared" si="654"/>
        <v>3516</v>
      </c>
    </row>
    <row r="1070" spans="1:13" s="240" customFormat="1" hidden="1" x14ac:dyDescent="0.2">
      <c r="A1070" s="101" t="s">
        <v>600</v>
      </c>
      <c r="B1070" s="94" t="s">
        <v>704</v>
      </c>
      <c r="C1070" s="94">
        <v>12</v>
      </c>
      <c r="D1070" s="95" t="s">
        <v>258</v>
      </c>
      <c r="E1070" s="117">
        <v>3111</v>
      </c>
      <c r="F1070" s="140" t="s">
        <v>33</v>
      </c>
      <c r="G1070" s="140"/>
      <c r="H1070" s="275">
        <v>3516</v>
      </c>
      <c r="I1070" s="275"/>
      <c r="J1070" s="275"/>
      <c r="K1070" s="275"/>
      <c r="L1070" s="275"/>
      <c r="M1070" s="275">
        <f t="shared" si="654"/>
        <v>3516</v>
      </c>
    </row>
    <row r="1071" spans="1:13" s="240" customFormat="1" hidden="1" x14ac:dyDescent="0.2">
      <c r="A1071" s="101" t="s">
        <v>600</v>
      </c>
      <c r="B1071" s="100" t="s">
        <v>704</v>
      </c>
      <c r="C1071" s="101">
        <v>12</v>
      </c>
      <c r="D1071" s="116"/>
      <c r="E1071" s="111">
        <v>313</v>
      </c>
      <c r="F1071" s="139"/>
      <c r="G1071" s="139"/>
      <c r="H1071" s="304">
        <f t="shared" ref="H1071:L1071" si="663">H1072</f>
        <v>620</v>
      </c>
      <c r="I1071" s="304">
        <f t="shared" si="663"/>
        <v>0</v>
      </c>
      <c r="J1071" s="304">
        <f t="shared" si="663"/>
        <v>0</v>
      </c>
      <c r="K1071" s="304">
        <f t="shared" si="663"/>
        <v>0</v>
      </c>
      <c r="L1071" s="304">
        <f t="shared" si="663"/>
        <v>0</v>
      </c>
      <c r="M1071" s="304">
        <f t="shared" si="654"/>
        <v>620</v>
      </c>
    </row>
    <row r="1072" spans="1:13" s="240" customFormat="1" hidden="1" x14ac:dyDescent="0.2">
      <c r="A1072" s="101" t="s">
        <v>600</v>
      </c>
      <c r="B1072" s="94" t="s">
        <v>704</v>
      </c>
      <c r="C1072" s="94">
        <v>12</v>
      </c>
      <c r="D1072" s="95" t="s">
        <v>258</v>
      </c>
      <c r="E1072" s="117">
        <v>3132</v>
      </c>
      <c r="F1072" s="140" t="s">
        <v>40</v>
      </c>
      <c r="G1072" s="140"/>
      <c r="H1072" s="275">
        <v>620</v>
      </c>
      <c r="I1072" s="275"/>
      <c r="J1072" s="275"/>
      <c r="K1072" s="275"/>
      <c r="L1072" s="275"/>
      <c r="M1072" s="275">
        <f t="shared" si="654"/>
        <v>620</v>
      </c>
    </row>
    <row r="1073" spans="1:13" s="254" customFormat="1" hidden="1" x14ac:dyDescent="0.2">
      <c r="A1073" s="186" t="s">
        <v>600</v>
      </c>
      <c r="B1073" s="174" t="s">
        <v>704</v>
      </c>
      <c r="C1073" s="164">
        <v>12</v>
      </c>
      <c r="D1073" s="164"/>
      <c r="E1073" s="165">
        <v>32</v>
      </c>
      <c r="F1073" s="166"/>
      <c r="G1073" s="166"/>
      <c r="H1073" s="296">
        <f t="shared" ref="H1073:I1073" si="664">H1074+H1077</f>
        <v>8328</v>
      </c>
      <c r="I1073" s="296">
        <f t="shared" si="664"/>
        <v>0</v>
      </c>
      <c r="J1073" s="296">
        <f t="shared" ref="J1073:L1073" si="665">J1074+J1077</f>
        <v>0</v>
      </c>
      <c r="K1073" s="296">
        <f t="shared" si="665"/>
        <v>0</v>
      </c>
      <c r="L1073" s="296">
        <f t="shared" si="665"/>
        <v>0</v>
      </c>
      <c r="M1073" s="296">
        <f t="shared" si="654"/>
        <v>8328</v>
      </c>
    </row>
    <row r="1074" spans="1:13" s="254" customFormat="1" hidden="1" x14ac:dyDescent="0.2">
      <c r="A1074" s="131" t="s">
        <v>600</v>
      </c>
      <c r="B1074" s="127" t="s">
        <v>704</v>
      </c>
      <c r="C1074" s="101">
        <v>12</v>
      </c>
      <c r="D1074" s="116"/>
      <c r="E1074" s="111">
        <v>321</v>
      </c>
      <c r="F1074" s="139"/>
      <c r="G1074" s="139"/>
      <c r="H1074" s="105">
        <f t="shared" ref="H1074:I1074" si="666">H1075+H1076</f>
        <v>728</v>
      </c>
      <c r="I1074" s="105">
        <f t="shared" si="666"/>
        <v>0</v>
      </c>
      <c r="J1074" s="105">
        <f t="shared" ref="J1074:L1074" si="667">J1075+J1076</f>
        <v>0</v>
      </c>
      <c r="K1074" s="105">
        <f t="shared" si="667"/>
        <v>0</v>
      </c>
      <c r="L1074" s="105">
        <f t="shared" si="667"/>
        <v>0</v>
      </c>
      <c r="M1074" s="105">
        <f t="shared" si="654"/>
        <v>728</v>
      </c>
    </row>
    <row r="1075" spans="1:13" s="240" customFormat="1" hidden="1" x14ac:dyDescent="0.2">
      <c r="A1075" s="101" t="s">
        <v>600</v>
      </c>
      <c r="B1075" s="94" t="s">
        <v>704</v>
      </c>
      <c r="C1075" s="94">
        <v>12</v>
      </c>
      <c r="D1075" s="95" t="s">
        <v>258</v>
      </c>
      <c r="E1075" s="117">
        <v>3211</v>
      </c>
      <c r="F1075" s="140" t="s">
        <v>42</v>
      </c>
      <c r="G1075" s="140"/>
      <c r="H1075" s="275">
        <v>528</v>
      </c>
      <c r="I1075" s="275"/>
      <c r="J1075" s="275"/>
      <c r="K1075" s="275"/>
      <c r="L1075" s="275"/>
      <c r="M1075" s="275">
        <f t="shared" si="654"/>
        <v>528</v>
      </c>
    </row>
    <row r="1076" spans="1:13" s="240" customFormat="1" hidden="1" x14ac:dyDescent="0.2">
      <c r="A1076" s="101" t="s">
        <v>600</v>
      </c>
      <c r="B1076" s="94" t="s">
        <v>704</v>
      </c>
      <c r="C1076" s="94">
        <v>12</v>
      </c>
      <c r="D1076" s="95" t="s">
        <v>258</v>
      </c>
      <c r="E1076" s="117">
        <v>3213</v>
      </c>
      <c r="F1076" s="140" t="s">
        <v>44</v>
      </c>
      <c r="G1076" s="140"/>
      <c r="H1076" s="275">
        <v>200</v>
      </c>
      <c r="I1076" s="275"/>
      <c r="J1076" s="275"/>
      <c r="K1076" s="275"/>
      <c r="L1076" s="275"/>
      <c r="M1076" s="275">
        <f t="shared" si="654"/>
        <v>200</v>
      </c>
    </row>
    <row r="1077" spans="1:13" s="240" customFormat="1" hidden="1" x14ac:dyDescent="0.2">
      <c r="A1077" s="116" t="s">
        <v>600</v>
      </c>
      <c r="B1077" s="100" t="s">
        <v>704</v>
      </c>
      <c r="C1077" s="101">
        <v>12</v>
      </c>
      <c r="D1077" s="116"/>
      <c r="E1077" s="111">
        <v>323</v>
      </c>
      <c r="F1077" s="139"/>
      <c r="G1077" s="139"/>
      <c r="H1077" s="105">
        <f t="shared" ref="H1077:L1077" si="668">H1078</f>
        <v>7600</v>
      </c>
      <c r="I1077" s="105">
        <f t="shared" si="668"/>
        <v>0</v>
      </c>
      <c r="J1077" s="105">
        <f t="shared" si="668"/>
        <v>0</v>
      </c>
      <c r="K1077" s="105">
        <f t="shared" si="668"/>
        <v>0</v>
      </c>
      <c r="L1077" s="105">
        <f t="shared" si="668"/>
        <v>0</v>
      </c>
      <c r="M1077" s="105">
        <f t="shared" si="654"/>
        <v>7600</v>
      </c>
    </row>
    <row r="1078" spans="1:13" s="240" customFormat="1" hidden="1" x14ac:dyDescent="0.2">
      <c r="A1078" s="101" t="s">
        <v>600</v>
      </c>
      <c r="B1078" s="94" t="s">
        <v>704</v>
      </c>
      <c r="C1078" s="94">
        <v>12</v>
      </c>
      <c r="D1078" s="95" t="s">
        <v>258</v>
      </c>
      <c r="E1078" s="117">
        <v>3237</v>
      </c>
      <c r="F1078" s="140" t="s">
        <v>58</v>
      </c>
      <c r="G1078" s="140"/>
      <c r="H1078" s="275">
        <v>7600</v>
      </c>
      <c r="I1078" s="275"/>
      <c r="J1078" s="275"/>
      <c r="K1078" s="275"/>
      <c r="L1078" s="275"/>
      <c r="M1078" s="275">
        <f t="shared" si="654"/>
        <v>7600</v>
      </c>
    </row>
    <row r="1079" spans="1:13" s="254" customFormat="1" hidden="1" x14ac:dyDescent="0.2">
      <c r="A1079" s="242" t="s">
        <v>600</v>
      </c>
      <c r="B1079" s="243" t="s">
        <v>704</v>
      </c>
      <c r="C1079" s="206">
        <v>559</v>
      </c>
      <c r="D1079" s="206"/>
      <c r="E1079" s="208">
        <v>31</v>
      </c>
      <c r="F1079" s="209"/>
      <c r="G1079" s="209"/>
      <c r="H1079" s="227">
        <f t="shared" ref="H1079:J1079" si="669">H1080+H1082</f>
        <v>16544</v>
      </c>
      <c r="I1079" s="227">
        <f t="shared" si="669"/>
        <v>0</v>
      </c>
      <c r="J1079" s="227">
        <f t="shared" si="669"/>
        <v>0</v>
      </c>
      <c r="K1079" s="227">
        <f t="shared" ref="K1079:L1079" si="670">K1080+K1082</f>
        <v>0</v>
      </c>
      <c r="L1079" s="227">
        <f t="shared" si="670"/>
        <v>0</v>
      </c>
      <c r="M1079" s="227">
        <f t="shared" ref="M1079:M1089" si="671">H1079-I1079+J1079-K1079+L1079</f>
        <v>16544</v>
      </c>
    </row>
    <row r="1080" spans="1:13" s="240" customFormat="1" hidden="1" x14ac:dyDescent="0.2">
      <c r="A1080" s="255" t="s">
        <v>600</v>
      </c>
      <c r="B1080" s="256" t="s">
        <v>704</v>
      </c>
      <c r="C1080" s="211">
        <v>559</v>
      </c>
      <c r="D1080" s="210"/>
      <c r="E1080" s="212">
        <v>311</v>
      </c>
      <c r="F1080" s="213"/>
      <c r="G1080" s="213"/>
      <c r="H1080" s="239">
        <f t="shared" ref="H1080:L1080" si="672">H1081</f>
        <v>14063</v>
      </c>
      <c r="I1080" s="239">
        <f t="shared" si="672"/>
        <v>0</v>
      </c>
      <c r="J1080" s="239">
        <f t="shared" si="672"/>
        <v>0</v>
      </c>
      <c r="K1080" s="239">
        <f t="shared" si="672"/>
        <v>0</v>
      </c>
      <c r="L1080" s="239">
        <f t="shared" si="672"/>
        <v>0</v>
      </c>
      <c r="M1080" s="239">
        <f t="shared" si="671"/>
        <v>14063</v>
      </c>
    </row>
    <row r="1081" spans="1:13" s="240" customFormat="1" hidden="1" x14ac:dyDescent="0.2">
      <c r="A1081" s="211" t="s">
        <v>600</v>
      </c>
      <c r="B1081" s="215" t="s">
        <v>704</v>
      </c>
      <c r="C1081" s="215">
        <v>559</v>
      </c>
      <c r="D1081" s="214" t="s">
        <v>258</v>
      </c>
      <c r="E1081" s="221">
        <v>3111</v>
      </c>
      <c r="F1081" s="218" t="s">
        <v>33</v>
      </c>
      <c r="G1081" s="218"/>
      <c r="H1081" s="274">
        <v>14063</v>
      </c>
      <c r="I1081" s="274"/>
      <c r="J1081" s="274"/>
      <c r="K1081" s="274"/>
      <c r="L1081" s="274"/>
      <c r="M1081" s="274">
        <f t="shared" si="671"/>
        <v>14063</v>
      </c>
    </row>
    <row r="1082" spans="1:13" s="240" customFormat="1" hidden="1" x14ac:dyDescent="0.2">
      <c r="A1082" s="211" t="s">
        <v>600</v>
      </c>
      <c r="B1082" s="246" t="s">
        <v>704</v>
      </c>
      <c r="C1082" s="211">
        <v>559</v>
      </c>
      <c r="D1082" s="210"/>
      <c r="E1082" s="212">
        <v>313</v>
      </c>
      <c r="F1082" s="213"/>
      <c r="G1082" s="213"/>
      <c r="H1082" s="268">
        <f t="shared" ref="H1082:L1082" si="673">H1083</f>
        <v>2481</v>
      </c>
      <c r="I1082" s="268">
        <f t="shared" si="673"/>
        <v>0</v>
      </c>
      <c r="J1082" s="268">
        <f t="shared" si="673"/>
        <v>0</v>
      </c>
      <c r="K1082" s="268">
        <f t="shared" si="673"/>
        <v>0</v>
      </c>
      <c r="L1082" s="268">
        <f t="shared" si="673"/>
        <v>0</v>
      </c>
      <c r="M1082" s="268">
        <f t="shared" si="671"/>
        <v>2481</v>
      </c>
    </row>
    <row r="1083" spans="1:13" s="240" customFormat="1" hidden="1" x14ac:dyDescent="0.2">
      <c r="A1083" s="211" t="s">
        <v>600</v>
      </c>
      <c r="B1083" s="215" t="s">
        <v>704</v>
      </c>
      <c r="C1083" s="215">
        <v>559</v>
      </c>
      <c r="D1083" s="214" t="s">
        <v>258</v>
      </c>
      <c r="E1083" s="221">
        <v>3132</v>
      </c>
      <c r="F1083" s="218" t="s">
        <v>40</v>
      </c>
      <c r="G1083" s="218"/>
      <c r="H1083" s="274">
        <v>2481</v>
      </c>
      <c r="I1083" s="274"/>
      <c r="J1083" s="274"/>
      <c r="K1083" s="274"/>
      <c r="L1083" s="274"/>
      <c r="M1083" s="274">
        <f t="shared" si="671"/>
        <v>2481</v>
      </c>
    </row>
    <row r="1084" spans="1:13" s="254" customFormat="1" hidden="1" x14ac:dyDescent="0.2">
      <c r="A1084" s="242" t="s">
        <v>600</v>
      </c>
      <c r="B1084" s="243" t="s">
        <v>704</v>
      </c>
      <c r="C1084" s="206">
        <v>559</v>
      </c>
      <c r="D1084" s="206"/>
      <c r="E1084" s="208">
        <v>32</v>
      </c>
      <c r="F1084" s="209"/>
      <c r="G1084" s="209"/>
      <c r="H1084" s="227">
        <f t="shared" ref="H1084:J1084" si="674">H1085+H1088</f>
        <v>33312</v>
      </c>
      <c r="I1084" s="227">
        <f t="shared" si="674"/>
        <v>0</v>
      </c>
      <c r="J1084" s="227">
        <f t="shared" si="674"/>
        <v>0</v>
      </c>
      <c r="K1084" s="227">
        <f t="shared" ref="K1084:L1084" si="675">K1085+K1088</f>
        <v>0</v>
      </c>
      <c r="L1084" s="227">
        <f t="shared" si="675"/>
        <v>0</v>
      </c>
      <c r="M1084" s="227">
        <f t="shared" si="671"/>
        <v>33312</v>
      </c>
    </row>
    <row r="1085" spans="1:13" s="240" customFormat="1" hidden="1" x14ac:dyDescent="0.2">
      <c r="A1085" s="255" t="s">
        <v>600</v>
      </c>
      <c r="B1085" s="256" t="s">
        <v>704</v>
      </c>
      <c r="C1085" s="211">
        <v>559</v>
      </c>
      <c r="D1085" s="210"/>
      <c r="E1085" s="212">
        <v>321</v>
      </c>
      <c r="F1085" s="213"/>
      <c r="G1085" s="213"/>
      <c r="H1085" s="239">
        <f t="shared" ref="H1085:J1085" si="676">H1086+H1087</f>
        <v>2912</v>
      </c>
      <c r="I1085" s="239">
        <f t="shared" si="676"/>
        <v>0</v>
      </c>
      <c r="J1085" s="239">
        <f t="shared" si="676"/>
        <v>0</v>
      </c>
      <c r="K1085" s="239">
        <f t="shared" ref="K1085:L1085" si="677">K1086+K1087</f>
        <v>0</v>
      </c>
      <c r="L1085" s="239">
        <f t="shared" si="677"/>
        <v>0</v>
      </c>
      <c r="M1085" s="239">
        <f t="shared" si="671"/>
        <v>2912</v>
      </c>
    </row>
    <row r="1086" spans="1:13" s="240" customFormat="1" hidden="1" x14ac:dyDescent="0.2">
      <c r="A1086" s="211" t="s">
        <v>600</v>
      </c>
      <c r="B1086" s="215" t="s">
        <v>704</v>
      </c>
      <c r="C1086" s="215">
        <v>559</v>
      </c>
      <c r="D1086" s="214" t="s">
        <v>258</v>
      </c>
      <c r="E1086" s="221">
        <v>3211</v>
      </c>
      <c r="F1086" s="218" t="s">
        <v>42</v>
      </c>
      <c r="G1086" s="218"/>
      <c r="H1086" s="274">
        <v>2112</v>
      </c>
      <c r="I1086" s="274"/>
      <c r="J1086" s="274"/>
      <c r="K1086" s="274"/>
      <c r="L1086" s="274"/>
      <c r="M1086" s="274">
        <f t="shared" si="671"/>
        <v>2112</v>
      </c>
    </row>
    <row r="1087" spans="1:13" s="240" customFormat="1" hidden="1" x14ac:dyDescent="0.2">
      <c r="A1087" s="211" t="s">
        <v>600</v>
      </c>
      <c r="B1087" s="215" t="s">
        <v>704</v>
      </c>
      <c r="C1087" s="215">
        <v>559</v>
      </c>
      <c r="D1087" s="214" t="s">
        <v>258</v>
      </c>
      <c r="E1087" s="221">
        <v>3213</v>
      </c>
      <c r="F1087" s="218" t="s">
        <v>44</v>
      </c>
      <c r="G1087" s="218"/>
      <c r="H1087" s="274">
        <v>800</v>
      </c>
      <c r="I1087" s="274"/>
      <c r="J1087" s="274"/>
      <c r="K1087" s="274"/>
      <c r="L1087" s="274"/>
      <c r="M1087" s="274">
        <f t="shared" si="671"/>
        <v>800</v>
      </c>
    </row>
    <row r="1088" spans="1:13" s="240" customFormat="1" hidden="1" x14ac:dyDescent="0.2">
      <c r="A1088" s="210" t="s">
        <v>600</v>
      </c>
      <c r="B1088" s="246" t="s">
        <v>704</v>
      </c>
      <c r="C1088" s="211">
        <v>559</v>
      </c>
      <c r="D1088" s="210"/>
      <c r="E1088" s="212">
        <v>323</v>
      </c>
      <c r="F1088" s="213"/>
      <c r="G1088" s="213"/>
      <c r="H1088" s="239">
        <f t="shared" ref="H1088:L1088" si="678">H1089</f>
        <v>30400</v>
      </c>
      <c r="I1088" s="239">
        <f t="shared" si="678"/>
        <v>0</v>
      </c>
      <c r="J1088" s="239">
        <f t="shared" si="678"/>
        <v>0</v>
      </c>
      <c r="K1088" s="239">
        <f t="shared" si="678"/>
        <v>0</v>
      </c>
      <c r="L1088" s="239">
        <f t="shared" si="678"/>
        <v>0</v>
      </c>
      <c r="M1088" s="239">
        <f t="shared" si="671"/>
        <v>30400</v>
      </c>
    </row>
    <row r="1089" spans="1:18" s="240" customFormat="1" hidden="1" x14ac:dyDescent="0.2">
      <c r="A1089" s="211" t="s">
        <v>600</v>
      </c>
      <c r="B1089" s="215" t="s">
        <v>704</v>
      </c>
      <c r="C1089" s="215">
        <v>559</v>
      </c>
      <c r="D1089" s="214" t="s">
        <v>258</v>
      </c>
      <c r="E1089" s="221">
        <v>3237</v>
      </c>
      <c r="F1089" s="218" t="s">
        <v>58</v>
      </c>
      <c r="G1089" s="218"/>
      <c r="H1089" s="274">
        <v>30400</v>
      </c>
      <c r="I1089" s="274"/>
      <c r="J1089" s="274"/>
      <c r="K1089" s="274"/>
      <c r="L1089" s="274"/>
      <c r="M1089" s="274">
        <f t="shared" si="671"/>
        <v>30400</v>
      </c>
    </row>
    <row r="1090" spans="1:18" s="99" customFormat="1" ht="47.25" hidden="1" x14ac:dyDescent="0.2">
      <c r="A1090" s="187" t="s">
        <v>600</v>
      </c>
      <c r="B1090" s="169" t="s">
        <v>706</v>
      </c>
      <c r="C1090" s="169"/>
      <c r="D1090" s="169"/>
      <c r="E1090" s="170"/>
      <c r="F1090" s="172" t="s">
        <v>707</v>
      </c>
      <c r="G1090" s="173" t="s">
        <v>691</v>
      </c>
      <c r="H1090" s="297">
        <f>H1091</f>
        <v>1327</v>
      </c>
      <c r="I1090" s="297">
        <f>I1091</f>
        <v>1327</v>
      </c>
      <c r="J1090" s="297">
        <f>J1091</f>
        <v>28000</v>
      </c>
      <c r="K1090" s="297">
        <f>K1091</f>
        <v>0</v>
      </c>
      <c r="L1090" s="297">
        <f>L1091</f>
        <v>0</v>
      </c>
      <c r="M1090" s="297">
        <f>H1090-I1090+J1090-K1090+L1090</f>
        <v>28000</v>
      </c>
    </row>
    <row r="1091" spans="1:18" s="137" customFormat="1" hidden="1" x14ac:dyDescent="0.2">
      <c r="A1091" s="182" t="s">
        <v>600</v>
      </c>
      <c r="B1091" s="163" t="s">
        <v>706</v>
      </c>
      <c r="C1091" s="164">
        <v>11</v>
      </c>
      <c r="D1091" s="164"/>
      <c r="E1091" s="165">
        <v>38</v>
      </c>
      <c r="F1091" s="166"/>
      <c r="G1091" s="167"/>
      <c r="H1091" s="296">
        <f t="shared" ref="H1091" si="679">H1092</f>
        <v>1327</v>
      </c>
      <c r="I1091" s="296">
        <f>I1092</f>
        <v>1327</v>
      </c>
      <c r="J1091" s="296">
        <f>J1092</f>
        <v>28000</v>
      </c>
      <c r="K1091" s="296">
        <f>K1092</f>
        <v>0</v>
      </c>
      <c r="L1091" s="296">
        <f>L1092</f>
        <v>0</v>
      </c>
      <c r="M1091" s="296">
        <f>H1091-I1091+J1091-K1091+L1091</f>
        <v>28000</v>
      </c>
    </row>
    <row r="1092" spans="1:18" s="99" customFormat="1" hidden="1" x14ac:dyDescent="0.2">
      <c r="A1092" s="116" t="s">
        <v>600</v>
      </c>
      <c r="B1092" s="100" t="s">
        <v>706</v>
      </c>
      <c r="C1092" s="101">
        <v>11</v>
      </c>
      <c r="D1092" s="116"/>
      <c r="E1092" s="103">
        <v>381</v>
      </c>
      <c r="F1092" s="139"/>
      <c r="G1092" s="104"/>
      <c r="H1092" s="105">
        <f>H1094+H1093</f>
        <v>1327</v>
      </c>
      <c r="I1092" s="105">
        <f>I1094+I1093</f>
        <v>1327</v>
      </c>
      <c r="J1092" s="105">
        <f>J1094+J1093</f>
        <v>28000</v>
      </c>
      <c r="K1092" s="105">
        <f>K1094+K1093</f>
        <v>0</v>
      </c>
      <c r="L1092" s="105">
        <f>L1094+L1093</f>
        <v>0</v>
      </c>
      <c r="M1092" s="105">
        <f>H1092-I1092+J1092-K1092+L1092</f>
        <v>28000</v>
      </c>
    </row>
    <row r="1093" spans="1:18" s="99" customFormat="1" hidden="1" x14ac:dyDescent="0.2">
      <c r="A1093" s="107" t="s">
        <v>600</v>
      </c>
      <c r="B1093" s="159" t="s">
        <v>706</v>
      </c>
      <c r="C1093" s="94">
        <v>11</v>
      </c>
      <c r="D1093" s="95" t="s">
        <v>258</v>
      </c>
      <c r="E1093" s="108">
        <v>3811</v>
      </c>
      <c r="F1093" s="140" t="s">
        <v>73</v>
      </c>
      <c r="G1093" s="130"/>
      <c r="H1093" s="278">
        <v>0</v>
      </c>
      <c r="I1093" s="278"/>
      <c r="J1093" s="278">
        <v>28000</v>
      </c>
      <c r="K1093" s="278"/>
      <c r="L1093" s="278"/>
      <c r="M1093" s="278">
        <f>H1093-I1093+J1093-K1093+L1093</f>
        <v>28000</v>
      </c>
    </row>
    <row r="1094" spans="1:18" s="99" customFormat="1" hidden="1" x14ac:dyDescent="0.2">
      <c r="A1094" s="107" t="s">
        <v>600</v>
      </c>
      <c r="B1094" s="159" t="s">
        <v>706</v>
      </c>
      <c r="C1094" s="94">
        <v>11</v>
      </c>
      <c r="D1094" s="95" t="s">
        <v>270</v>
      </c>
      <c r="E1094" s="108">
        <v>3811</v>
      </c>
      <c r="F1094" s="140" t="s">
        <v>73</v>
      </c>
      <c r="G1094" s="130"/>
      <c r="H1094" s="278">
        <v>1327</v>
      </c>
      <c r="I1094" s="278">
        <v>1327</v>
      </c>
      <c r="J1094" s="278">
        <v>0</v>
      </c>
      <c r="K1094" s="278"/>
      <c r="L1094" s="278"/>
      <c r="M1094" s="278">
        <f>H1094-I1094+J1094-K1094+L1094</f>
        <v>0</v>
      </c>
    </row>
    <row r="1095" spans="1:18" s="99" customFormat="1" ht="47.25" hidden="1" x14ac:dyDescent="0.2">
      <c r="A1095" s="177" t="s">
        <v>600</v>
      </c>
      <c r="B1095" s="168" t="s">
        <v>708</v>
      </c>
      <c r="C1095" s="169">
        <v>559</v>
      </c>
      <c r="D1095" s="177"/>
      <c r="E1095" s="171"/>
      <c r="F1095" s="178" t="s">
        <v>709</v>
      </c>
      <c r="G1095" s="173" t="s">
        <v>674</v>
      </c>
      <c r="H1095" s="297">
        <f>H1096</f>
        <v>0</v>
      </c>
      <c r="I1095" s="297">
        <f>I1096</f>
        <v>0</v>
      </c>
      <c r="J1095" s="297">
        <f>J1096</f>
        <v>1600000</v>
      </c>
      <c r="K1095" s="297">
        <f t="shared" ref="K1095:L1097" si="680">K1096</f>
        <v>0</v>
      </c>
      <c r="L1095" s="297">
        <f t="shared" si="680"/>
        <v>0</v>
      </c>
      <c r="M1095" s="297">
        <f t="shared" ref="M1095:M1098" si="681">H1095-I1095+J1095-K1095+L1095</f>
        <v>1600000</v>
      </c>
    </row>
    <row r="1096" spans="1:18" s="99" customFormat="1" hidden="1" x14ac:dyDescent="0.2">
      <c r="A1096" s="186" t="s">
        <v>600</v>
      </c>
      <c r="B1096" s="174" t="s">
        <v>708</v>
      </c>
      <c r="C1096" s="164">
        <v>559</v>
      </c>
      <c r="D1096" s="164"/>
      <c r="E1096" s="165">
        <v>36</v>
      </c>
      <c r="F1096" s="166"/>
      <c r="G1096" s="166"/>
      <c r="H1096" s="296">
        <f t="shared" ref="H1096:J1097" si="682">H1097</f>
        <v>0</v>
      </c>
      <c r="I1096" s="296">
        <f t="shared" si="682"/>
        <v>0</v>
      </c>
      <c r="J1096" s="296">
        <f t="shared" si="682"/>
        <v>1600000</v>
      </c>
      <c r="K1096" s="296">
        <f t="shared" si="680"/>
        <v>0</v>
      </c>
      <c r="L1096" s="296">
        <f t="shared" si="680"/>
        <v>0</v>
      </c>
      <c r="M1096" s="296">
        <f t="shared" si="681"/>
        <v>1600000</v>
      </c>
      <c r="N1096" s="148"/>
      <c r="O1096" s="148"/>
      <c r="P1096" s="148"/>
      <c r="Q1096" s="148"/>
      <c r="R1096" s="148"/>
    </row>
    <row r="1097" spans="1:18" s="99" customFormat="1" hidden="1" x14ac:dyDescent="0.2">
      <c r="A1097" s="131" t="s">
        <v>600</v>
      </c>
      <c r="B1097" s="127" t="s">
        <v>708</v>
      </c>
      <c r="C1097" s="101">
        <v>559</v>
      </c>
      <c r="D1097" s="116"/>
      <c r="E1097" s="111">
        <v>368</v>
      </c>
      <c r="F1097" s="139"/>
      <c r="G1097" s="139"/>
      <c r="H1097" s="105">
        <f t="shared" si="682"/>
        <v>0</v>
      </c>
      <c r="I1097" s="105">
        <f t="shared" si="682"/>
        <v>0</v>
      </c>
      <c r="J1097" s="105">
        <f t="shared" si="682"/>
        <v>1600000</v>
      </c>
      <c r="K1097" s="105">
        <f t="shared" si="680"/>
        <v>0</v>
      </c>
      <c r="L1097" s="105">
        <f t="shared" si="680"/>
        <v>0</v>
      </c>
      <c r="M1097" s="105">
        <f t="shared" si="681"/>
        <v>1600000</v>
      </c>
    </row>
    <row r="1098" spans="1:18" s="99" customFormat="1" ht="30" hidden="1" x14ac:dyDescent="0.2">
      <c r="A1098" s="101" t="s">
        <v>600</v>
      </c>
      <c r="B1098" s="94" t="s">
        <v>708</v>
      </c>
      <c r="C1098" s="94">
        <v>559</v>
      </c>
      <c r="D1098" s="95" t="s">
        <v>258</v>
      </c>
      <c r="E1098" s="117">
        <v>3682</v>
      </c>
      <c r="F1098" s="140" t="s">
        <v>710</v>
      </c>
      <c r="G1098" s="140"/>
      <c r="H1098" s="275">
        <v>0</v>
      </c>
      <c r="I1098" s="275">
        <v>0</v>
      </c>
      <c r="J1098" s="275">
        <v>1600000</v>
      </c>
      <c r="K1098" s="275">
        <v>0</v>
      </c>
      <c r="L1098" s="275">
        <v>0</v>
      </c>
      <c r="M1098" s="275">
        <f t="shared" si="681"/>
        <v>1600000</v>
      </c>
    </row>
    <row r="1099" spans="1:18" s="99" customFormat="1" ht="15.75" hidden="1" customHeight="1" x14ac:dyDescent="0.2">
      <c r="A1099" s="190" t="s">
        <v>600</v>
      </c>
      <c r="B1099" s="440" t="s">
        <v>711</v>
      </c>
      <c r="C1099" s="440"/>
      <c r="D1099" s="440"/>
      <c r="E1099" s="440"/>
      <c r="F1099" s="440"/>
      <c r="G1099" s="115"/>
      <c r="H1099" s="294">
        <f>H1100+H1105+H1109+H1113+H1122+H1143+H1154+H1173+H1177+H1127+H1183+H1131+H1138+H1150</f>
        <v>399044290</v>
      </c>
      <c r="I1099" s="294">
        <f t="shared" ref="I1099:L1099" si="683">I1100+I1105+I1109+I1113+I1122+I1143+I1154+I1173+I1177+I1127+I1183+I1131+I1138+I1150</f>
        <v>10551123</v>
      </c>
      <c r="J1099" s="294">
        <f t="shared" si="683"/>
        <v>10551123</v>
      </c>
      <c r="K1099" s="294">
        <f t="shared" si="683"/>
        <v>18805330</v>
      </c>
      <c r="L1099" s="294">
        <f t="shared" si="683"/>
        <v>69700000</v>
      </c>
      <c r="M1099" s="294">
        <f t="shared" ref="M1099:M1130" si="684">H1099-I1099+J1099-K1099+L1099</f>
        <v>449938960</v>
      </c>
    </row>
    <row r="1100" spans="1:18" s="99" customFormat="1" ht="47.25" hidden="1" x14ac:dyDescent="0.2">
      <c r="A1100" s="187" t="s">
        <v>600</v>
      </c>
      <c r="B1100" s="176" t="s">
        <v>712</v>
      </c>
      <c r="C1100" s="176"/>
      <c r="D1100" s="176"/>
      <c r="E1100" s="170"/>
      <c r="F1100" s="172" t="s">
        <v>713</v>
      </c>
      <c r="G1100" s="173" t="s">
        <v>714</v>
      </c>
      <c r="H1100" s="297">
        <f t="shared" ref="H1100:L1101" si="685">H1101</f>
        <v>9665500</v>
      </c>
      <c r="I1100" s="297">
        <f t="shared" si="685"/>
        <v>0</v>
      </c>
      <c r="J1100" s="297">
        <f t="shared" si="685"/>
        <v>0</v>
      </c>
      <c r="K1100" s="297">
        <f t="shared" si="685"/>
        <v>1700000</v>
      </c>
      <c r="L1100" s="297">
        <f t="shared" si="685"/>
        <v>0</v>
      </c>
      <c r="M1100" s="297">
        <f t="shared" si="684"/>
        <v>7965500</v>
      </c>
    </row>
    <row r="1101" spans="1:18" s="137" customFormat="1" hidden="1" x14ac:dyDescent="0.2">
      <c r="A1101" s="186" t="s">
        <v>600</v>
      </c>
      <c r="B1101" s="174" t="s">
        <v>712</v>
      </c>
      <c r="C1101" s="164">
        <v>11</v>
      </c>
      <c r="D1101" s="164"/>
      <c r="E1101" s="165">
        <v>36</v>
      </c>
      <c r="F1101" s="166"/>
      <c r="G1101" s="167"/>
      <c r="H1101" s="296">
        <f t="shared" si="685"/>
        <v>9665500</v>
      </c>
      <c r="I1101" s="296">
        <f t="shared" si="685"/>
        <v>0</v>
      </c>
      <c r="J1101" s="296">
        <f t="shared" si="685"/>
        <v>0</v>
      </c>
      <c r="K1101" s="296">
        <f t="shared" si="685"/>
        <v>1700000</v>
      </c>
      <c r="L1101" s="296">
        <f t="shared" si="685"/>
        <v>0</v>
      </c>
      <c r="M1101" s="296">
        <f t="shared" si="684"/>
        <v>7965500</v>
      </c>
    </row>
    <row r="1102" spans="1:18" s="148" customFormat="1" hidden="1" x14ac:dyDescent="0.2">
      <c r="A1102" s="102" t="s">
        <v>600</v>
      </c>
      <c r="B1102" s="119" t="s">
        <v>712</v>
      </c>
      <c r="C1102" s="119">
        <v>11</v>
      </c>
      <c r="D1102" s="102"/>
      <c r="E1102" s="103">
        <v>363</v>
      </c>
      <c r="F1102" s="139"/>
      <c r="G1102" s="104"/>
      <c r="H1102" s="105">
        <f t="shared" ref="H1102:I1102" si="686">H1104+H1103</f>
        <v>9665500</v>
      </c>
      <c r="I1102" s="105">
        <f t="shared" si="686"/>
        <v>0</v>
      </c>
      <c r="J1102" s="105">
        <f t="shared" ref="J1102:L1102" si="687">J1104+J1103</f>
        <v>0</v>
      </c>
      <c r="K1102" s="105">
        <f t="shared" si="687"/>
        <v>1700000</v>
      </c>
      <c r="L1102" s="105">
        <f t="shared" si="687"/>
        <v>0</v>
      </c>
      <c r="M1102" s="105">
        <f t="shared" si="684"/>
        <v>7965500</v>
      </c>
    </row>
    <row r="1103" spans="1:18" s="123" customFormat="1" hidden="1" x14ac:dyDescent="0.2">
      <c r="A1103" s="135" t="s">
        <v>600</v>
      </c>
      <c r="B1103" s="195" t="s">
        <v>712</v>
      </c>
      <c r="C1103" s="195">
        <v>11</v>
      </c>
      <c r="D1103" s="135" t="s">
        <v>270</v>
      </c>
      <c r="E1103" s="136">
        <v>3631</v>
      </c>
      <c r="F1103" s="141" t="s">
        <v>71</v>
      </c>
      <c r="G1103" s="130"/>
      <c r="H1103" s="278">
        <v>9700</v>
      </c>
      <c r="I1103" s="278"/>
      <c r="J1103" s="278"/>
      <c r="K1103" s="278"/>
      <c r="L1103" s="278"/>
      <c r="M1103" s="278">
        <f t="shared" si="684"/>
        <v>9700</v>
      </c>
    </row>
    <row r="1104" spans="1:18" s="99" customFormat="1" hidden="1" x14ac:dyDescent="0.2">
      <c r="A1104" s="107" t="s">
        <v>600</v>
      </c>
      <c r="B1104" s="122" t="s">
        <v>712</v>
      </c>
      <c r="C1104" s="122">
        <v>11</v>
      </c>
      <c r="D1104" s="107" t="s">
        <v>270</v>
      </c>
      <c r="E1104" s="108">
        <v>3632</v>
      </c>
      <c r="F1104" s="140" t="s">
        <v>183</v>
      </c>
      <c r="G1104" s="130"/>
      <c r="H1104" s="293">
        <v>9655800</v>
      </c>
      <c r="I1104" s="293"/>
      <c r="J1104" s="293"/>
      <c r="K1104" s="293">
        <v>1700000</v>
      </c>
      <c r="L1104" s="293"/>
      <c r="M1104" s="293">
        <f t="shared" si="684"/>
        <v>7955800</v>
      </c>
    </row>
    <row r="1105" spans="1:13" s="99" customFormat="1" ht="47.25" hidden="1" x14ac:dyDescent="0.2">
      <c r="A1105" s="187" t="s">
        <v>600</v>
      </c>
      <c r="B1105" s="169" t="s">
        <v>715</v>
      </c>
      <c r="C1105" s="169"/>
      <c r="D1105" s="169"/>
      <c r="E1105" s="170"/>
      <c r="F1105" s="172" t="s">
        <v>716</v>
      </c>
      <c r="G1105" s="173" t="s">
        <v>714</v>
      </c>
      <c r="H1105" s="297">
        <f t="shared" ref="H1105:L1107" si="688">H1106</f>
        <v>3800000</v>
      </c>
      <c r="I1105" s="297">
        <f t="shared" si="688"/>
        <v>0</v>
      </c>
      <c r="J1105" s="297">
        <f t="shared" si="688"/>
        <v>0</v>
      </c>
      <c r="K1105" s="297">
        <f t="shared" si="688"/>
        <v>1300000</v>
      </c>
      <c r="L1105" s="297">
        <f t="shared" si="688"/>
        <v>0</v>
      </c>
      <c r="M1105" s="297">
        <f t="shared" si="684"/>
        <v>2500000</v>
      </c>
    </row>
    <row r="1106" spans="1:13" s="148" customFormat="1" hidden="1" x14ac:dyDescent="0.2">
      <c r="A1106" s="182" t="s">
        <v>600</v>
      </c>
      <c r="B1106" s="164" t="s">
        <v>715</v>
      </c>
      <c r="C1106" s="164">
        <v>11</v>
      </c>
      <c r="D1106" s="164"/>
      <c r="E1106" s="165">
        <v>36</v>
      </c>
      <c r="F1106" s="166"/>
      <c r="G1106" s="167"/>
      <c r="H1106" s="296">
        <f t="shared" si="688"/>
        <v>3800000</v>
      </c>
      <c r="I1106" s="296">
        <f t="shared" si="688"/>
        <v>0</v>
      </c>
      <c r="J1106" s="296">
        <f t="shared" si="688"/>
        <v>0</v>
      </c>
      <c r="K1106" s="296">
        <f t="shared" si="688"/>
        <v>1300000</v>
      </c>
      <c r="L1106" s="296">
        <f t="shared" si="688"/>
        <v>0</v>
      </c>
      <c r="M1106" s="296">
        <f t="shared" si="684"/>
        <v>2500000</v>
      </c>
    </row>
    <row r="1107" spans="1:13" s="99" customFormat="1" hidden="1" x14ac:dyDescent="0.2">
      <c r="A1107" s="102" t="s">
        <v>600</v>
      </c>
      <c r="B1107" s="101" t="s">
        <v>715</v>
      </c>
      <c r="C1107" s="101">
        <v>11</v>
      </c>
      <c r="D1107" s="116"/>
      <c r="E1107" s="103">
        <v>363</v>
      </c>
      <c r="F1107" s="139"/>
      <c r="G1107" s="104"/>
      <c r="H1107" s="105">
        <f t="shared" si="688"/>
        <v>3800000</v>
      </c>
      <c r="I1107" s="105">
        <f t="shared" si="688"/>
        <v>0</v>
      </c>
      <c r="J1107" s="105">
        <f t="shared" si="688"/>
        <v>0</v>
      </c>
      <c r="K1107" s="105">
        <f t="shared" si="688"/>
        <v>1300000</v>
      </c>
      <c r="L1107" s="105">
        <f t="shared" si="688"/>
        <v>0</v>
      </c>
      <c r="M1107" s="105">
        <f t="shared" si="684"/>
        <v>2500000</v>
      </c>
    </row>
    <row r="1108" spans="1:13" s="99" customFormat="1" hidden="1" x14ac:dyDescent="0.2">
      <c r="A1108" s="107" t="s">
        <v>600</v>
      </c>
      <c r="B1108" s="94" t="s">
        <v>715</v>
      </c>
      <c r="C1108" s="94">
        <v>11</v>
      </c>
      <c r="D1108" s="95" t="s">
        <v>270</v>
      </c>
      <c r="E1108" s="108">
        <v>3632</v>
      </c>
      <c r="F1108" s="140" t="s">
        <v>183</v>
      </c>
      <c r="G1108" s="130"/>
      <c r="H1108" s="293">
        <v>3800000</v>
      </c>
      <c r="I1108" s="293"/>
      <c r="J1108" s="293"/>
      <c r="K1108" s="293">
        <v>1300000</v>
      </c>
      <c r="L1108" s="293"/>
      <c r="M1108" s="293">
        <f t="shared" si="684"/>
        <v>2500000</v>
      </c>
    </row>
    <row r="1109" spans="1:13" s="99" customFormat="1" ht="45" hidden="1" x14ac:dyDescent="0.2">
      <c r="A1109" s="187" t="s">
        <v>600</v>
      </c>
      <c r="B1109" s="168" t="s">
        <v>717</v>
      </c>
      <c r="C1109" s="168"/>
      <c r="D1109" s="168"/>
      <c r="E1109" s="175"/>
      <c r="F1109" s="172" t="s">
        <v>445</v>
      </c>
      <c r="G1109" s="173" t="s">
        <v>714</v>
      </c>
      <c r="H1109" s="297">
        <f t="shared" ref="H1109:L1111" si="689">H1110</f>
        <v>73000000</v>
      </c>
      <c r="I1109" s="297">
        <f t="shared" si="689"/>
        <v>0</v>
      </c>
      <c r="J1109" s="297">
        <f t="shared" si="689"/>
        <v>0</v>
      </c>
      <c r="K1109" s="297">
        <f t="shared" si="689"/>
        <v>0</v>
      </c>
      <c r="L1109" s="297">
        <f t="shared" si="689"/>
        <v>5000000</v>
      </c>
      <c r="M1109" s="297">
        <f t="shared" si="684"/>
        <v>78000000</v>
      </c>
    </row>
    <row r="1110" spans="1:13" s="148" customFormat="1" hidden="1" x14ac:dyDescent="0.2">
      <c r="A1110" s="186" t="s">
        <v>600</v>
      </c>
      <c r="B1110" s="174" t="s">
        <v>717</v>
      </c>
      <c r="C1110" s="164">
        <v>11</v>
      </c>
      <c r="D1110" s="164"/>
      <c r="E1110" s="165">
        <v>36</v>
      </c>
      <c r="F1110" s="166"/>
      <c r="G1110" s="167"/>
      <c r="H1110" s="296">
        <f t="shared" si="689"/>
        <v>73000000</v>
      </c>
      <c r="I1110" s="296">
        <f t="shared" si="689"/>
        <v>0</v>
      </c>
      <c r="J1110" s="296">
        <f t="shared" si="689"/>
        <v>0</v>
      </c>
      <c r="K1110" s="296">
        <f t="shared" si="689"/>
        <v>0</v>
      </c>
      <c r="L1110" s="296">
        <f t="shared" si="689"/>
        <v>5000000</v>
      </c>
      <c r="M1110" s="296">
        <f t="shared" si="684"/>
        <v>78000000</v>
      </c>
    </row>
    <row r="1111" spans="1:13" s="99" customFormat="1" hidden="1" x14ac:dyDescent="0.2">
      <c r="A1111" s="116" t="s">
        <v>600</v>
      </c>
      <c r="B1111" s="100" t="s">
        <v>717</v>
      </c>
      <c r="C1111" s="101">
        <v>11</v>
      </c>
      <c r="D1111" s="116"/>
      <c r="E1111" s="111">
        <v>363</v>
      </c>
      <c r="F1111" s="139"/>
      <c r="G1111" s="104"/>
      <c r="H1111" s="105">
        <f t="shared" si="689"/>
        <v>73000000</v>
      </c>
      <c r="I1111" s="105">
        <f t="shared" si="689"/>
        <v>0</v>
      </c>
      <c r="J1111" s="105">
        <f t="shared" si="689"/>
        <v>0</v>
      </c>
      <c r="K1111" s="105">
        <f t="shared" si="689"/>
        <v>0</v>
      </c>
      <c r="L1111" s="105">
        <f t="shared" si="689"/>
        <v>5000000</v>
      </c>
      <c r="M1111" s="105">
        <f t="shared" si="684"/>
        <v>78000000</v>
      </c>
    </row>
    <row r="1112" spans="1:13" s="137" customFormat="1" ht="15" hidden="1" x14ac:dyDescent="0.2">
      <c r="A1112" s="95" t="s">
        <v>600</v>
      </c>
      <c r="B1112" s="93" t="s">
        <v>717</v>
      </c>
      <c r="C1112" s="94">
        <v>11</v>
      </c>
      <c r="D1112" s="95" t="s">
        <v>270</v>
      </c>
      <c r="E1112" s="117">
        <v>3632</v>
      </c>
      <c r="F1112" s="140" t="s">
        <v>183</v>
      </c>
      <c r="G1112" s="130"/>
      <c r="H1112" s="278">
        <v>73000000</v>
      </c>
      <c r="I1112" s="278"/>
      <c r="J1112" s="278"/>
      <c r="K1112" s="278"/>
      <c r="L1112" s="278">
        <v>5000000</v>
      </c>
      <c r="M1112" s="278">
        <f t="shared" si="684"/>
        <v>78000000</v>
      </c>
    </row>
    <row r="1113" spans="1:13" s="137" customFormat="1" ht="45" hidden="1" x14ac:dyDescent="0.2">
      <c r="A1113" s="187" t="s">
        <v>600</v>
      </c>
      <c r="B1113" s="168" t="s">
        <v>718</v>
      </c>
      <c r="C1113" s="169"/>
      <c r="D1113" s="177"/>
      <c r="E1113" s="171"/>
      <c r="F1113" s="178" t="s">
        <v>719</v>
      </c>
      <c r="G1113" s="173" t="s">
        <v>714</v>
      </c>
      <c r="H1113" s="297">
        <f t="shared" ref="H1113:I1113" si="690">H1114+H1118</f>
        <v>17708200</v>
      </c>
      <c r="I1113" s="297">
        <f t="shared" si="690"/>
        <v>0</v>
      </c>
      <c r="J1113" s="297">
        <f t="shared" ref="J1113:L1113" si="691">J1114+J1118</f>
        <v>0</v>
      </c>
      <c r="K1113" s="297">
        <f t="shared" si="691"/>
        <v>5239350</v>
      </c>
      <c r="L1113" s="297">
        <f t="shared" si="691"/>
        <v>6500000</v>
      </c>
      <c r="M1113" s="297">
        <f t="shared" si="684"/>
        <v>18968850</v>
      </c>
    </row>
    <row r="1114" spans="1:13" s="137" customFormat="1" hidden="1" x14ac:dyDescent="0.2">
      <c r="A1114" s="186" t="s">
        <v>600</v>
      </c>
      <c r="B1114" s="174" t="s">
        <v>718</v>
      </c>
      <c r="C1114" s="164">
        <v>11</v>
      </c>
      <c r="D1114" s="164"/>
      <c r="E1114" s="165">
        <v>36</v>
      </c>
      <c r="F1114" s="166"/>
      <c r="G1114" s="167"/>
      <c r="H1114" s="296">
        <f t="shared" ref="H1114:L1114" si="692">H1115</f>
        <v>3303200</v>
      </c>
      <c r="I1114" s="296">
        <f t="shared" si="692"/>
        <v>0</v>
      </c>
      <c r="J1114" s="296">
        <f t="shared" si="692"/>
        <v>0</v>
      </c>
      <c r="K1114" s="296">
        <f t="shared" si="692"/>
        <v>0</v>
      </c>
      <c r="L1114" s="296">
        <f t="shared" si="692"/>
        <v>6500000</v>
      </c>
      <c r="M1114" s="296">
        <f t="shared" si="684"/>
        <v>9803200</v>
      </c>
    </row>
    <row r="1115" spans="1:13" s="137" customFormat="1" hidden="1" x14ac:dyDescent="0.2">
      <c r="A1115" s="131" t="s">
        <v>600</v>
      </c>
      <c r="B1115" s="127" t="s">
        <v>718</v>
      </c>
      <c r="C1115" s="101">
        <v>11</v>
      </c>
      <c r="D1115" s="116"/>
      <c r="E1115" s="103">
        <v>363</v>
      </c>
      <c r="F1115" s="139"/>
      <c r="G1115" s="104"/>
      <c r="H1115" s="105">
        <f t="shared" ref="H1115:I1115" si="693">SUM(H1116:H1117)</f>
        <v>3303200</v>
      </c>
      <c r="I1115" s="105">
        <f t="shared" si="693"/>
        <v>0</v>
      </c>
      <c r="J1115" s="105">
        <f t="shared" ref="J1115:L1115" si="694">SUM(J1116:J1117)</f>
        <v>0</v>
      </c>
      <c r="K1115" s="105">
        <f t="shared" si="694"/>
        <v>0</v>
      </c>
      <c r="L1115" s="105">
        <f t="shared" si="694"/>
        <v>6500000</v>
      </c>
      <c r="M1115" s="105">
        <f t="shared" si="684"/>
        <v>9803200</v>
      </c>
    </row>
    <row r="1116" spans="1:13" s="137" customFormat="1" ht="15" hidden="1" x14ac:dyDescent="0.2">
      <c r="A1116" s="95" t="s">
        <v>600</v>
      </c>
      <c r="B1116" s="93" t="s">
        <v>718</v>
      </c>
      <c r="C1116" s="94">
        <v>11</v>
      </c>
      <c r="D1116" s="95" t="s">
        <v>270</v>
      </c>
      <c r="E1116" s="108">
        <v>3631</v>
      </c>
      <c r="F1116" s="140" t="s">
        <v>71</v>
      </c>
      <c r="G1116" s="130"/>
      <c r="H1116" s="278">
        <v>13000</v>
      </c>
      <c r="I1116" s="278"/>
      <c r="J1116" s="278"/>
      <c r="K1116" s="278"/>
      <c r="L1116" s="278"/>
      <c r="M1116" s="278">
        <f t="shared" si="684"/>
        <v>13000</v>
      </c>
    </row>
    <row r="1117" spans="1:13" s="137" customFormat="1" ht="15" hidden="1" x14ac:dyDescent="0.2">
      <c r="A1117" s="95" t="s">
        <v>600</v>
      </c>
      <c r="B1117" s="93" t="s">
        <v>718</v>
      </c>
      <c r="C1117" s="94">
        <v>11</v>
      </c>
      <c r="D1117" s="95" t="s">
        <v>270</v>
      </c>
      <c r="E1117" s="108">
        <v>3632</v>
      </c>
      <c r="F1117" s="140" t="s">
        <v>183</v>
      </c>
      <c r="G1117" s="130"/>
      <c r="H1117" s="293">
        <v>3290200</v>
      </c>
      <c r="I1117" s="293"/>
      <c r="J1117" s="293"/>
      <c r="K1117" s="293"/>
      <c r="L1117" s="293">
        <v>6500000</v>
      </c>
      <c r="M1117" s="293">
        <f t="shared" si="684"/>
        <v>9790200</v>
      </c>
    </row>
    <row r="1118" spans="1:13" s="137" customFormat="1" hidden="1" x14ac:dyDescent="0.2">
      <c r="A1118" s="186" t="s">
        <v>600</v>
      </c>
      <c r="B1118" s="174" t="s">
        <v>718</v>
      </c>
      <c r="C1118" s="164">
        <v>12</v>
      </c>
      <c r="D1118" s="164"/>
      <c r="E1118" s="165">
        <v>36</v>
      </c>
      <c r="F1118" s="166"/>
      <c r="G1118" s="167"/>
      <c r="H1118" s="296">
        <f t="shared" ref="H1118:L1118" si="695">H1119</f>
        <v>14405000</v>
      </c>
      <c r="I1118" s="296">
        <f t="shared" si="695"/>
        <v>0</v>
      </c>
      <c r="J1118" s="296">
        <f t="shared" si="695"/>
        <v>0</v>
      </c>
      <c r="K1118" s="296">
        <f t="shared" si="695"/>
        <v>5239350</v>
      </c>
      <c r="L1118" s="296">
        <f t="shared" si="695"/>
        <v>0</v>
      </c>
      <c r="M1118" s="296">
        <f t="shared" si="684"/>
        <v>9165650</v>
      </c>
    </row>
    <row r="1119" spans="1:13" s="137" customFormat="1" hidden="1" x14ac:dyDescent="0.2">
      <c r="A1119" s="131" t="s">
        <v>600</v>
      </c>
      <c r="B1119" s="127" t="s">
        <v>718</v>
      </c>
      <c r="C1119" s="101">
        <v>12</v>
      </c>
      <c r="D1119" s="116"/>
      <c r="E1119" s="103">
        <v>363</v>
      </c>
      <c r="F1119" s="139"/>
      <c r="G1119" s="104"/>
      <c r="H1119" s="105">
        <f t="shared" ref="H1119:I1119" si="696">H1121+H1120</f>
        <v>14405000</v>
      </c>
      <c r="I1119" s="105">
        <f t="shared" si="696"/>
        <v>0</v>
      </c>
      <c r="J1119" s="105">
        <f t="shared" ref="J1119:L1119" si="697">J1121+J1120</f>
        <v>0</v>
      </c>
      <c r="K1119" s="105">
        <f t="shared" si="697"/>
        <v>5239350</v>
      </c>
      <c r="L1119" s="105">
        <f t="shared" si="697"/>
        <v>0</v>
      </c>
      <c r="M1119" s="105">
        <f t="shared" si="684"/>
        <v>9165650</v>
      </c>
    </row>
    <row r="1120" spans="1:13" s="99" customFormat="1" hidden="1" x14ac:dyDescent="0.2">
      <c r="A1120" s="134" t="s">
        <v>600</v>
      </c>
      <c r="B1120" s="133" t="s">
        <v>718</v>
      </c>
      <c r="C1120" s="134">
        <v>12</v>
      </c>
      <c r="D1120" s="150" t="s">
        <v>270</v>
      </c>
      <c r="E1120" s="136">
        <v>3631</v>
      </c>
      <c r="F1120" s="141" t="s">
        <v>71</v>
      </c>
      <c r="G1120" s="130"/>
      <c r="H1120" s="278">
        <v>98000</v>
      </c>
      <c r="I1120" s="278"/>
      <c r="J1120" s="278"/>
      <c r="K1120" s="278"/>
      <c r="L1120" s="278"/>
      <c r="M1120" s="278">
        <f t="shared" si="684"/>
        <v>98000</v>
      </c>
    </row>
    <row r="1121" spans="1:13" s="99" customFormat="1" hidden="1" x14ac:dyDescent="0.2">
      <c r="A1121" s="95" t="s">
        <v>600</v>
      </c>
      <c r="B1121" s="93" t="s">
        <v>718</v>
      </c>
      <c r="C1121" s="94">
        <v>12</v>
      </c>
      <c r="D1121" s="95" t="s">
        <v>270</v>
      </c>
      <c r="E1121" s="108">
        <v>3632</v>
      </c>
      <c r="F1121" s="140" t="s">
        <v>183</v>
      </c>
      <c r="G1121" s="130"/>
      <c r="H1121" s="293">
        <v>14307000</v>
      </c>
      <c r="I1121" s="293"/>
      <c r="J1121" s="293"/>
      <c r="K1121" s="293">
        <v>5239350</v>
      </c>
      <c r="L1121" s="293"/>
      <c r="M1121" s="293">
        <f t="shared" si="684"/>
        <v>9067650</v>
      </c>
    </row>
    <row r="1122" spans="1:13" s="99" customFormat="1" ht="45" hidden="1" x14ac:dyDescent="0.2">
      <c r="A1122" s="187" t="s">
        <v>600</v>
      </c>
      <c r="B1122" s="168" t="s">
        <v>720</v>
      </c>
      <c r="C1122" s="169"/>
      <c r="D1122" s="177"/>
      <c r="E1122" s="171"/>
      <c r="F1122" s="178" t="s">
        <v>721</v>
      </c>
      <c r="G1122" s="173" t="s">
        <v>714</v>
      </c>
      <c r="H1122" s="297">
        <f t="shared" ref="H1122:L1123" si="698">H1123</f>
        <v>11100000</v>
      </c>
      <c r="I1122" s="297">
        <f t="shared" si="698"/>
        <v>0</v>
      </c>
      <c r="J1122" s="297">
        <f t="shared" si="698"/>
        <v>0</v>
      </c>
      <c r="K1122" s="297">
        <f t="shared" si="698"/>
        <v>0</v>
      </c>
      <c r="L1122" s="297">
        <f t="shared" si="698"/>
        <v>10300000</v>
      </c>
      <c r="M1122" s="297">
        <f t="shared" si="684"/>
        <v>21400000</v>
      </c>
    </row>
    <row r="1123" spans="1:13" s="99" customFormat="1" hidden="1" x14ac:dyDescent="0.2">
      <c r="A1123" s="186" t="s">
        <v>600</v>
      </c>
      <c r="B1123" s="174" t="s">
        <v>720</v>
      </c>
      <c r="C1123" s="164">
        <v>11</v>
      </c>
      <c r="D1123" s="185"/>
      <c r="E1123" s="165">
        <v>36</v>
      </c>
      <c r="F1123" s="166"/>
      <c r="G1123" s="167"/>
      <c r="H1123" s="296">
        <f t="shared" si="698"/>
        <v>11100000</v>
      </c>
      <c r="I1123" s="296">
        <f t="shared" si="698"/>
        <v>0</v>
      </c>
      <c r="J1123" s="296">
        <f t="shared" si="698"/>
        <v>0</v>
      </c>
      <c r="K1123" s="296">
        <f t="shared" si="698"/>
        <v>0</v>
      </c>
      <c r="L1123" s="296">
        <f t="shared" si="698"/>
        <v>10300000</v>
      </c>
      <c r="M1123" s="296">
        <f t="shared" si="684"/>
        <v>21400000</v>
      </c>
    </row>
    <row r="1124" spans="1:13" s="99" customFormat="1" hidden="1" x14ac:dyDescent="0.2">
      <c r="A1124" s="131" t="s">
        <v>600</v>
      </c>
      <c r="B1124" s="127" t="s">
        <v>720</v>
      </c>
      <c r="C1124" s="101">
        <v>11</v>
      </c>
      <c r="D1124" s="116"/>
      <c r="E1124" s="111">
        <v>363</v>
      </c>
      <c r="F1124" s="139"/>
      <c r="G1124" s="104"/>
      <c r="H1124" s="105">
        <f t="shared" ref="H1124:I1124" si="699">H1126+H1125</f>
        <v>11100000</v>
      </c>
      <c r="I1124" s="105">
        <f t="shared" si="699"/>
        <v>0</v>
      </c>
      <c r="J1124" s="105">
        <f t="shared" ref="J1124:L1124" si="700">J1126+J1125</f>
        <v>0</v>
      </c>
      <c r="K1124" s="105">
        <f t="shared" si="700"/>
        <v>0</v>
      </c>
      <c r="L1124" s="105">
        <f t="shared" si="700"/>
        <v>10300000</v>
      </c>
      <c r="M1124" s="105">
        <f t="shared" si="684"/>
        <v>21400000</v>
      </c>
    </row>
    <row r="1125" spans="1:13" s="99" customFormat="1" hidden="1" x14ac:dyDescent="0.2">
      <c r="A1125" s="95" t="s">
        <v>600</v>
      </c>
      <c r="B1125" s="93" t="s">
        <v>720</v>
      </c>
      <c r="C1125" s="94">
        <v>11</v>
      </c>
      <c r="D1125" s="95" t="s">
        <v>270</v>
      </c>
      <c r="E1125" s="117">
        <v>3631</v>
      </c>
      <c r="F1125" s="140" t="s">
        <v>71</v>
      </c>
      <c r="G1125" s="130"/>
      <c r="H1125" s="278">
        <v>1100000</v>
      </c>
      <c r="I1125" s="278"/>
      <c r="J1125" s="278"/>
      <c r="K1125" s="278"/>
      <c r="L1125" s="278"/>
      <c r="M1125" s="278">
        <f t="shared" si="684"/>
        <v>1100000</v>
      </c>
    </row>
    <row r="1126" spans="1:13" s="99" customFormat="1" hidden="1" x14ac:dyDescent="0.2">
      <c r="A1126" s="95" t="s">
        <v>600</v>
      </c>
      <c r="B1126" s="93" t="s">
        <v>720</v>
      </c>
      <c r="C1126" s="94">
        <v>11</v>
      </c>
      <c r="D1126" s="95" t="s">
        <v>270</v>
      </c>
      <c r="E1126" s="117">
        <v>3632</v>
      </c>
      <c r="F1126" s="140" t="s">
        <v>183</v>
      </c>
      <c r="G1126" s="130"/>
      <c r="H1126" s="293">
        <v>10000000</v>
      </c>
      <c r="I1126" s="293"/>
      <c r="J1126" s="293"/>
      <c r="K1126" s="293"/>
      <c r="L1126" s="293">
        <v>10300000</v>
      </c>
      <c r="M1126" s="293">
        <f t="shared" si="684"/>
        <v>20300000</v>
      </c>
    </row>
    <row r="1127" spans="1:13" s="99" customFormat="1" ht="45" hidden="1" x14ac:dyDescent="0.2">
      <c r="A1127" s="187" t="s">
        <v>600</v>
      </c>
      <c r="B1127" s="168" t="s">
        <v>722</v>
      </c>
      <c r="C1127" s="169"/>
      <c r="D1127" s="177"/>
      <c r="E1127" s="171"/>
      <c r="F1127" s="178" t="s">
        <v>723</v>
      </c>
      <c r="G1127" s="173" t="s">
        <v>714</v>
      </c>
      <c r="H1127" s="297">
        <f t="shared" ref="H1127:L1133" si="701">H1128</f>
        <v>133000</v>
      </c>
      <c r="I1127" s="297">
        <f t="shared" si="701"/>
        <v>0</v>
      </c>
      <c r="J1127" s="297">
        <f t="shared" si="701"/>
        <v>0</v>
      </c>
      <c r="K1127" s="297">
        <f t="shared" si="701"/>
        <v>0</v>
      </c>
      <c r="L1127" s="297">
        <f t="shared" si="701"/>
        <v>0</v>
      </c>
      <c r="M1127" s="297">
        <f t="shared" si="684"/>
        <v>133000</v>
      </c>
    </row>
    <row r="1128" spans="1:13" s="148" customFormat="1" hidden="1" x14ac:dyDescent="0.2">
      <c r="A1128" s="186" t="s">
        <v>600</v>
      </c>
      <c r="B1128" s="174" t="s">
        <v>722</v>
      </c>
      <c r="C1128" s="164">
        <v>11</v>
      </c>
      <c r="D1128" s="185"/>
      <c r="E1128" s="165">
        <v>36</v>
      </c>
      <c r="F1128" s="166"/>
      <c r="G1128" s="167"/>
      <c r="H1128" s="296">
        <f t="shared" si="701"/>
        <v>133000</v>
      </c>
      <c r="I1128" s="296">
        <f t="shared" si="701"/>
        <v>0</v>
      </c>
      <c r="J1128" s="296">
        <f t="shared" si="701"/>
        <v>0</v>
      </c>
      <c r="K1128" s="296">
        <f t="shared" si="701"/>
        <v>0</v>
      </c>
      <c r="L1128" s="296">
        <f t="shared" si="701"/>
        <v>0</v>
      </c>
      <c r="M1128" s="296">
        <f t="shared" si="684"/>
        <v>133000</v>
      </c>
    </row>
    <row r="1129" spans="1:13" s="99" customFormat="1" hidden="1" x14ac:dyDescent="0.2">
      <c r="A1129" s="131" t="s">
        <v>600</v>
      </c>
      <c r="B1129" s="127" t="s">
        <v>722</v>
      </c>
      <c r="C1129" s="101">
        <v>11</v>
      </c>
      <c r="D1129" s="116"/>
      <c r="E1129" s="111">
        <v>363</v>
      </c>
      <c r="F1129" s="139"/>
      <c r="G1129" s="104"/>
      <c r="H1129" s="105">
        <f t="shared" si="701"/>
        <v>133000</v>
      </c>
      <c r="I1129" s="105">
        <f t="shared" si="701"/>
        <v>0</v>
      </c>
      <c r="J1129" s="105">
        <f t="shared" si="701"/>
        <v>0</v>
      </c>
      <c r="K1129" s="105">
        <f t="shared" si="701"/>
        <v>0</v>
      </c>
      <c r="L1129" s="105">
        <f t="shared" si="701"/>
        <v>0</v>
      </c>
      <c r="M1129" s="105">
        <f t="shared" si="684"/>
        <v>133000</v>
      </c>
    </row>
    <row r="1130" spans="1:13" s="99" customFormat="1" hidden="1" x14ac:dyDescent="0.2">
      <c r="A1130" s="145" t="s">
        <v>600</v>
      </c>
      <c r="B1130" s="196" t="s">
        <v>722</v>
      </c>
      <c r="C1130" s="134">
        <v>11</v>
      </c>
      <c r="D1130" s="150" t="s">
        <v>270</v>
      </c>
      <c r="E1130" s="136">
        <v>3631</v>
      </c>
      <c r="F1130" s="141" t="s">
        <v>71</v>
      </c>
      <c r="G1130" s="130"/>
      <c r="H1130" s="278">
        <v>133000</v>
      </c>
      <c r="I1130" s="278"/>
      <c r="J1130" s="278"/>
      <c r="K1130" s="278"/>
      <c r="L1130" s="278"/>
      <c r="M1130" s="278">
        <f t="shared" si="684"/>
        <v>133000</v>
      </c>
    </row>
    <row r="1131" spans="1:13" s="99" customFormat="1" ht="47.25" hidden="1" x14ac:dyDescent="0.2">
      <c r="A1131" s="187" t="s">
        <v>600</v>
      </c>
      <c r="B1131" s="168" t="s">
        <v>724</v>
      </c>
      <c r="C1131" s="169"/>
      <c r="D1131" s="177"/>
      <c r="E1131" s="171"/>
      <c r="F1131" s="230" t="s">
        <v>725</v>
      </c>
      <c r="G1131" s="173" t="s">
        <v>714</v>
      </c>
      <c r="H1131" s="297">
        <f>H1132+H1135</f>
        <v>96268920</v>
      </c>
      <c r="I1131" s="297">
        <f>I1132+I1135</f>
        <v>0</v>
      </c>
      <c r="J1131" s="297">
        <f>J1132+J1135</f>
        <v>10550000</v>
      </c>
      <c r="K1131" s="297">
        <f>K1132+K1135</f>
        <v>0</v>
      </c>
      <c r="L1131" s="297">
        <f>L1132+L1135</f>
        <v>23000000</v>
      </c>
      <c r="M1131" s="297">
        <f t="shared" ref="M1131:M1162" si="702">H1131-I1131+J1131-K1131+L1131</f>
        <v>129818920</v>
      </c>
    </row>
    <row r="1132" spans="1:13" s="148" customFormat="1" hidden="1" x14ac:dyDescent="0.2">
      <c r="A1132" s="186" t="s">
        <v>600</v>
      </c>
      <c r="B1132" s="174" t="s">
        <v>724</v>
      </c>
      <c r="C1132" s="164">
        <v>11</v>
      </c>
      <c r="D1132" s="185"/>
      <c r="E1132" s="165">
        <v>36</v>
      </c>
      <c r="F1132" s="166"/>
      <c r="G1132" s="167"/>
      <c r="H1132" s="296">
        <f t="shared" si="701"/>
        <v>23568920</v>
      </c>
      <c r="I1132" s="296">
        <f t="shared" si="701"/>
        <v>0</v>
      </c>
      <c r="J1132" s="296">
        <f t="shared" si="701"/>
        <v>0</v>
      </c>
      <c r="K1132" s="296">
        <f t="shared" si="701"/>
        <v>0</v>
      </c>
      <c r="L1132" s="296">
        <f t="shared" si="701"/>
        <v>23000000</v>
      </c>
      <c r="M1132" s="296">
        <f t="shared" si="702"/>
        <v>46568920</v>
      </c>
    </row>
    <row r="1133" spans="1:13" s="99" customFormat="1" hidden="1" x14ac:dyDescent="0.2">
      <c r="A1133" s="131" t="s">
        <v>600</v>
      </c>
      <c r="B1133" s="127" t="s">
        <v>724</v>
      </c>
      <c r="C1133" s="101">
        <v>11</v>
      </c>
      <c r="D1133" s="116"/>
      <c r="E1133" s="111">
        <v>363</v>
      </c>
      <c r="F1133" s="139"/>
      <c r="G1133" s="104"/>
      <c r="H1133" s="105">
        <f t="shared" si="701"/>
        <v>23568920</v>
      </c>
      <c r="I1133" s="105">
        <f t="shared" si="701"/>
        <v>0</v>
      </c>
      <c r="J1133" s="105">
        <f t="shared" si="701"/>
        <v>0</v>
      </c>
      <c r="K1133" s="105">
        <f t="shared" si="701"/>
        <v>0</v>
      </c>
      <c r="L1133" s="105">
        <f t="shared" si="701"/>
        <v>23000000</v>
      </c>
      <c r="M1133" s="105">
        <f t="shared" si="702"/>
        <v>46568920</v>
      </c>
    </row>
    <row r="1134" spans="1:13" s="99" customFormat="1" hidden="1" x14ac:dyDescent="0.2">
      <c r="A1134" s="145" t="s">
        <v>600</v>
      </c>
      <c r="B1134" s="196" t="s">
        <v>724</v>
      </c>
      <c r="C1134" s="134">
        <v>11</v>
      </c>
      <c r="D1134" s="150" t="s">
        <v>270</v>
      </c>
      <c r="E1134" s="136">
        <v>3632</v>
      </c>
      <c r="F1134" s="141" t="s">
        <v>183</v>
      </c>
      <c r="G1134" s="130"/>
      <c r="H1134" s="278">
        <v>23568920</v>
      </c>
      <c r="I1134" s="278"/>
      <c r="J1134" s="278"/>
      <c r="K1134" s="278"/>
      <c r="L1134" s="278">
        <v>23000000</v>
      </c>
      <c r="M1134" s="278">
        <f t="shared" si="702"/>
        <v>46568920</v>
      </c>
    </row>
    <row r="1135" spans="1:13" s="148" customFormat="1" hidden="1" x14ac:dyDescent="0.2">
      <c r="A1135" s="186" t="s">
        <v>600</v>
      </c>
      <c r="B1135" s="174" t="s">
        <v>724</v>
      </c>
      <c r="C1135" s="164">
        <v>810</v>
      </c>
      <c r="D1135" s="185"/>
      <c r="E1135" s="165">
        <v>36</v>
      </c>
      <c r="F1135" s="166"/>
      <c r="G1135" s="167"/>
      <c r="H1135" s="296">
        <f t="shared" ref="H1135:L1136" si="703">H1136</f>
        <v>72700000</v>
      </c>
      <c r="I1135" s="296">
        <f t="shared" si="703"/>
        <v>0</v>
      </c>
      <c r="J1135" s="296">
        <f t="shared" si="703"/>
        <v>10550000</v>
      </c>
      <c r="K1135" s="296">
        <f t="shared" si="703"/>
        <v>0</v>
      </c>
      <c r="L1135" s="296">
        <f t="shared" si="703"/>
        <v>0</v>
      </c>
      <c r="M1135" s="296">
        <f t="shared" si="702"/>
        <v>83250000</v>
      </c>
    </row>
    <row r="1136" spans="1:13" s="99" customFormat="1" hidden="1" x14ac:dyDescent="0.2">
      <c r="A1136" s="131" t="s">
        <v>600</v>
      </c>
      <c r="B1136" s="127" t="s">
        <v>724</v>
      </c>
      <c r="C1136" s="101">
        <v>810</v>
      </c>
      <c r="D1136" s="116"/>
      <c r="E1136" s="111">
        <v>363</v>
      </c>
      <c r="F1136" s="139"/>
      <c r="G1136" s="104"/>
      <c r="H1136" s="105">
        <f t="shared" si="703"/>
        <v>72700000</v>
      </c>
      <c r="I1136" s="105">
        <f t="shared" si="703"/>
        <v>0</v>
      </c>
      <c r="J1136" s="105">
        <f t="shared" si="703"/>
        <v>10550000</v>
      </c>
      <c r="K1136" s="105">
        <f t="shared" si="703"/>
        <v>0</v>
      </c>
      <c r="L1136" s="105">
        <f t="shared" si="703"/>
        <v>0</v>
      </c>
      <c r="M1136" s="105">
        <f t="shared" si="702"/>
        <v>83250000</v>
      </c>
    </row>
    <row r="1137" spans="1:13" s="137" customFormat="1" hidden="1" x14ac:dyDescent="0.2">
      <c r="A1137" s="145" t="s">
        <v>600</v>
      </c>
      <c r="B1137" s="196" t="s">
        <v>724</v>
      </c>
      <c r="C1137" s="134">
        <v>810</v>
      </c>
      <c r="D1137" s="150" t="s">
        <v>270</v>
      </c>
      <c r="E1137" s="136">
        <v>3632</v>
      </c>
      <c r="F1137" s="141" t="s">
        <v>183</v>
      </c>
      <c r="G1137" s="130"/>
      <c r="H1137" s="278">
        <v>72700000</v>
      </c>
      <c r="I1137" s="278"/>
      <c r="J1137" s="278">
        <v>10550000</v>
      </c>
      <c r="K1137" s="278"/>
      <c r="L1137" s="278"/>
      <c r="M1137" s="278">
        <f t="shared" si="702"/>
        <v>83250000</v>
      </c>
    </row>
    <row r="1138" spans="1:13" s="137" customFormat="1" ht="33.75" hidden="1" x14ac:dyDescent="0.2">
      <c r="A1138" s="187" t="s">
        <v>600</v>
      </c>
      <c r="B1138" s="169" t="s">
        <v>726</v>
      </c>
      <c r="C1138" s="169"/>
      <c r="D1138" s="169"/>
      <c r="E1138" s="170"/>
      <c r="F1138" s="230" t="s">
        <v>727</v>
      </c>
      <c r="G1138" s="173" t="s">
        <v>728</v>
      </c>
      <c r="H1138" s="297">
        <f t="shared" ref="H1138:L1139" si="704">H1139</f>
        <v>594700</v>
      </c>
      <c r="I1138" s="297">
        <f t="shared" si="704"/>
        <v>0</v>
      </c>
      <c r="J1138" s="297">
        <f t="shared" si="704"/>
        <v>0</v>
      </c>
      <c r="K1138" s="297">
        <f t="shared" si="704"/>
        <v>0</v>
      </c>
      <c r="L1138" s="297">
        <f t="shared" si="704"/>
        <v>0</v>
      </c>
      <c r="M1138" s="297">
        <f t="shared" si="702"/>
        <v>594700</v>
      </c>
    </row>
    <row r="1139" spans="1:13" s="137" customFormat="1" hidden="1" x14ac:dyDescent="0.2">
      <c r="A1139" s="186" t="s">
        <v>600</v>
      </c>
      <c r="B1139" s="337" t="s">
        <v>726</v>
      </c>
      <c r="C1139" s="164">
        <v>11</v>
      </c>
      <c r="D1139" s="164"/>
      <c r="E1139" s="165">
        <v>36</v>
      </c>
      <c r="F1139" s="166"/>
      <c r="G1139" s="167"/>
      <c r="H1139" s="296">
        <f t="shared" si="704"/>
        <v>594700</v>
      </c>
      <c r="I1139" s="296">
        <f t="shared" si="704"/>
        <v>0</v>
      </c>
      <c r="J1139" s="296">
        <f t="shared" si="704"/>
        <v>0</v>
      </c>
      <c r="K1139" s="296">
        <f t="shared" si="704"/>
        <v>0</v>
      </c>
      <c r="L1139" s="296">
        <f t="shared" si="704"/>
        <v>0</v>
      </c>
      <c r="M1139" s="296">
        <f t="shared" si="702"/>
        <v>594700</v>
      </c>
    </row>
    <row r="1140" spans="1:13" s="148" customFormat="1" hidden="1" x14ac:dyDescent="0.2">
      <c r="A1140" s="116" t="s">
        <v>600</v>
      </c>
      <c r="B1140" s="338" t="s">
        <v>726</v>
      </c>
      <c r="C1140" s="101">
        <v>11</v>
      </c>
      <c r="D1140" s="116"/>
      <c r="E1140" s="103">
        <v>363</v>
      </c>
      <c r="F1140" s="139"/>
      <c r="G1140" s="104"/>
      <c r="H1140" s="105">
        <f t="shared" ref="H1140:I1140" si="705">H1141+H1142</f>
        <v>594700</v>
      </c>
      <c r="I1140" s="105">
        <f t="shared" si="705"/>
        <v>0</v>
      </c>
      <c r="J1140" s="105">
        <f t="shared" ref="J1140:L1140" si="706">J1141+J1142</f>
        <v>0</v>
      </c>
      <c r="K1140" s="105">
        <f t="shared" si="706"/>
        <v>0</v>
      </c>
      <c r="L1140" s="105">
        <f t="shared" si="706"/>
        <v>0</v>
      </c>
      <c r="M1140" s="105">
        <f t="shared" si="702"/>
        <v>594700</v>
      </c>
    </row>
    <row r="1141" spans="1:13" s="99" customFormat="1" hidden="1" x14ac:dyDescent="0.2">
      <c r="A1141" s="95" t="s">
        <v>600</v>
      </c>
      <c r="B1141" s="339" t="s">
        <v>726</v>
      </c>
      <c r="C1141" s="94">
        <v>11</v>
      </c>
      <c r="D1141" s="95" t="s">
        <v>270</v>
      </c>
      <c r="E1141" s="108">
        <v>3631</v>
      </c>
      <c r="F1141" s="140" t="s">
        <v>71</v>
      </c>
      <c r="G1141" s="130"/>
      <c r="H1141" s="278">
        <v>19000</v>
      </c>
      <c r="I1141" s="278"/>
      <c r="J1141" s="278"/>
      <c r="K1141" s="278"/>
      <c r="L1141" s="278"/>
      <c r="M1141" s="278">
        <f t="shared" si="702"/>
        <v>19000</v>
      </c>
    </row>
    <row r="1142" spans="1:13" s="137" customFormat="1" ht="15" hidden="1" x14ac:dyDescent="0.2">
      <c r="A1142" s="95" t="s">
        <v>600</v>
      </c>
      <c r="B1142" s="339" t="s">
        <v>726</v>
      </c>
      <c r="C1142" s="134">
        <v>11</v>
      </c>
      <c r="D1142" s="150" t="s">
        <v>270</v>
      </c>
      <c r="E1142" s="136">
        <v>3632</v>
      </c>
      <c r="F1142" s="238" t="s">
        <v>183</v>
      </c>
      <c r="G1142" s="130"/>
      <c r="H1142" s="293">
        <v>575700</v>
      </c>
      <c r="I1142" s="293"/>
      <c r="J1142" s="293"/>
      <c r="K1142" s="293"/>
      <c r="L1142" s="293"/>
      <c r="M1142" s="293">
        <f t="shared" si="702"/>
        <v>575700</v>
      </c>
    </row>
    <row r="1143" spans="1:13" s="137" customFormat="1" ht="33.75" hidden="1" x14ac:dyDescent="0.2">
      <c r="A1143" s="187" t="s">
        <v>600</v>
      </c>
      <c r="B1143" s="169" t="s">
        <v>287</v>
      </c>
      <c r="C1143" s="169"/>
      <c r="D1143" s="169"/>
      <c r="E1143" s="170"/>
      <c r="F1143" s="172" t="s">
        <v>286</v>
      </c>
      <c r="G1143" s="173" t="s">
        <v>691</v>
      </c>
      <c r="H1143" s="301">
        <f t="shared" ref="H1143:I1143" si="707">H1144+H1147</f>
        <v>114400000</v>
      </c>
      <c r="I1143" s="297">
        <f t="shared" si="707"/>
        <v>10550000</v>
      </c>
      <c r="J1143" s="297">
        <f t="shared" ref="J1143:L1143" si="708">J1144+J1147</f>
        <v>0</v>
      </c>
      <c r="K1143" s="297">
        <f t="shared" si="708"/>
        <v>10000000</v>
      </c>
      <c r="L1143" s="297">
        <f t="shared" si="708"/>
        <v>21900000</v>
      </c>
      <c r="M1143" s="297">
        <f t="shared" si="702"/>
        <v>115750000</v>
      </c>
    </row>
    <row r="1144" spans="1:13" s="137" customFormat="1" hidden="1" x14ac:dyDescent="0.2">
      <c r="A1144" s="186" t="s">
        <v>600</v>
      </c>
      <c r="B1144" s="174" t="s">
        <v>287</v>
      </c>
      <c r="C1144" s="164">
        <v>11</v>
      </c>
      <c r="D1144" s="164"/>
      <c r="E1144" s="165">
        <v>36</v>
      </c>
      <c r="F1144" s="166"/>
      <c r="G1144" s="167"/>
      <c r="H1144" s="300">
        <f t="shared" ref="H1144:L1145" si="709">H1145</f>
        <v>78600000</v>
      </c>
      <c r="I1144" s="296">
        <f t="shared" si="709"/>
        <v>0</v>
      </c>
      <c r="J1144" s="296">
        <f t="shared" si="709"/>
        <v>0</v>
      </c>
      <c r="K1144" s="296">
        <f t="shared" si="709"/>
        <v>0</v>
      </c>
      <c r="L1144" s="296">
        <f t="shared" si="709"/>
        <v>21900000</v>
      </c>
      <c r="M1144" s="296">
        <f t="shared" si="702"/>
        <v>100500000</v>
      </c>
    </row>
    <row r="1145" spans="1:13" s="137" customFormat="1" hidden="1" x14ac:dyDescent="0.2">
      <c r="A1145" s="116" t="s">
        <v>600</v>
      </c>
      <c r="B1145" s="100" t="s">
        <v>287</v>
      </c>
      <c r="C1145" s="101">
        <v>11</v>
      </c>
      <c r="D1145" s="116"/>
      <c r="E1145" s="103">
        <v>363</v>
      </c>
      <c r="F1145" s="139"/>
      <c r="G1145" s="104"/>
      <c r="H1145" s="105">
        <f t="shared" si="709"/>
        <v>78600000</v>
      </c>
      <c r="I1145" s="105">
        <f t="shared" si="709"/>
        <v>0</v>
      </c>
      <c r="J1145" s="105">
        <f t="shared" si="709"/>
        <v>0</v>
      </c>
      <c r="K1145" s="105">
        <f t="shared" si="709"/>
        <v>0</v>
      </c>
      <c r="L1145" s="105">
        <f t="shared" si="709"/>
        <v>21900000</v>
      </c>
      <c r="M1145" s="105">
        <f t="shared" si="702"/>
        <v>100500000</v>
      </c>
    </row>
    <row r="1146" spans="1:13" s="137" customFormat="1" ht="15" hidden="1" x14ac:dyDescent="0.2">
      <c r="A1146" s="95" t="s">
        <v>600</v>
      </c>
      <c r="B1146" s="93" t="s">
        <v>287</v>
      </c>
      <c r="C1146" s="94">
        <v>11</v>
      </c>
      <c r="D1146" s="95" t="s">
        <v>270</v>
      </c>
      <c r="E1146" s="108">
        <v>3631</v>
      </c>
      <c r="F1146" s="140" t="s">
        <v>71</v>
      </c>
      <c r="G1146" s="130"/>
      <c r="H1146" s="278">
        <v>78600000</v>
      </c>
      <c r="I1146" s="278"/>
      <c r="J1146" s="278"/>
      <c r="K1146" s="278"/>
      <c r="L1146" s="278">
        <v>21900000</v>
      </c>
      <c r="M1146" s="278">
        <f t="shared" si="702"/>
        <v>100500000</v>
      </c>
    </row>
    <row r="1147" spans="1:13" s="137" customFormat="1" hidden="1" x14ac:dyDescent="0.2">
      <c r="A1147" s="186" t="s">
        <v>600</v>
      </c>
      <c r="B1147" s="174" t="s">
        <v>287</v>
      </c>
      <c r="C1147" s="164">
        <v>810</v>
      </c>
      <c r="D1147" s="164"/>
      <c r="E1147" s="165">
        <v>36</v>
      </c>
      <c r="F1147" s="166"/>
      <c r="G1147" s="167"/>
      <c r="H1147" s="296">
        <f t="shared" ref="H1147:L1148" si="710">H1148</f>
        <v>35800000</v>
      </c>
      <c r="I1147" s="296">
        <f t="shared" si="710"/>
        <v>10550000</v>
      </c>
      <c r="J1147" s="296">
        <f t="shared" si="710"/>
        <v>0</v>
      </c>
      <c r="K1147" s="296">
        <f t="shared" si="710"/>
        <v>10000000</v>
      </c>
      <c r="L1147" s="296">
        <f t="shared" si="710"/>
        <v>0</v>
      </c>
      <c r="M1147" s="296">
        <f t="shared" si="702"/>
        <v>15250000</v>
      </c>
    </row>
    <row r="1148" spans="1:13" hidden="1" x14ac:dyDescent="0.2">
      <c r="A1148" s="116" t="s">
        <v>600</v>
      </c>
      <c r="B1148" s="100" t="s">
        <v>287</v>
      </c>
      <c r="C1148" s="101">
        <v>810</v>
      </c>
      <c r="D1148" s="116"/>
      <c r="E1148" s="103">
        <v>363</v>
      </c>
      <c r="F1148" s="139"/>
      <c r="G1148" s="104"/>
      <c r="H1148" s="105">
        <f t="shared" si="710"/>
        <v>35800000</v>
      </c>
      <c r="I1148" s="105">
        <f t="shared" si="710"/>
        <v>10550000</v>
      </c>
      <c r="J1148" s="105">
        <f t="shared" si="710"/>
        <v>0</v>
      </c>
      <c r="K1148" s="105">
        <f t="shared" si="710"/>
        <v>10000000</v>
      </c>
      <c r="L1148" s="105">
        <f t="shared" si="710"/>
        <v>0</v>
      </c>
      <c r="M1148" s="105">
        <f t="shared" si="702"/>
        <v>15250000</v>
      </c>
    </row>
    <row r="1149" spans="1:13" ht="15" hidden="1" x14ac:dyDescent="0.2">
      <c r="A1149" s="95" t="s">
        <v>600</v>
      </c>
      <c r="B1149" s="93" t="s">
        <v>287</v>
      </c>
      <c r="C1149" s="94">
        <v>810</v>
      </c>
      <c r="D1149" s="95" t="s">
        <v>270</v>
      </c>
      <c r="E1149" s="108">
        <v>3632</v>
      </c>
      <c r="F1149" s="238" t="s">
        <v>183</v>
      </c>
      <c r="G1149" s="130"/>
      <c r="H1149" s="278">
        <v>35800000</v>
      </c>
      <c r="I1149" s="278">
        <v>10550000</v>
      </c>
      <c r="J1149" s="278"/>
      <c r="K1149" s="278">
        <v>10000000</v>
      </c>
      <c r="L1149" s="278"/>
      <c r="M1149" s="278">
        <f t="shared" si="702"/>
        <v>15250000</v>
      </c>
    </row>
    <row r="1150" spans="1:13" s="124" customFormat="1" ht="33.75" hidden="1" x14ac:dyDescent="0.2">
      <c r="A1150" s="187" t="s">
        <v>600</v>
      </c>
      <c r="B1150" s="169" t="s">
        <v>729</v>
      </c>
      <c r="C1150" s="169" t="s">
        <v>730</v>
      </c>
      <c r="D1150" s="169" t="s">
        <v>730</v>
      </c>
      <c r="E1150" s="170" t="s">
        <v>730</v>
      </c>
      <c r="F1150" s="172" t="s">
        <v>731</v>
      </c>
      <c r="G1150" s="173" t="s">
        <v>691</v>
      </c>
      <c r="H1150" s="297">
        <f t="shared" ref="H1150:L1152" si="711">H1151</f>
        <v>10617825</v>
      </c>
      <c r="I1150" s="297">
        <f t="shared" si="711"/>
        <v>0</v>
      </c>
      <c r="J1150" s="297">
        <f t="shared" si="711"/>
        <v>0</v>
      </c>
      <c r="K1150" s="297">
        <f t="shared" si="711"/>
        <v>0</v>
      </c>
      <c r="L1150" s="297">
        <f t="shared" si="711"/>
        <v>0</v>
      </c>
      <c r="M1150" s="297">
        <f t="shared" si="702"/>
        <v>10617825</v>
      </c>
    </row>
    <row r="1151" spans="1:13" s="153" customFormat="1" hidden="1" x14ac:dyDescent="0.2">
      <c r="A1151" s="186" t="s">
        <v>600</v>
      </c>
      <c r="B1151" s="174" t="s">
        <v>729</v>
      </c>
      <c r="C1151" s="164">
        <v>11</v>
      </c>
      <c r="D1151" s="164" t="s">
        <v>730</v>
      </c>
      <c r="E1151" s="165">
        <v>38</v>
      </c>
      <c r="F1151" s="166" t="s">
        <v>730</v>
      </c>
      <c r="G1151" s="167" t="s">
        <v>730</v>
      </c>
      <c r="H1151" s="296">
        <f t="shared" si="711"/>
        <v>10617825</v>
      </c>
      <c r="I1151" s="296">
        <f t="shared" si="711"/>
        <v>0</v>
      </c>
      <c r="J1151" s="296">
        <f t="shared" si="711"/>
        <v>0</v>
      </c>
      <c r="K1151" s="296">
        <f t="shared" si="711"/>
        <v>0</v>
      </c>
      <c r="L1151" s="296">
        <f t="shared" si="711"/>
        <v>0</v>
      </c>
      <c r="M1151" s="296">
        <f t="shared" si="702"/>
        <v>10617825</v>
      </c>
    </row>
    <row r="1152" spans="1:13" hidden="1" x14ac:dyDescent="0.2">
      <c r="A1152" s="116" t="s">
        <v>600</v>
      </c>
      <c r="B1152" s="100" t="s">
        <v>729</v>
      </c>
      <c r="C1152" s="101">
        <v>11</v>
      </c>
      <c r="D1152" s="116" t="s">
        <v>730</v>
      </c>
      <c r="E1152" s="103">
        <v>383</v>
      </c>
      <c r="F1152" s="158" t="s">
        <v>730</v>
      </c>
      <c r="G1152" s="104" t="s">
        <v>730</v>
      </c>
      <c r="H1152" s="105">
        <f t="shared" si="711"/>
        <v>10617825</v>
      </c>
      <c r="I1152" s="105">
        <f t="shared" si="711"/>
        <v>0</v>
      </c>
      <c r="J1152" s="105">
        <f t="shared" si="711"/>
        <v>0</v>
      </c>
      <c r="K1152" s="105">
        <f t="shared" si="711"/>
        <v>0</v>
      </c>
      <c r="L1152" s="105">
        <f t="shared" si="711"/>
        <v>0</v>
      </c>
      <c r="M1152" s="105">
        <f t="shared" si="702"/>
        <v>10617825</v>
      </c>
    </row>
    <row r="1153" spans="1:13" ht="15" hidden="1" x14ac:dyDescent="0.2">
      <c r="A1153" s="95" t="s">
        <v>600</v>
      </c>
      <c r="B1153" s="93" t="s">
        <v>729</v>
      </c>
      <c r="C1153" s="94">
        <v>11</v>
      </c>
      <c r="D1153" s="95" t="s">
        <v>270</v>
      </c>
      <c r="E1153" s="108">
        <v>3831</v>
      </c>
      <c r="F1153" s="144" t="s">
        <v>131</v>
      </c>
      <c r="G1153" s="130" t="s">
        <v>730</v>
      </c>
      <c r="H1153" s="278">
        <v>10617825</v>
      </c>
      <c r="I1153" s="278"/>
      <c r="J1153" s="278"/>
      <c r="K1153" s="278"/>
      <c r="L1153" s="278"/>
      <c r="M1153" s="278">
        <f t="shared" si="702"/>
        <v>10617825</v>
      </c>
    </row>
    <row r="1154" spans="1:13" s="124" customFormat="1" ht="33.75" hidden="1" x14ac:dyDescent="0.2">
      <c r="A1154" s="187" t="s">
        <v>600</v>
      </c>
      <c r="B1154" s="169" t="s">
        <v>273</v>
      </c>
      <c r="C1154" s="169"/>
      <c r="D1154" s="169"/>
      <c r="E1154" s="170"/>
      <c r="F1154" s="172" t="s">
        <v>732</v>
      </c>
      <c r="G1154" s="173" t="s">
        <v>691</v>
      </c>
      <c r="H1154" s="297">
        <f t="shared" ref="H1154:I1154" si="712">H1155+H1166+H1170</f>
        <v>722784</v>
      </c>
      <c r="I1154" s="297">
        <f t="shared" si="712"/>
        <v>1123</v>
      </c>
      <c r="J1154" s="297">
        <f t="shared" ref="J1154:L1154" si="713">J1155+J1166+J1170</f>
        <v>1123</v>
      </c>
      <c r="K1154" s="297">
        <f t="shared" si="713"/>
        <v>478580</v>
      </c>
      <c r="L1154" s="297">
        <f t="shared" si="713"/>
        <v>0</v>
      </c>
      <c r="M1154" s="297">
        <f t="shared" si="702"/>
        <v>244204</v>
      </c>
    </row>
    <row r="1155" spans="1:13" s="153" customFormat="1" hidden="1" x14ac:dyDescent="0.2">
      <c r="A1155" s="186" t="s">
        <v>600</v>
      </c>
      <c r="B1155" s="174" t="s">
        <v>273</v>
      </c>
      <c r="C1155" s="164">
        <v>11</v>
      </c>
      <c r="D1155" s="164"/>
      <c r="E1155" s="165">
        <v>32</v>
      </c>
      <c r="F1155" s="166"/>
      <c r="G1155" s="167"/>
      <c r="H1155" s="296">
        <f t="shared" ref="H1155:I1155" si="714">H1156+H1159+H1163</f>
        <v>463176</v>
      </c>
      <c r="I1155" s="296">
        <f t="shared" si="714"/>
        <v>1123</v>
      </c>
      <c r="J1155" s="296">
        <f t="shared" ref="J1155:L1155" si="715">J1156+J1159+J1163</f>
        <v>1123</v>
      </c>
      <c r="K1155" s="296">
        <f t="shared" si="715"/>
        <v>218972</v>
      </c>
      <c r="L1155" s="296">
        <f t="shared" si="715"/>
        <v>0</v>
      </c>
      <c r="M1155" s="296">
        <f t="shared" si="702"/>
        <v>244204</v>
      </c>
    </row>
    <row r="1156" spans="1:13" s="153" customFormat="1" hidden="1" x14ac:dyDescent="0.2">
      <c r="A1156" s="116" t="s">
        <v>600</v>
      </c>
      <c r="B1156" s="100" t="s">
        <v>273</v>
      </c>
      <c r="C1156" s="101">
        <v>11</v>
      </c>
      <c r="D1156" s="116"/>
      <c r="E1156" s="103">
        <v>321</v>
      </c>
      <c r="F1156" s="158"/>
      <c r="G1156" s="104"/>
      <c r="H1156" s="105">
        <f t="shared" ref="H1156:I1156" si="716">SUM(H1157:H1158)</f>
        <v>28827</v>
      </c>
      <c r="I1156" s="105">
        <f t="shared" si="716"/>
        <v>0</v>
      </c>
      <c r="J1156" s="105">
        <f t="shared" ref="J1156:L1156" si="717">SUM(J1157:J1158)</f>
        <v>0</v>
      </c>
      <c r="K1156" s="105">
        <f t="shared" si="717"/>
        <v>0</v>
      </c>
      <c r="L1156" s="105">
        <f t="shared" si="717"/>
        <v>0</v>
      </c>
      <c r="M1156" s="105">
        <f t="shared" si="702"/>
        <v>28827</v>
      </c>
    </row>
    <row r="1157" spans="1:13" s="123" customFormat="1" hidden="1" x14ac:dyDescent="0.2">
      <c r="A1157" s="95" t="s">
        <v>600</v>
      </c>
      <c r="B1157" s="93" t="s">
        <v>273</v>
      </c>
      <c r="C1157" s="94">
        <v>11</v>
      </c>
      <c r="D1157" s="95" t="s">
        <v>270</v>
      </c>
      <c r="E1157" s="108">
        <v>3211</v>
      </c>
      <c r="F1157" s="144" t="s">
        <v>42</v>
      </c>
      <c r="G1157" s="130"/>
      <c r="H1157" s="278">
        <v>10127</v>
      </c>
      <c r="I1157" s="278"/>
      <c r="J1157" s="278"/>
      <c r="K1157" s="278"/>
      <c r="L1157" s="278"/>
      <c r="M1157" s="278">
        <f t="shared" si="702"/>
        <v>10127</v>
      </c>
    </row>
    <row r="1158" spans="1:13" s="153" customFormat="1" ht="15" hidden="1" x14ac:dyDescent="0.2">
      <c r="A1158" s="95" t="s">
        <v>600</v>
      </c>
      <c r="B1158" s="93" t="s">
        <v>273</v>
      </c>
      <c r="C1158" s="94">
        <v>11</v>
      </c>
      <c r="D1158" s="95" t="s">
        <v>270</v>
      </c>
      <c r="E1158" s="108">
        <v>3213</v>
      </c>
      <c r="F1158" s="144" t="s">
        <v>44</v>
      </c>
      <c r="G1158" s="130"/>
      <c r="H1158" s="293">
        <v>18700</v>
      </c>
      <c r="I1158" s="293"/>
      <c r="J1158" s="293"/>
      <c r="K1158" s="293"/>
      <c r="L1158" s="293"/>
      <c r="M1158" s="293">
        <f t="shared" si="702"/>
        <v>18700</v>
      </c>
    </row>
    <row r="1159" spans="1:13" s="153" customFormat="1" hidden="1" x14ac:dyDescent="0.2">
      <c r="A1159" s="116" t="s">
        <v>600</v>
      </c>
      <c r="B1159" s="100" t="s">
        <v>273</v>
      </c>
      <c r="C1159" s="101">
        <v>11</v>
      </c>
      <c r="D1159" s="116"/>
      <c r="E1159" s="111">
        <v>323</v>
      </c>
      <c r="F1159" s="139"/>
      <c r="G1159" s="104"/>
      <c r="H1159" s="105">
        <f>SUM(H1160:H1162)</f>
        <v>394862</v>
      </c>
      <c r="I1159" s="105">
        <f>SUM(I1160:I1162)</f>
        <v>1123</v>
      </c>
      <c r="J1159" s="105">
        <f>SUM(J1160:J1162)</f>
        <v>0</v>
      </c>
      <c r="K1159" s="105">
        <f>SUM(K1160:K1162)</f>
        <v>214272</v>
      </c>
      <c r="L1159" s="105">
        <f>SUM(L1160:L1162)</f>
        <v>0</v>
      </c>
      <c r="M1159" s="105">
        <f t="shared" si="702"/>
        <v>179467</v>
      </c>
    </row>
    <row r="1160" spans="1:13" s="153" customFormat="1" ht="15" hidden="1" x14ac:dyDescent="0.2">
      <c r="A1160" s="95" t="s">
        <v>600</v>
      </c>
      <c r="B1160" s="93" t="s">
        <v>273</v>
      </c>
      <c r="C1160" s="94">
        <v>11</v>
      </c>
      <c r="D1160" s="95" t="s">
        <v>270</v>
      </c>
      <c r="E1160" s="117">
        <v>3233</v>
      </c>
      <c r="F1160" s="140" t="s">
        <v>54</v>
      </c>
      <c r="G1160" s="130"/>
      <c r="H1160" s="278">
        <v>12612</v>
      </c>
      <c r="I1160" s="278"/>
      <c r="J1160" s="278"/>
      <c r="K1160" s="278">
        <v>12612</v>
      </c>
      <c r="L1160" s="278"/>
      <c r="M1160" s="278">
        <f t="shared" si="702"/>
        <v>0</v>
      </c>
    </row>
    <row r="1161" spans="1:13" s="99" customFormat="1" hidden="1" x14ac:dyDescent="0.2">
      <c r="A1161" s="95" t="s">
        <v>600</v>
      </c>
      <c r="B1161" s="93" t="s">
        <v>273</v>
      </c>
      <c r="C1161" s="94">
        <v>11</v>
      </c>
      <c r="D1161" s="95" t="s">
        <v>270</v>
      </c>
      <c r="E1161" s="117">
        <v>3237</v>
      </c>
      <c r="F1161" s="140" t="s">
        <v>58</v>
      </c>
      <c r="G1161" s="130"/>
      <c r="H1161" s="293">
        <v>378268</v>
      </c>
      <c r="I1161" s="293">
        <v>1123</v>
      </c>
      <c r="J1161" s="293"/>
      <c r="K1161" s="293">
        <v>197678</v>
      </c>
      <c r="L1161" s="293"/>
      <c r="M1161" s="293">
        <f t="shared" si="702"/>
        <v>179467</v>
      </c>
    </row>
    <row r="1162" spans="1:13" s="137" customFormat="1" ht="15" hidden="1" x14ac:dyDescent="0.2">
      <c r="A1162" s="95" t="s">
        <v>600</v>
      </c>
      <c r="B1162" s="93" t="s">
        <v>273</v>
      </c>
      <c r="C1162" s="94">
        <v>11</v>
      </c>
      <c r="D1162" s="95" t="s">
        <v>270</v>
      </c>
      <c r="E1162" s="117">
        <v>3238</v>
      </c>
      <c r="F1162" s="140" t="s">
        <v>59</v>
      </c>
      <c r="G1162" s="130"/>
      <c r="H1162" s="293">
        <v>3982</v>
      </c>
      <c r="I1162" s="293"/>
      <c r="J1162" s="293"/>
      <c r="K1162" s="293">
        <v>3982</v>
      </c>
      <c r="L1162" s="293"/>
      <c r="M1162" s="293">
        <f t="shared" si="702"/>
        <v>0</v>
      </c>
    </row>
    <row r="1163" spans="1:13" s="137" customFormat="1" hidden="1" x14ac:dyDescent="0.2">
      <c r="A1163" s="116" t="s">
        <v>600</v>
      </c>
      <c r="B1163" s="100" t="s">
        <v>273</v>
      </c>
      <c r="C1163" s="101">
        <v>11</v>
      </c>
      <c r="D1163" s="116"/>
      <c r="E1163" s="111">
        <v>329</v>
      </c>
      <c r="F1163" s="139"/>
      <c r="G1163" s="104"/>
      <c r="H1163" s="105">
        <f>SUM(H1164:H1165)</f>
        <v>39487</v>
      </c>
      <c r="I1163" s="105">
        <f>SUM(I1164:I1165)</f>
        <v>0</v>
      </c>
      <c r="J1163" s="105">
        <f>SUM(J1164:J1165)</f>
        <v>1123</v>
      </c>
      <c r="K1163" s="105">
        <f>SUM(K1164:K1165)</f>
        <v>4700</v>
      </c>
      <c r="L1163" s="105">
        <f>SUM(L1164:L1165)</f>
        <v>0</v>
      </c>
      <c r="M1163" s="105">
        <f t="shared" ref="M1163:M1194" si="718">H1163-I1163+J1163-K1163+L1163</f>
        <v>35910</v>
      </c>
    </row>
    <row r="1164" spans="1:13" ht="15" hidden="1" x14ac:dyDescent="0.2">
      <c r="A1164" s="95" t="s">
        <v>600</v>
      </c>
      <c r="B1164" s="93" t="s">
        <v>273</v>
      </c>
      <c r="C1164" s="94">
        <v>11</v>
      </c>
      <c r="D1164" s="95" t="s">
        <v>270</v>
      </c>
      <c r="E1164" s="117">
        <v>3293</v>
      </c>
      <c r="F1164" s="140" t="s">
        <v>64</v>
      </c>
      <c r="G1164" s="130"/>
      <c r="H1164" s="278">
        <v>6306</v>
      </c>
      <c r="I1164" s="278"/>
      <c r="J1164" s="278"/>
      <c r="K1164" s="278">
        <v>4700</v>
      </c>
      <c r="L1164" s="278"/>
      <c r="M1164" s="278">
        <f t="shared" si="718"/>
        <v>1606</v>
      </c>
    </row>
    <row r="1165" spans="1:13" ht="15" hidden="1" x14ac:dyDescent="0.2">
      <c r="A1165" s="95" t="s">
        <v>600</v>
      </c>
      <c r="B1165" s="93" t="s">
        <v>273</v>
      </c>
      <c r="C1165" s="94">
        <v>11</v>
      </c>
      <c r="D1165" s="95" t="s">
        <v>270</v>
      </c>
      <c r="E1165" s="117">
        <v>3294</v>
      </c>
      <c r="F1165" s="140" t="s">
        <v>604</v>
      </c>
      <c r="G1165" s="130"/>
      <c r="H1165" s="293">
        <v>33181</v>
      </c>
      <c r="I1165" s="293"/>
      <c r="J1165" s="293">
        <v>1123</v>
      </c>
      <c r="K1165" s="293"/>
      <c r="L1165" s="293"/>
      <c r="M1165" s="293">
        <f t="shared" si="718"/>
        <v>34304</v>
      </c>
    </row>
    <row r="1166" spans="1:13" s="137" customFormat="1" hidden="1" x14ac:dyDescent="0.2">
      <c r="A1166" s="186" t="s">
        <v>600</v>
      </c>
      <c r="B1166" s="174" t="s">
        <v>273</v>
      </c>
      <c r="C1166" s="164">
        <v>11</v>
      </c>
      <c r="D1166" s="164"/>
      <c r="E1166" s="165">
        <v>41</v>
      </c>
      <c r="F1166" s="166"/>
      <c r="G1166" s="167"/>
      <c r="H1166" s="296">
        <f t="shared" ref="H1166:L1166" si="719">H1167</f>
        <v>258582</v>
      </c>
      <c r="I1166" s="296">
        <f t="shared" si="719"/>
        <v>0</v>
      </c>
      <c r="J1166" s="296">
        <f t="shared" si="719"/>
        <v>0</v>
      </c>
      <c r="K1166" s="296">
        <f t="shared" si="719"/>
        <v>258582</v>
      </c>
      <c r="L1166" s="296">
        <f t="shared" si="719"/>
        <v>0</v>
      </c>
      <c r="M1166" s="296">
        <f t="shared" si="718"/>
        <v>0</v>
      </c>
    </row>
    <row r="1167" spans="1:13" s="137" customFormat="1" hidden="1" x14ac:dyDescent="0.2">
      <c r="A1167" s="116" t="s">
        <v>600</v>
      </c>
      <c r="B1167" s="100" t="s">
        <v>273</v>
      </c>
      <c r="C1167" s="101">
        <v>11</v>
      </c>
      <c r="D1167" s="116"/>
      <c r="E1167" s="111">
        <v>412</v>
      </c>
      <c r="F1167" s="140"/>
      <c r="G1167" s="109"/>
      <c r="H1167" s="105">
        <f t="shared" ref="H1167:I1167" si="720">H1168+H1169</f>
        <v>258582</v>
      </c>
      <c r="I1167" s="105">
        <f t="shared" si="720"/>
        <v>0</v>
      </c>
      <c r="J1167" s="105">
        <f t="shared" ref="J1167:L1167" si="721">J1168+J1169</f>
        <v>0</v>
      </c>
      <c r="K1167" s="105">
        <f t="shared" si="721"/>
        <v>258582</v>
      </c>
      <c r="L1167" s="105">
        <f t="shared" si="721"/>
        <v>0</v>
      </c>
      <c r="M1167" s="105">
        <f t="shared" si="718"/>
        <v>0</v>
      </c>
    </row>
    <row r="1168" spans="1:13" ht="15" hidden="1" x14ac:dyDescent="0.2">
      <c r="A1168" s="95" t="s">
        <v>600</v>
      </c>
      <c r="B1168" s="93" t="s">
        <v>273</v>
      </c>
      <c r="C1168" s="94">
        <v>11</v>
      </c>
      <c r="D1168" s="95" t="s">
        <v>270</v>
      </c>
      <c r="E1168" s="117">
        <v>4123</v>
      </c>
      <c r="F1168" s="140" t="s">
        <v>83</v>
      </c>
      <c r="G1168" s="130"/>
      <c r="H1168" s="278">
        <v>1327</v>
      </c>
      <c r="I1168" s="278"/>
      <c r="J1168" s="278"/>
      <c r="K1168" s="278">
        <v>1327</v>
      </c>
      <c r="L1168" s="278"/>
      <c r="M1168" s="278">
        <f t="shared" si="718"/>
        <v>0</v>
      </c>
    </row>
    <row r="1169" spans="1:13" ht="15" hidden="1" x14ac:dyDescent="0.2">
      <c r="A1169" s="95" t="s">
        <v>600</v>
      </c>
      <c r="B1169" s="93" t="s">
        <v>273</v>
      </c>
      <c r="C1169" s="94">
        <v>11</v>
      </c>
      <c r="D1169" s="95" t="s">
        <v>270</v>
      </c>
      <c r="E1169" s="117">
        <v>4126</v>
      </c>
      <c r="F1169" s="140" t="s">
        <v>84</v>
      </c>
      <c r="G1169" s="130"/>
      <c r="H1169" s="293">
        <v>257255</v>
      </c>
      <c r="I1169" s="293"/>
      <c r="J1169" s="293"/>
      <c r="K1169" s="293">
        <v>257255</v>
      </c>
      <c r="L1169" s="293"/>
      <c r="M1169" s="293">
        <f t="shared" si="718"/>
        <v>0</v>
      </c>
    </row>
    <row r="1170" spans="1:13" s="137" customFormat="1" hidden="1" x14ac:dyDescent="0.2">
      <c r="A1170" s="186" t="s">
        <v>600</v>
      </c>
      <c r="B1170" s="174" t="s">
        <v>273</v>
      </c>
      <c r="C1170" s="164">
        <v>11</v>
      </c>
      <c r="D1170" s="164"/>
      <c r="E1170" s="165">
        <v>42</v>
      </c>
      <c r="F1170" s="166"/>
      <c r="G1170" s="167"/>
      <c r="H1170" s="296">
        <f t="shared" ref="H1170:L1171" si="722">H1171</f>
        <v>1026</v>
      </c>
      <c r="I1170" s="296">
        <f t="shared" si="722"/>
        <v>0</v>
      </c>
      <c r="J1170" s="296">
        <f t="shared" si="722"/>
        <v>0</v>
      </c>
      <c r="K1170" s="296">
        <f t="shared" si="722"/>
        <v>1026</v>
      </c>
      <c r="L1170" s="296">
        <f t="shared" si="722"/>
        <v>0</v>
      </c>
      <c r="M1170" s="296">
        <f t="shared" si="718"/>
        <v>0</v>
      </c>
    </row>
    <row r="1171" spans="1:13" s="99" customFormat="1" hidden="1" x14ac:dyDescent="0.2">
      <c r="A1171" s="116" t="s">
        <v>600</v>
      </c>
      <c r="B1171" s="100" t="s">
        <v>273</v>
      </c>
      <c r="C1171" s="101">
        <v>11</v>
      </c>
      <c r="D1171" s="116"/>
      <c r="E1171" s="111">
        <v>426</v>
      </c>
      <c r="F1171" s="140"/>
      <c r="G1171" s="109"/>
      <c r="H1171" s="105">
        <f t="shared" si="722"/>
        <v>1026</v>
      </c>
      <c r="I1171" s="105">
        <f t="shared" si="722"/>
        <v>0</v>
      </c>
      <c r="J1171" s="105">
        <f t="shared" si="722"/>
        <v>0</v>
      </c>
      <c r="K1171" s="105">
        <f t="shared" si="722"/>
        <v>1026</v>
      </c>
      <c r="L1171" s="105">
        <f t="shared" si="722"/>
        <v>0</v>
      </c>
      <c r="M1171" s="105">
        <f t="shared" si="718"/>
        <v>0</v>
      </c>
    </row>
    <row r="1172" spans="1:13" s="137" customFormat="1" ht="15" hidden="1" x14ac:dyDescent="0.2">
      <c r="A1172" s="95" t="s">
        <v>600</v>
      </c>
      <c r="B1172" s="93" t="s">
        <v>273</v>
      </c>
      <c r="C1172" s="94">
        <v>11</v>
      </c>
      <c r="D1172" s="95" t="s">
        <v>270</v>
      </c>
      <c r="E1172" s="117">
        <v>4262</v>
      </c>
      <c r="F1172" s="140" t="s">
        <v>86</v>
      </c>
      <c r="G1172" s="130"/>
      <c r="H1172" s="278">
        <v>1026</v>
      </c>
      <c r="I1172" s="278"/>
      <c r="J1172" s="278"/>
      <c r="K1172" s="278">
        <v>1026</v>
      </c>
      <c r="L1172" s="278"/>
      <c r="M1172" s="278">
        <f t="shared" si="718"/>
        <v>0</v>
      </c>
    </row>
    <row r="1173" spans="1:13" s="137" customFormat="1" ht="33.75" hidden="1" x14ac:dyDescent="0.2">
      <c r="A1173" s="187" t="s">
        <v>600</v>
      </c>
      <c r="B1173" s="169" t="s">
        <v>280</v>
      </c>
      <c r="C1173" s="169"/>
      <c r="D1173" s="169"/>
      <c r="E1173" s="170"/>
      <c r="F1173" s="172" t="s">
        <v>733</v>
      </c>
      <c r="G1173" s="173" t="s">
        <v>691</v>
      </c>
      <c r="H1173" s="297">
        <f t="shared" ref="H1173:L1175" si="723">H1174</f>
        <v>60900000</v>
      </c>
      <c r="I1173" s="297">
        <f t="shared" si="723"/>
        <v>0</v>
      </c>
      <c r="J1173" s="297">
        <f t="shared" si="723"/>
        <v>0</v>
      </c>
      <c r="K1173" s="297">
        <f t="shared" si="723"/>
        <v>0</v>
      </c>
      <c r="L1173" s="297">
        <f t="shared" si="723"/>
        <v>3000000</v>
      </c>
      <c r="M1173" s="297">
        <f t="shared" si="718"/>
        <v>63900000</v>
      </c>
    </row>
    <row r="1174" spans="1:13" s="137" customFormat="1" hidden="1" x14ac:dyDescent="0.2">
      <c r="A1174" s="186" t="s">
        <v>600</v>
      </c>
      <c r="B1174" s="174" t="s">
        <v>280</v>
      </c>
      <c r="C1174" s="164">
        <v>11</v>
      </c>
      <c r="D1174" s="164"/>
      <c r="E1174" s="165">
        <v>36</v>
      </c>
      <c r="F1174" s="166"/>
      <c r="G1174" s="167"/>
      <c r="H1174" s="296">
        <f t="shared" si="723"/>
        <v>60900000</v>
      </c>
      <c r="I1174" s="296">
        <f t="shared" si="723"/>
        <v>0</v>
      </c>
      <c r="J1174" s="296">
        <f t="shared" si="723"/>
        <v>0</v>
      </c>
      <c r="K1174" s="296">
        <f t="shared" si="723"/>
        <v>0</v>
      </c>
      <c r="L1174" s="296">
        <f t="shared" si="723"/>
        <v>3000000</v>
      </c>
      <c r="M1174" s="296">
        <f t="shared" si="718"/>
        <v>63900000</v>
      </c>
    </row>
    <row r="1175" spans="1:13" s="99" customFormat="1" hidden="1" x14ac:dyDescent="0.2">
      <c r="A1175" s="116" t="s">
        <v>600</v>
      </c>
      <c r="B1175" s="100" t="s">
        <v>280</v>
      </c>
      <c r="C1175" s="101">
        <v>11</v>
      </c>
      <c r="D1175" s="116"/>
      <c r="E1175" s="103">
        <v>363</v>
      </c>
      <c r="F1175" s="158"/>
      <c r="G1175" s="104"/>
      <c r="H1175" s="105">
        <f t="shared" si="723"/>
        <v>60900000</v>
      </c>
      <c r="I1175" s="105">
        <f t="shared" si="723"/>
        <v>0</v>
      </c>
      <c r="J1175" s="105">
        <f t="shared" si="723"/>
        <v>0</v>
      </c>
      <c r="K1175" s="105">
        <f t="shared" si="723"/>
        <v>0</v>
      </c>
      <c r="L1175" s="105">
        <f t="shared" si="723"/>
        <v>3000000</v>
      </c>
      <c r="M1175" s="105">
        <f t="shared" si="718"/>
        <v>63900000</v>
      </c>
    </row>
    <row r="1176" spans="1:13" s="99" customFormat="1" hidden="1" x14ac:dyDescent="0.2">
      <c r="A1176" s="95" t="s">
        <v>600</v>
      </c>
      <c r="B1176" s="93" t="s">
        <v>280</v>
      </c>
      <c r="C1176" s="94">
        <v>11</v>
      </c>
      <c r="D1176" s="95" t="s">
        <v>270</v>
      </c>
      <c r="E1176" s="108">
        <v>3631</v>
      </c>
      <c r="F1176" s="144" t="s">
        <v>71</v>
      </c>
      <c r="G1176" s="130"/>
      <c r="H1176" s="278">
        <v>60900000</v>
      </c>
      <c r="I1176" s="278"/>
      <c r="J1176" s="278"/>
      <c r="K1176" s="278"/>
      <c r="L1176" s="278">
        <v>3000000</v>
      </c>
      <c r="M1176" s="278">
        <f t="shared" si="718"/>
        <v>63900000</v>
      </c>
    </row>
    <row r="1177" spans="1:13" s="99" customFormat="1" ht="33.75" hidden="1" x14ac:dyDescent="0.2">
      <c r="A1177" s="187" t="s">
        <v>600</v>
      </c>
      <c r="B1177" s="169" t="s">
        <v>734</v>
      </c>
      <c r="C1177" s="169"/>
      <c r="D1177" s="169"/>
      <c r="E1177" s="170"/>
      <c r="F1177" s="172" t="s">
        <v>735</v>
      </c>
      <c r="G1177" s="173" t="s">
        <v>691</v>
      </c>
      <c r="H1177" s="297">
        <f t="shared" ref="H1177:L1177" si="724">H1178</f>
        <v>87400</v>
      </c>
      <c r="I1177" s="297">
        <f t="shared" si="724"/>
        <v>0</v>
      </c>
      <c r="J1177" s="297">
        <f t="shared" si="724"/>
        <v>0</v>
      </c>
      <c r="K1177" s="297">
        <f t="shared" si="724"/>
        <v>87400</v>
      </c>
      <c r="L1177" s="297">
        <f t="shared" si="724"/>
        <v>0</v>
      </c>
      <c r="M1177" s="297">
        <f t="shared" si="718"/>
        <v>0</v>
      </c>
    </row>
    <row r="1178" spans="1:13" s="137" customFormat="1" hidden="1" x14ac:dyDescent="0.2">
      <c r="A1178" s="182" t="s">
        <v>600</v>
      </c>
      <c r="B1178" s="163" t="s">
        <v>734</v>
      </c>
      <c r="C1178" s="164">
        <v>11</v>
      </c>
      <c r="D1178" s="164"/>
      <c r="E1178" s="165">
        <v>35</v>
      </c>
      <c r="F1178" s="166"/>
      <c r="G1178" s="167"/>
      <c r="H1178" s="296">
        <f t="shared" ref="H1178:I1178" si="725">H1179+H1181</f>
        <v>87400</v>
      </c>
      <c r="I1178" s="296">
        <f t="shared" si="725"/>
        <v>0</v>
      </c>
      <c r="J1178" s="296">
        <f t="shared" ref="J1178:L1178" si="726">J1179+J1181</f>
        <v>0</v>
      </c>
      <c r="K1178" s="296">
        <f t="shared" si="726"/>
        <v>87400</v>
      </c>
      <c r="L1178" s="296">
        <f t="shared" si="726"/>
        <v>0</v>
      </c>
      <c r="M1178" s="296">
        <f t="shared" si="718"/>
        <v>0</v>
      </c>
    </row>
    <row r="1179" spans="1:13" s="99" customFormat="1" hidden="1" x14ac:dyDescent="0.2">
      <c r="A1179" s="116" t="s">
        <v>600</v>
      </c>
      <c r="B1179" s="100" t="s">
        <v>734</v>
      </c>
      <c r="C1179" s="101">
        <v>11</v>
      </c>
      <c r="D1179" s="116"/>
      <c r="E1179" s="103">
        <v>351</v>
      </c>
      <c r="F1179" s="139"/>
      <c r="G1179" s="104"/>
      <c r="H1179" s="105">
        <f t="shared" ref="H1179:L1179" si="727">H1180</f>
        <v>24700</v>
      </c>
      <c r="I1179" s="105">
        <f t="shared" si="727"/>
        <v>0</v>
      </c>
      <c r="J1179" s="105">
        <f t="shared" si="727"/>
        <v>0</v>
      </c>
      <c r="K1179" s="105">
        <f t="shared" si="727"/>
        <v>24700</v>
      </c>
      <c r="L1179" s="105">
        <f t="shared" si="727"/>
        <v>0</v>
      </c>
      <c r="M1179" s="105">
        <f t="shared" si="718"/>
        <v>0</v>
      </c>
    </row>
    <row r="1180" spans="1:13" s="137" customFormat="1" ht="30" hidden="1" x14ac:dyDescent="0.2">
      <c r="A1180" s="107" t="s">
        <v>600</v>
      </c>
      <c r="B1180" s="159" t="s">
        <v>734</v>
      </c>
      <c r="C1180" s="94">
        <v>11</v>
      </c>
      <c r="D1180" s="95" t="s">
        <v>270</v>
      </c>
      <c r="E1180" s="108">
        <v>3512</v>
      </c>
      <c r="F1180" s="140" t="s">
        <v>281</v>
      </c>
      <c r="G1180" s="130"/>
      <c r="H1180" s="277">
        <v>24700</v>
      </c>
      <c r="I1180" s="277"/>
      <c r="J1180" s="277"/>
      <c r="K1180" s="277">
        <v>24700</v>
      </c>
      <c r="L1180" s="277"/>
      <c r="M1180" s="277">
        <f t="shared" si="718"/>
        <v>0</v>
      </c>
    </row>
    <row r="1181" spans="1:13" s="99" customFormat="1" hidden="1" x14ac:dyDescent="0.2">
      <c r="A1181" s="102" t="s">
        <v>600</v>
      </c>
      <c r="B1181" s="138" t="s">
        <v>734</v>
      </c>
      <c r="C1181" s="101">
        <v>11</v>
      </c>
      <c r="D1181" s="116"/>
      <c r="E1181" s="103">
        <v>352</v>
      </c>
      <c r="F1181" s="139"/>
      <c r="G1181" s="104"/>
      <c r="H1181" s="105">
        <f t="shared" ref="H1181:L1181" si="728">H1182</f>
        <v>62700</v>
      </c>
      <c r="I1181" s="105">
        <f t="shared" si="728"/>
        <v>0</v>
      </c>
      <c r="J1181" s="105">
        <f t="shared" si="728"/>
        <v>0</v>
      </c>
      <c r="K1181" s="105">
        <f t="shared" si="728"/>
        <v>62700</v>
      </c>
      <c r="L1181" s="105">
        <f t="shared" si="728"/>
        <v>0</v>
      </c>
      <c r="M1181" s="105">
        <f t="shared" si="718"/>
        <v>0</v>
      </c>
    </row>
    <row r="1182" spans="1:13" s="99" customFormat="1" ht="30" hidden="1" x14ac:dyDescent="0.2">
      <c r="A1182" s="107" t="s">
        <v>600</v>
      </c>
      <c r="B1182" s="159" t="s">
        <v>734</v>
      </c>
      <c r="C1182" s="94">
        <v>11</v>
      </c>
      <c r="D1182" s="95" t="s">
        <v>270</v>
      </c>
      <c r="E1182" s="108">
        <v>3522</v>
      </c>
      <c r="F1182" s="140" t="s">
        <v>627</v>
      </c>
      <c r="G1182" s="130"/>
      <c r="H1182" s="277">
        <v>62700</v>
      </c>
      <c r="I1182" s="277"/>
      <c r="J1182" s="277"/>
      <c r="K1182" s="277">
        <v>62700</v>
      </c>
      <c r="L1182" s="277"/>
      <c r="M1182" s="277">
        <f t="shared" si="718"/>
        <v>0</v>
      </c>
    </row>
    <row r="1183" spans="1:13" s="99" customFormat="1" ht="63" hidden="1" x14ac:dyDescent="0.2">
      <c r="A1183" s="187" t="s">
        <v>600</v>
      </c>
      <c r="B1183" s="169" t="s">
        <v>736</v>
      </c>
      <c r="C1183" s="169"/>
      <c r="D1183" s="169"/>
      <c r="E1183" s="170"/>
      <c r="F1183" s="172" t="s">
        <v>737</v>
      </c>
      <c r="G1183" s="173" t="s">
        <v>691</v>
      </c>
      <c r="H1183" s="297">
        <f>H1184+H1189+H1199+H1202+H1205+H1210+H1220+H1223</f>
        <v>45961</v>
      </c>
      <c r="I1183" s="297">
        <f t="shared" ref="I1183:L1183" si="729">I1184+I1189+I1199+I1202+I1205+I1210+I1220+I1223</f>
        <v>0</v>
      </c>
      <c r="J1183" s="297">
        <f t="shared" si="729"/>
        <v>0</v>
      </c>
      <c r="K1183" s="297">
        <f t="shared" si="729"/>
        <v>0</v>
      </c>
      <c r="L1183" s="297">
        <f t="shared" si="729"/>
        <v>0</v>
      </c>
      <c r="M1183" s="297">
        <f t="shared" si="718"/>
        <v>45961</v>
      </c>
    </row>
    <row r="1184" spans="1:13" s="137" customFormat="1" hidden="1" x14ac:dyDescent="0.2">
      <c r="A1184" s="182" t="s">
        <v>600</v>
      </c>
      <c r="B1184" s="182" t="s">
        <v>736</v>
      </c>
      <c r="C1184" s="164">
        <v>12</v>
      </c>
      <c r="D1184" s="164"/>
      <c r="E1184" s="165">
        <v>31</v>
      </c>
      <c r="F1184" s="166"/>
      <c r="G1184" s="167"/>
      <c r="H1184" s="296">
        <f t="shared" ref="H1184:I1184" si="730">H1185+H1187</f>
        <v>1991</v>
      </c>
      <c r="I1184" s="296">
        <f t="shared" si="730"/>
        <v>0</v>
      </c>
      <c r="J1184" s="296">
        <f t="shared" ref="J1184:L1184" si="731">J1185+J1187</f>
        <v>0</v>
      </c>
      <c r="K1184" s="296">
        <f t="shared" si="731"/>
        <v>0</v>
      </c>
      <c r="L1184" s="296">
        <f t="shared" si="731"/>
        <v>0</v>
      </c>
      <c r="M1184" s="296">
        <f t="shared" si="718"/>
        <v>1991</v>
      </c>
    </row>
    <row r="1185" spans="1:13" s="99" customFormat="1" hidden="1" x14ac:dyDescent="0.2">
      <c r="A1185" s="116" t="s">
        <v>600</v>
      </c>
      <c r="B1185" s="116" t="s">
        <v>736</v>
      </c>
      <c r="C1185" s="101">
        <v>12</v>
      </c>
      <c r="D1185" s="116"/>
      <c r="E1185" s="103">
        <v>311</v>
      </c>
      <c r="F1185" s="139"/>
      <c r="G1185" s="104"/>
      <c r="H1185" s="105">
        <f t="shared" ref="H1185:L1185" si="732">H1186</f>
        <v>1659</v>
      </c>
      <c r="I1185" s="105">
        <f t="shared" si="732"/>
        <v>0</v>
      </c>
      <c r="J1185" s="105">
        <f t="shared" si="732"/>
        <v>0</v>
      </c>
      <c r="K1185" s="105">
        <f t="shared" si="732"/>
        <v>0</v>
      </c>
      <c r="L1185" s="105">
        <f t="shared" si="732"/>
        <v>0</v>
      </c>
      <c r="M1185" s="105">
        <f t="shared" si="718"/>
        <v>1659</v>
      </c>
    </row>
    <row r="1186" spans="1:13" s="137" customFormat="1" ht="15" hidden="1" x14ac:dyDescent="0.2">
      <c r="A1186" s="107" t="s">
        <v>600</v>
      </c>
      <c r="B1186" s="159" t="s">
        <v>736</v>
      </c>
      <c r="C1186" s="94">
        <v>12</v>
      </c>
      <c r="D1186" s="95" t="s">
        <v>270</v>
      </c>
      <c r="E1186" s="108">
        <v>3111</v>
      </c>
      <c r="F1186" s="140" t="s">
        <v>33</v>
      </c>
      <c r="G1186" s="130"/>
      <c r="H1186" s="278">
        <v>1659</v>
      </c>
      <c r="I1186" s="278"/>
      <c r="J1186" s="278"/>
      <c r="K1186" s="278"/>
      <c r="L1186" s="278"/>
      <c r="M1186" s="278">
        <f t="shared" si="718"/>
        <v>1659</v>
      </c>
    </row>
    <row r="1187" spans="1:13" s="99" customFormat="1" hidden="1" x14ac:dyDescent="0.2">
      <c r="A1187" s="116" t="s">
        <v>600</v>
      </c>
      <c r="B1187" s="116" t="s">
        <v>736</v>
      </c>
      <c r="C1187" s="101">
        <v>12</v>
      </c>
      <c r="D1187" s="116"/>
      <c r="E1187" s="103">
        <v>313</v>
      </c>
      <c r="F1187" s="139"/>
      <c r="G1187" s="104"/>
      <c r="H1187" s="105">
        <f t="shared" ref="H1187:L1187" si="733">H1188</f>
        <v>332</v>
      </c>
      <c r="I1187" s="105">
        <f t="shared" si="733"/>
        <v>0</v>
      </c>
      <c r="J1187" s="105">
        <f t="shared" si="733"/>
        <v>0</v>
      </c>
      <c r="K1187" s="105">
        <f t="shared" si="733"/>
        <v>0</v>
      </c>
      <c r="L1187" s="105">
        <f t="shared" si="733"/>
        <v>0</v>
      </c>
      <c r="M1187" s="105">
        <f t="shared" si="718"/>
        <v>332</v>
      </c>
    </row>
    <row r="1188" spans="1:13" s="99" customFormat="1" hidden="1" x14ac:dyDescent="0.2">
      <c r="A1188" s="107" t="s">
        <v>600</v>
      </c>
      <c r="B1188" s="159" t="s">
        <v>736</v>
      </c>
      <c r="C1188" s="94">
        <v>12</v>
      </c>
      <c r="D1188" s="95" t="s">
        <v>270</v>
      </c>
      <c r="E1188" s="108">
        <v>3132</v>
      </c>
      <c r="F1188" s="140" t="s">
        <v>40</v>
      </c>
      <c r="G1188" s="130"/>
      <c r="H1188" s="280">
        <v>332</v>
      </c>
      <c r="I1188" s="280"/>
      <c r="J1188" s="280"/>
      <c r="K1188" s="280"/>
      <c r="L1188" s="280"/>
      <c r="M1188" s="280">
        <f t="shared" si="718"/>
        <v>332</v>
      </c>
    </row>
    <row r="1189" spans="1:13" s="137" customFormat="1" hidden="1" x14ac:dyDescent="0.2">
      <c r="A1189" s="182" t="s">
        <v>600</v>
      </c>
      <c r="B1189" s="182" t="s">
        <v>736</v>
      </c>
      <c r="C1189" s="164">
        <v>12</v>
      </c>
      <c r="D1189" s="164"/>
      <c r="E1189" s="165">
        <v>32</v>
      </c>
      <c r="F1189" s="166"/>
      <c r="G1189" s="167"/>
      <c r="H1189" s="296">
        <f t="shared" ref="H1189:I1189" si="734">H1190+H1192+H1194+H1197</f>
        <v>1061</v>
      </c>
      <c r="I1189" s="296">
        <f t="shared" si="734"/>
        <v>0</v>
      </c>
      <c r="J1189" s="296">
        <f t="shared" ref="J1189:L1189" si="735">J1190+J1192+J1194+J1197</f>
        <v>0</v>
      </c>
      <c r="K1189" s="296">
        <f t="shared" si="735"/>
        <v>0</v>
      </c>
      <c r="L1189" s="296">
        <f t="shared" si="735"/>
        <v>0</v>
      </c>
      <c r="M1189" s="296">
        <f t="shared" si="718"/>
        <v>1061</v>
      </c>
    </row>
    <row r="1190" spans="1:13" s="99" customFormat="1" hidden="1" x14ac:dyDescent="0.2">
      <c r="A1190" s="116" t="s">
        <v>600</v>
      </c>
      <c r="B1190" s="116" t="s">
        <v>736</v>
      </c>
      <c r="C1190" s="101">
        <v>12</v>
      </c>
      <c r="D1190" s="116"/>
      <c r="E1190" s="103">
        <v>321</v>
      </c>
      <c r="F1190" s="139"/>
      <c r="G1190" s="104"/>
      <c r="H1190" s="105">
        <f t="shared" ref="H1190:L1190" si="736">H1191</f>
        <v>398</v>
      </c>
      <c r="I1190" s="105">
        <f t="shared" si="736"/>
        <v>0</v>
      </c>
      <c r="J1190" s="105">
        <f t="shared" si="736"/>
        <v>0</v>
      </c>
      <c r="K1190" s="105">
        <f t="shared" si="736"/>
        <v>0</v>
      </c>
      <c r="L1190" s="105">
        <f t="shared" si="736"/>
        <v>0</v>
      </c>
      <c r="M1190" s="105">
        <f t="shared" si="718"/>
        <v>398</v>
      </c>
    </row>
    <row r="1191" spans="1:13" s="137" customFormat="1" ht="15" hidden="1" x14ac:dyDescent="0.2">
      <c r="A1191" s="107" t="s">
        <v>600</v>
      </c>
      <c r="B1191" s="159" t="s">
        <v>736</v>
      </c>
      <c r="C1191" s="94">
        <v>12</v>
      </c>
      <c r="D1191" s="95" t="s">
        <v>270</v>
      </c>
      <c r="E1191" s="108">
        <v>3211</v>
      </c>
      <c r="F1191" s="140" t="s">
        <v>42</v>
      </c>
      <c r="G1191" s="130"/>
      <c r="H1191" s="280">
        <v>398</v>
      </c>
      <c r="I1191" s="280"/>
      <c r="J1191" s="280"/>
      <c r="K1191" s="280"/>
      <c r="L1191" s="280"/>
      <c r="M1191" s="280">
        <f t="shared" si="718"/>
        <v>398</v>
      </c>
    </row>
    <row r="1192" spans="1:13" s="99" customFormat="1" hidden="1" x14ac:dyDescent="0.2">
      <c r="A1192" s="116" t="s">
        <v>600</v>
      </c>
      <c r="B1192" s="116" t="s">
        <v>736</v>
      </c>
      <c r="C1192" s="101">
        <v>12</v>
      </c>
      <c r="D1192" s="116"/>
      <c r="E1192" s="103">
        <v>322</v>
      </c>
      <c r="F1192" s="139"/>
      <c r="G1192" s="104"/>
      <c r="H1192" s="105">
        <f t="shared" ref="H1192:L1192" si="737">H1193</f>
        <v>186</v>
      </c>
      <c r="I1192" s="105">
        <f t="shared" si="737"/>
        <v>0</v>
      </c>
      <c r="J1192" s="105">
        <f t="shared" si="737"/>
        <v>0</v>
      </c>
      <c r="K1192" s="105">
        <f t="shared" si="737"/>
        <v>0</v>
      </c>
      <c r="L1192" s="105">
        <f t="shared" si="737"/>
        <v>0</v>
      </c>
      <c r="M1192" s="105">
        <f t="shared" si="718"/>
        <v>186</v>
      </c>
    </row>
    <row r="1193" spans="1:13" s="137" customFormat="1" ht="15" hidden="1" x14ac:dyDescent="0.2">
      <c r="A1193" s="107" t="s">
        <v>600</v>
      </c>
      <c r="B1193" s="159" t="s">
        <v>736</v>
      </c>
      <c r="C1193" s="94">
        <v>12</v>
      </c>
      <c r="D1193" s="95" t="s">
        <v>270</v>
      </c>
      <c r="E1193" s="108">
        <v>3223</v>
      </c>
      <c r="F1193" s="140" t="s">
        <v>48</v>
      </c>
      <c r="G1193" s="130"/>
      <c r="H1193" s="280">
        <v>186</v>
      </c>
      <c r="I1193" s="280"/>
      <c r="J1193" s="280"/>
      <c r="K1193" s="280"/>
      <c r="L1193" s="280"/>
      <c r="M1193" s="280">
        <f t="shared" si="718"/>
        <v>186</v>
      </c>
    </row>
    <row r="1194" spans="1:13" s="137" customFormat="1" hidden="1" x14ac:dyDescent="0.2">
      <c r="A1194" s="116" t="s">
        <v>600</v>
      </c>
      <c r="B1194" s="116" t="s">
        <v>736</v>
      </c>
      <c r="C1194" s="101">
        <v>12</v>
      </c>
      <c r="D1194" s="116"/>
      <c r="E1194" s="103">
        <v>323</v>
      </c>
      <c r="F1194" s="139"/>
      <c r="G1194" s="104"/>
      <c r="H1194" s="105">
        <f t="shared" ref="H1194:I1194" si="738">SUM(H1195:H1196)</f>
        <v>278</v>
      </c>
      <c r="I1194" s="105">
        <f t="shared" si="738"/>
        <v>0</v>
      </c>
      <c r="J1194" s="105">
        <f t="shared" ref="J1194:L1194" si="739">SUM(J1195:J1196)</f>
        <v>0</v>
      </c>
      <c r="K1194" s="105">
        <f t="shared" si="739"/>
        <v>0</v>
      </c>
      <c r="L1194" s="105">
        <f t="shared" si="739"/>
        <v>0</v>
      </c>
      <c r="M1194" s="105">
        <f t="shared" si="718"/>
        <v>278</v>
      </c>
    </row>
    <row r="1195" spans="1:13" s="99" customFormat="1" hidden="1" x14ac:dyDescent="0.2">
      <c r="A1195" s="107" t="s">
        <v>600</v>
      </c>
      <c r="B1195" s="159" t="s">
        <v>736</v>
      </c>
      <c r="C1195" s="94">
        <v>12</v>
      </c>
      <c r="D1195" s="95" t="s">
        <v>270</v>
      </c>
      <c r="E1195" s="108">
        <v>3233</v>
      </c>
      <c r="F1195" s="140" t="s">
        <v>54</v>
      </c>
      <c r="G1195" s="130"/>
      <c r="H1195" s="280">
        <v>212</v>
      </c>
      <c r="I1195" s="280"/>
      <c r="J1195" s="280"/>
      <c r="K1195" s="280"/>
      <c r="L1195" s="280"/>
      <c r="M1195" s="280">
        <f t="shared" ref="M1195:M1204" si="740">H1195-I1195+J1195-K1195+L1195</f>
        <v>212</v>
      </c>
    </row>
    <row r="1196" spans="1:13" s="137" customFormat="1" ht="15" hidden="1" x14ac:dyDescent="0.2">
      <c r="A1196" s="107" t="s">
        <v>600</v>
      </c>
      <c r="B1196" s="159" t="s">
        <v>736</v>
      </c>
      <c r="C1196" s="94">
        <v>12</v>
      </c>
      <c r="D1196" s="95" t="s">
        <v>270</v>
      </c>
      <c r="E1196" s="108">
        <v>3237</v>
      </c>
      <c r="F1196" s="140" t="s">
        <v>58</v>
      </c>
      <c r="G1196" s="130"/>
      <c r="H1196" s="281">
        <v>66</v>
      </c>
      <c r="I1196" s="281"/>
      <c r="J1196" s="281"/>
      <c r="K1196" s="281"/>
      <c r="L1196" s="281"/>
      <c r="M1196" s="281">
        <f t="shared" si="740"/>
        <v>66</v>
      </c>
    </row>
    <row r="1197" spans="1:13" s="99" customFormat="1" hidden="1" x14ac:dyDescent="0.2">
      <c r="A1197" s="116" t="s">
        <v>600</v>
      </c>
      <c r="B1197" s="116" t="s">
        <v>736</v>
      </c>
      <c r="C1197" s="101">
        <v>12</v>
      </c>
      <c r="D1197" s="116"/>
      <c r="E1197" s="103">
        <v>329</v>
      </c>
      <c r="F1197" s="139"/>
      <c r="G1197" s="104"/>
      <c r="H1197" s="105">
        <f t="shared" ref="H1197:L1197" si="741">H1198</f>
        <v>199</v>
      </c>
      <c r="I1197" s="105">
        <f t="shared" si="741"/>
        <v>0</v>
      </c>
      <c r="J1197" s="105">
        <f t="shared" si="741"/>
        <v>0</v>
      </c>
      <c r="K1197" s="105">
        <f t="shared" si="741"/>
        <v>0</v>
      </c>
      <c r="L1197" s="105">
        <f t="shared" si="741"/>
        <v>0</v>
      </c>
      <c r="M1197" s="105">
        <f t="shared" si="740"/>
        <v>199</v>
      </c>
    </row>
    <row r="1198" spans="1:13" s="99" customFormat="1" hidden="1" x14ac:dyDescent="0.2">
      <c r="A1198" s="107" t="s">
        <v>600</v>
      </c>
      <c r="B1198" s="159" t="s">
        <v>736</v>
      </c>
      <c r="C1198" s="94">
        <v>12</v>
      </c>
      <c r="D1198" s="95" t="s">
        <v>270</v>
      </c>
      <c r="E1198" s="108">
        <v>3293</v>
      </c>
      <c r="F1198" s="140" t="s">
        <v>64</v>
      </c>
      <c r="G1198" s="130"/>
      <c r="H1198" s="280">
        <v>199</v>
      </c>
      <c r="I1198" s="280"/>
      <c r="J1198" s="280"/>
      <c r="K1198" s="280"/>
      <c r="L1198" s="280"/>
      <c r="M1198" s="280">
        <f t="shared" si="740"/>
        <v>199</v>
      </c>
    </row>
    <row r="1199" spans="1:13" s="137" customFormat="1" ht="18.75" hidden="1" customHeight="1" x14ac:dyDescent="0.2">
      <c r="A1199" s="182" t="s">
        <v>600</v>
      </c>
      <c r="B1199" s="182" t="s">
        <v>736</v>
      </c>
      <c r="C1199" s="164">
        <v>12</v>
      </c>
      <c r="D1199" s="164"/>
      <c r="E1199" s="165">
        <v>35</v>
      </c>
      <c r="F1199" s="166"/>
      <c r="G1199" s="167"/>
      <c r="H1199" s="296">
        <f t="shared" ref="H1199:L1200" si="742">H1200</f>
        <v>2654</v>
      </c>
      <c r="I1199" s="296">
        <f t="shared" si="742"/>
        <v>0</v>
      </c>
      <c r="J1199" s="296">
        <f t="shared" si="742"/>
        <v>0</v>
      </c>
      <c r="K1199" s="296">
        <f t="shared" si="742"/>
        <v>0</v>
      </c>
      <c r="L1199" s="296">
        <f t="shared" si="742"/>
        <v>0</v>
      </c>
      <c r="M1199" s="296">
        <f t="shared" si="740"/>
        <v>2654</v>
      </c>
    </row>
    <row r="1200" spans="1:13" s="99" customFormat="1" hidden="1" x14ac:dyDescent="0.2">
      <c r="A1200" s="116" t="s">
        <v>600</v>
      </c>
      <c r="B1200" s="116" t="s">
        <v>736</v>
      </c>
      <c r="C1200" s="101">
        <v>12</v>
      </c>
      <c r="D1200" s="116"/>
      <c r="E1200" s="103">
        <v>352</v>
      </c>
      <c r="F1200" s="139"/>
      <c r="G1200" s="104"/>
      <c r="H1200" s="105">
        <f t="shared" si="742"/>
        <v>2654</v>
      </c>
      <c r="I1200" s="105">
        <f t="shared" si="742"/>
        <v>0</v>
      </c>
      <c r="J1200" s="105">
        <f t="shared" si="742"/>
        <v>0</v>
      </c>
      <c r="K1200" s="105">
        <f t="shared" si="742"/>
        <v>0</v>
      </c>
      <c r="L1200" s="105">
        <f t="shared" si="742"/>
        <v>0</v>
      </c>
      <c r="M1200" s="105">
        <f t="shared" si="740"/>
        <v>2654</v>
      </c>
    </row>
    <row r="1201" spans="1:13" s="99" customFormat="1" hidden="1" x14ac:dyDescent="0.2">
      <c r="A1201" s="107" t="s">
        <v>600</v>
      </c>
      <c r="B1201" s="159" t="s">
        <v>736</v>
      </c>
      <c r="C1201" s="94">
        <v>12</v>
      </c>
      <c r="D1201" s="95" t="s">
        <v>270</v>
      </c>
      <c r="E1201" s="108">
        <v>3523</v>
      </c>
      <c r="F1201" s="140" t="s">
        <v>151</v>
      </c>
      <c r="G1201" s="130"/>
      <c r="H1201" s="277">
        <v>2654</v>
      </c>
      <c r="I1201" s="277"/>
      <c r="J1201" s="277"/>
      <c r="K1201" s="277"/>
      <c r="L1201" s="277"/>
      <c r="M1201" s="277">
        <f t="shared" si="740"/>
        <v>2654</v>
      </c>
    </row>
    <row r="1202" spans="1:13" s="137" customFormat="1" ht="15.75" hidden="1" customHeight="1" x14ac:dyDescent="0.2">
      <c r="A1202" s="182" t="s">
        <v>600</v>
      </c>
      <c r="B1202" s="182" t="s">
        <v>736</v>
      </c>
      <c r="C1202" s="164">
        <v>12</v>
      </c>
      <c r="D1202" s="164"/>
      <c r="E1202" s="165">
        <v>36</v>
      </c>
      <c r="F1202" s="166"/>
      <c r="G1202" s="167"/>
      <c r="H1202" s="296">
        <f t="shared" ref="H1202:L1203" si="743">H1203</f>
        <v>6238</v>
      </c>
      <c r="I1202" s="296">
        <f t="shared" si="743"/>
        <v>0</v>
      </c>
      <c r="J1202" s="296">
        <f t="shared" si="743"/>
        <v>0</v>
      </c>
      <c r="K1202" s="296">
        <f t="shared" si="743"/>
        <v>0</v>
      </c>
      <c r="L1202" s="296">
        <f t="shared" si="743"/>
        <v>0</v>
      </c>
      <c r="M1202" s="296">
        <f t="shared" si="740"/>
        <v>6238</v>
      </c>
    </row>
    <row r="1203" spans="1:13" s="99" customFormat="1" hidden="1" x14ac:dyDescent="0.2">
      <c r="A1203" s="116" t="s">
        <v>600</v>
      </c>
      <c r="B1203" s="116" t="s">
        <v>736</v>
      </c>
      <c r="C1203" s="101">
        <v>12</v>
      </c>
      <c r="D1203" s="116"/>
      <c r="E1203" s="103">
        <v>361</v>
      </c>
      <c r="F1203" s="139"/>
      <c r="G1203" s="104"/>
      <c r="H1203" s="105">
        <f t="shared" si="743"/>
        <v>6238</v>
      </c>
      <c r="I1203" s="105">
        <f t="shared" si="743"/>
        <v>0</v>
      </c>
      <c r="J1203" s="105">
        <f t="shared" si="743"/>
        <v>0</v>
      </c>
      <c r="K1203" s="105">
        <f t="shared" si="743"/>
        <v>0</v>
      </c>
      <c r="L1203" s="105">
        <f t="shared" si="743"/>
        <v>0</v>
      </c>
      <c r="M1203" s="105">
        <f t="shared" si="740"/>
        <v>6238</v>
      </c>
    </row>
    <row r="1204" spans="1:13" s="99" customFormat="1" hidden="1" x14ac:dyDescent="0.2">
      <c r="A1204" s="107" t="s">
        <v>600</v>
      </c>
      <c r="B1204" s="159" t="s">
        <v>736</v>
      </c>
      <c r="C1204" s="94">
        <v>12</v>
      </c>
      <c r="D1204" s="95" t="s">
        <v>270</v>
      </c>
      <c r="E1204" s="108">
        <v>3611</v>
      </c>
      <c r="F1204" s="140" t="s">
        <v>647</v>
      </c>
      <c r="G1204" s="130"/>
      <c r="H1204" s="275">
        <v>6238</v>
      </c>
      <c r="I1204" s="275"/>
      <c r="J1204" s="275"/>
      <c r="K1204" s="275"/>
      <c r="L1204" s="275"/>
      <c r="M1204" s="275">
        <f t="shared" si="740"/>
        <v>6238</v>
      </c>
    </row>
    <row r="1205" spans="1:13" s="137" customFormat="1" hidden="1" x14ac:dyDescent="0.2">
      <c r="A1205" s="182" t="s">
        <v>600</v>
      </c>
      <c r="B1205" s="182" t="s">
        <v>736</v>
      </c>
      <c r="C1205" s="164">
        <v>51</v>
      </c>
      <c r="D1205" s="164"/>
      <c r="E1205" s="165">
        <v>31</v>
      </c>
      <c r="F1205" s="166"/>
      <c r="G1205" s="167"/>
      <c r="H1205" s="296">
        <f t="shared" ref="H1205:J1205" si="744">H1206+H1208</f>
        <v>4646</v>
      </c>
      <c r="I1205" s="296">
        <f t="shared" si="744"/>
        <v>0</v>
      </c>
      <c r="J1205" s="296">
        <f t="shared" si="744"/>
        <v>0</v>
      </c>
      <c r="K1205" s="296">
        <f t="shared" ref="K1205:L1205" si="745">K1206+K1208</f>
        <v>0</v>
      </c>
      <c r="L1205" s="296">
        <f t="shared" si="745"/>
        <v>0</v>
      </c>
      <c r="M1205" s="296">
        <f t="shared" ref="M1205:M1225" si="746">H1205-I1205+J1205-K1205+L1205</f>
        <v>4646</v>
      </c>
    </row>
    <row r="1206" spans="1:13" s="99" customFormat="1" hidden="1" x14ac:dyDescent="0.2">
      <c r="A1206" s="116" t="s">
        <v>600</v>
      </c>
      <c r="B1206" s="116" t="s">
        <v>736</v>
      </c>
      <c r="C1206" s="101">
        <v>51</v>
      </c>
      <c r="D1206" s="116"/>
      <c r="E1206" s="103">
        <v>311</v>
      </c>
      <c r="F1206" s="139"/>
      <c r="G1206" s="104"/>
      <c r="H1206" s="105">
        <f t="shared" ref="H1206:L1206" si="747">H1207</f>
        <v>3982</v>
      </c>
      <c r="I1206" s="105">
        <f t="shared" si="747"/>
        <v>0</v>
      </c>
      <c r="J1206" s="105">
        <f t="shared" si="747"/>
        <v>0</v>
      </c>
      <c r="K1206" s="105">
        <f t="shared" si="747"/>
        <v>0</v>
      </c>
      <c r="L1206" s="105">
        <f t="shared" si="747"/>
        <v>0</v>
      </c>
      <c r="M1206" s="105">
        <f t="shared" si="746"/>
        <v>3982</v>
      </c>
    </row>
    <row r="1207" spans="1:13" s="137" customFormat="1" ht="15" hidden="1" x14ac:dyDescent="0.2">
      <c r="A1207" s="107" t="s">
        <v>600</v>
      </c>
      <c r="B1207" s="159" t="s">
        <v>736</v>
      </c>
      <c r="C1207" s="94">
        <v>51</v>
      </c>
      <c r="D1207" s="95" t="s">
        <v>270</v>
      </c>
      <c r="E1207" s="108">
        <v>3111</v>
      </c>
      <c r="F1207" s="140" t="s">
        <v>33</v>
      </c>
      <c r="G1207" s="130"/>
      <c r="H1207" s="278">
        <v>3982</v>
      </c>
      <c r="I1207" s="278"/>
      <c r="J1207" s="278"/>
      <c r="K1207" s="278"/>
      <c r="L1207" s="278"/>
      <c r="M1207" s="278">
        <f t="shared" si="746"/>
        <v>3982</v>
      </c>
    </row>
    <row r="1208" spans="1:13" s="99" customFormat="1" hidden="1" x14ac:dyDescent="0.2">
      <c r="A1208" s="116" t="s">
        <v>600</v>
      </c>
      <c r="B1208" s="116" t="s">
        <v>736</v>
      </c>
      <c r="C1208" s="101">
        <v>51</v>
      </c>
      <c r="D1208" s="116"/>
      <c r="E1208" s="103">
        <v>313</v>
      </c>
      <c r="F1208" s="139"/>
      <c r="G1208" s="104"/>
      <c r="H1208" s="105">
        <f t="shared" ref="H1208:L1208" si="748">H1209</f>
        <v>664</v>
      </c>
      <c r="I1208" s="105">
        <f t="shared" si="748"/>
        <v>0</v>
      </c>
      <c r="J1208" s="105">
        <f t="shared" si="748"/>
        <v>0</v>
      </c>
      <c r="K1208" s="105">
        <f t="shared" si="748"/>
        <v>0</v>
      </c>
      <c r="L1208" s="105">
        <f t="shared" si="748"/>
        <v>0</v>
      </c>
      <c r="M1208" s="105">
        <f t="shared" si="746"/>
        <v>664</v>
      </c>
    </row>
    <row r="1209" spans="1:13" s="99" customFormat="1" hidden="1" x14ac:dyDescent="0.2">
      <c r="A1209" s="107" t="s">
        <v>600</v>
      </c>
      <c r="B1209" s="159" t="s">
        <v>736</v>
      </c>
      <c r="C1209" s="94">
        <v>51</v>
      </c>
      <c r="D1209" s="95" t="s">
        <v>270</v>
      </c>
      <c r="E1209" s="108">
        <v>3132</v>
      </c>
      <c r="F1209" s="140" t="s">
        <v>40</v>
      </c>
      <c r="G1209" s="130"/>
      <c r="H1209" s="280">
        <v>664</v>
      </c>
      <c r="I1209" s="280"/>
      <c r="J1209" s="280"/>
      <c r="K1209" s="280"/>
      <c r="L1209" s="280"/>
      <c r="M1209" s="280">
        <f t="shared" si="746"/>
        <v>664</v>
      </c>
    </row>
    <row r="1210" spans="1:13" s="137" customFormat="1" hidden="1" x14ac:dyDescent="0.2">
      <c r="A1210" s="182" t="s">
        <v>600</v>
      </c>
      <c r="B1210" s="182" t="s">
        <v>736</v>
      </c>
      <c r="C1210" s="164">
        <v>51</v>
      </c>
      <c r="D1210" s="164"/>
      <c r="E1210" s="165">
        <v>32</v>
      </c>
      <c r="F1210" s="166"/>
      <c r="G1210" s="167"/>
      <c r="H1210" s="296">
        <f t="shared" ref="H1210:J1210" si="749">H1211+H1213+H1215+H1218</f>
        <v>2030</v>
      </c>
      <c r="I1210" s="296">
        <f t="shared" si="749"/>
        <v>0</v>
      </c>
      <c r="J1210" s="296">
        <f t="shared" si="749"/>
        <v>0</v>
      </c>
      <c r="K1210" s="296">
        <f t="shared" ref="K1210:L1210" si="750">K1211+K1213+K1215+K1218</f>
        <v>0</v>
      </c>
      <c r="L1210" s="296">
        <f t="shared" si="750"/>
        <v>0</v>
      </c>
      <c r="M1210" s="296">
        <f t="shared" si="746"/>
        <v>2030</v>
      </c>
    </row>
    <row r="1211" spans="1:13" s="99" customFormat="1" hidden="1" x14ac:dyDescent="0.2">
      <c r="A1211" s="116" t="s">
        <v>600</v>
      </c>
      <c r="B1211" s="116" t="s">
        <v>736</v>
      </c>
      <c r="C1211" s="101">
        <v>51</v>
      </c>
      <c r="D1211" s="116"/>
      <c r="E1211" s="103">
        <v>321</v>
      </c>
      <c r="F1211" s="139"/>
      <c r="G1211" s="104"/>
      <c r="H1211" s="105">
        <f t="shared" ref="H1211:L1211" si="751">H1212</f>
        <v>398</v>
      </c>
      <c r="I1211" s="105">
        <f t="shared" si="751"/>
        <v>0</v>
      </c>
      <c r="J1211" s="105">
        <f t="shared" si="751"/>
        <v>0</v>
      </c>
      <c r="K1211" s="105">
        <f t="shared" si="751"/>
        <v>0</v>
      </c>
      <c r="L1211" s="105">
        <f t="shared" si="751"/>
        <v>0</v>
      </c>
      <c r="M1211" s="105">
        <f t="shared" si="746"/>
        <v>398</v>
      </c>
    </row>
    <row r="1212" spans="1:13" s="137" customFormat="1" ht="15" hidden="1" x14ac:dyDescent="0.2">
      <c r="A1212" s="107" t="s">
        <v>600</v>
      </c>
      <c r="B1212" s="159" t="s">
        <v>736</v>
      </c>
      <c r="C1212" s="94">
        <v>51</v>
      </c>
      <c r="D1212" s="95" t="s">
        <v>270</v>
      </c>
      <c r="E1212" s="108">
        <v>3211</v>
      </c>
      <c r="F1212" s="140" t="s">
        <v>42</v>
      </c>
      <c r="G1212" s="130"/>
      <c r="H1212" s="280">
        <v>398</v>
      </c>
      <c r="I1212" s="280"/>
      <c r="J1212" s="280"/>
      <c r="K1212" s="280"/>
      <c r="L1212" s="280"/>
      <c r="M1212" s="280">
        <f t="shared" si="746"/>
        <v>398</v>
      </c>
    </row>
    <row r="1213" spans="1:13" s="99" customFormat="1" hidden="1" x14ac:dyDescent="0.2">
      <c r="A1213" s="116" t="s">
        <v>600</v>
      </c>
      <c r="B1213" s="116" t="s">
        <v>736</v>
      </c>
      <c r="C1213" s="101">
        <v>51</v>
      </c>
      <c r="D1213" s="116"/>
      <c r="E1213" s="103">
        <v>322</v>
      </c>
      <c r="F1213" s="139"/>
      <c r="G1213" s="104"/>
      <c r="H1213" s="105">
        <f t="shared" ref="H1213:L1213" si="752">H1214</f>
        <v>66</v>
      </c>
      <c r="I1213" s="105">
        <f t="shared" si="752"/>
        <v>0</v>
      </c>
      <c r="J1213" s="105">
        <f t="shared" si="752"/>
        <v>0</v>
      </c>
      <c r="K1213" s="105">
        <f t="shared" si="752"/>
        <v>0</v>
      </c>
      <c r="L1213" s="105">
        <f t="shared" si="752"/>
        <v>0</v>
      </c>
      <c r="M1213" s="105">
        <f t="shared" si="746"/>
        <v>66</v>
      </c>
    </row>
    <row r="1214" spans="1:13" s="137" customFormat="1" ht="15" hidden="1" x14ac:dyDescent="0.2">
      <c r="A1214" s="107" t="s">
        <v>600</v>
      </c>
      <c r="B1214" s="159" t="s">
        <v>736</v>
      </c>
      <c r="C1214" s="94">
        <v>51</v>
      </c>
      <c r="D1214" s="95" t="s">
        <v>270</v>
      </c>
      <c r="E1214" s="108">
        <v>3223</v>
      </c>
      <c r="F1214" s="140" t="s">
        <v>48</v>
      </c>
      <c r="G1214" s="130"/>
      <c r="H1214" s="280">
        <v>66</v>
      </c>
      <c r="I1214" s="280"/>
      <c r="J1214" s="280"/>
      <c r="K1214" s="280"/>
      <c r="L1214" s="280"/>
      <c r="M1214" s="280">
        <f t="shared" si="746"/>
        <v>66</v>
      </c>
    </row>
    <row r="1215" spans="1:13" s="137" customFormat="1" hidden="1" x14ac:dyDescent="0.2">
      <c r="A1215" s="116" t="s">
        <v>600</v>
      </c>
      <c r="B1215" s="116" t="s">
        <v>736</v>
      </c>
      <c r="C1215" s="101">
        <v>51</v>
      </c>
      <c r="D1215" s="116"/>
      <c r="E1215" s="103">
        <v>323</v>
      </c>
      <c r="F1215" s="139"/>
      <c r="G1215" s="104"/>
      <c r="H1215" s="105">
        <f t="shared" ref="H1215:I1215" si="753">SUM(H1216:H1217)</f>
        <v>849</v>
      </c>
      <c r="I1215" s="105">
        <f t="shared" si="753"/>
        <v>0</v>
      </c>
      <c r="J1215" s="105">
        <f t="shared" ref="J1215" si="754">SUM(J1216:J1217)</f>
        <v>0</v>
      </c>
      <c r="K1215" s="105">
        <f t="shared" ref="K1215:L1215" si="755">SUM(K1216:K1217)</f>
        <v>0</v>
      </c>
      <c r="L1215" s="105">
        <f t="shared" si="755"/>
        <v>0</v>
      </c>
      <c r="M1215" s="105">
        <f t="shared" si="746"/>
        <v>849</v>
      </c>
    </row>
    <row r="1216" spans="1:13" s="99" customFormat="1" hidden="1" x14ac:dyDescent="0.2">
      <c r="A1216" s="107" t="s">
        <v>600</v>
      </c>
      <c r="B1216" s="159" t="s">
        <v>736</v>
      </c>
      <c r="C1216" s="94">
        <v>51</v>
      </c>
      <c r="D1216" s="95" t="s">
        <v>270</v>
      </c>
      <c r="E1216" s="108">
        <v>3233</v>
      </c>
      <c r="F1216" s="140" t="s">
        <v>54</v>
      </c>
      <c r="G1216" s="130"/>
      <c r="H1216" s="280">
        <v>650</v>
      </c>
      <c r="I1216" s="280"/>
      <c r="J1216" s="280"/>
      <c r="K1216" s="280"/>
      <c r="L1216" s="280"/>
      <c r="M1216" s="280">
        <f t="shared" si="746"/>
        <v>650</v>
      </c>
    </row>
    <row r="1217" spans="1:13" s="137" customFormat="1" ht="15" hidden="1" x14ac:dyDescent="0.2">
      <c r="A1217" s="107" t="s">
        <v>600</v>
      </c>
      <c r="B1217" s="159" t="s">
        <v>736</v>
      </c>
      <c r="C1217" s="94">
        <v>51</v>
      </c>
      <c r="D1217" s="95" t="s">
        <v>270</v>
      </c>
      <c r="E1217" s="108">
        <v>3237</v>
      </c>
      <c r="F1217" s="140" t="s">
        <v>58</v>
      </c>
      <c r="G1217" s="130"/>
      <c r="H1217" s="281">
        <v>199</v>
      </c>
      <c r="I1217" s="281"/>
      <c r="J1217" s="281"/>
      <c r="K1217" s="281"/>
      <c r="L1217" s="281"/>
      <c r="M1217" s="281">
        <f t="shared" si="746"/>
        <v>199</v>
      </c>
    </row>
    <row r="1218" spans="1:13" s="99" customFormat="1" hidden="1" x14ac:dyDescent="0.2">
      <c r="A1218" s="116" t="s">
        <v>600</v>
      </c>
      <c r="B1218" s="116" t="s">
        <v>736</v>
      </c>
      <c r="C1218" s="101">
        <v>51</v>
      </c>
      <c r="D1218" s="116"/>
      <c r="E1218" s="103">
        <v>329</v>
      </c>
      <c r="F1218" s="139"/>
      <c r="G1218" s="104"/>
      <c r="H1218" s="105">
        <f t="shared" ref="H1218:L1218" si="756">H1219</f>
        <v>717</v>
      </c>
      <c r="I1218" s="105">
        <f t="shared" si="756"/>
        <v>0</v>
      </c>
      <c r="J1218" s="105">
        <f t="shared" si="756"/>
        <v>0</v>
      </c>
      <c r="K1218" s="105">
        <f t="shared" si="756"/>
        <v>0</v>
      </c>
      <c r="L1218" s="105">
        <f t="shared" si="756"/>
        <v>0</v>
      </c>
      <c r="M1218" s="105">
        <f t="shared" si="746"/>
        <v>717</v>
      </c>
    </row>
    <row r="1219" spans="1:13" s="99" customFormat="1" hidden="1" x14ac:dyDescent="0.2">
      <c r="A1219" s="107" t="s">
        <v>600</v>
      </c>
      <c r="B1219" s="159" t="s">
        <v>736</v>
      </c>
      <c r="C1219" s="94">
        <v>51</v>
      </c>
      <c r="D1219" s="95" t="s">
        <v>270</v>
      </c>
      <c r="E1219" s="108">
        <v>3293</v>
      </c>
      <c r="F1219" s="140" t="s">
        <v>64</v>
      </c>
      <c r="G1219" s="130"/>
      <c r="H1219" s="280">
        <v>717</v>
      </c>
      <c r="I1219" s="280"/>
      <c r="J1219" s="280"/>
      <c r="K1219" s="280"/>
      <c r="L1219" s="280"/>
      <c r="M1219" s="280">
        <f t="shared" si="746"/>
        <v>717</v>
      </c>
    </row>
    <row r="1220" spans="1:13" s="137" customFormat="1" ht="21.75" hidden="1" customHeight="1" x14ac:dyDescent="0.2">
      <c r="A1220" s="182" t="s">
        <v>600</v>
      </c>
      <c r="B1220" s="182" t="s">
        <v>736</v>
      </c>
      <c r="C1220" s="164">
        <v>51</v>
      </c>
      <c r="D1220" s="164"/>
      <c r="E1220" s="165">
        <v>35</v>
      </c>
      <c r="F1220" s="166"/>
      <c r="G1220" s="167"/>
      <c r="H1220" s="296">
        <f t="shared" ref="H1220:L1221" si="757">H1221</f>
        <v>7963</v>
      </c>
      <c r="I1220" s="296">
        <f t="shared" si="757"/>
        <v>0</v>
      </c>
      <c r="J1220" s="296">
        <f t="shared" si="757"/>
        <v>0</v>
      </c>
      <c r="K1220" s="296">
        <f t="shared" si="757"/>
        <v>0</v>
      </c>
      <c r="L1220" s="296">
        <f t="shared" si="757"/>
        <v>0</v>
      </c>
      <c r="M1220" s="296">
        <f t="shared" si="746"/>
        <v>7963</v>
      </c>
    </row>
    <row r="1221" spans="1:13" s="99" customFormat="1" hidden="1" x14ac:dyDescent="0.2">
      <c r="A1221" s="116" t="s">
        <v>600</v>
      </c>
      <c r="B1221" s="116" t="s">
        <v>736</v>
      </c>
      <c r="C1221" s="101">
        <v>51</v>
      </c>
      <c r="D1221" s="116"/>
      <c r="E1221" s="103">
        <v>352</v>
      </c>
      <c r="F1221" s="139"/>
      <c r="G1221" s="104"/>
      <c r="H1221" s="105">
        <f t="shared" si="757"/>
        <v>7963</v>
      </c>
      <c r="I1221" s="105">
        <f t="shared" si="757"/>
        <v>0</v>
      </c>
      <c r="J1221" s="105">
        <f t="shared" si="757"/>
        <v>0</v>
      </c>
      <c r="K1221" s="105">
        <f t="shared" si="757"/>
        <v>0</v>
      </c>
      <c r="L1221" s="105">
        <f t="shared" si="757"/>
        <v>0</v>
      </c>
      <c r="M1221" s="105">
        <f t="shared" si="746"/>
        <v>7963</v>
      </c>
    </row>
    <row r="1222" spans="1:13" s="99" customFormat="1" hidden="1" x14ac:dyDescent="0.2">
      <c r="A1222" s="107" t="s">
        <v>600</v>
      </c>
      <c r="B1222" s="159" t="s">
        <v>736</v>
      </c>
      <c r="C1222" s="94">
        <v>51</v>
      </c>
      <c r="D1222" s="95" t="s">
        <v>270</v>
      </c>
      <c r="E1222" s="108">
        <v>3523</v>
      </c>
      <c r="F1222" s="140" t="s">
        <v>151</v>
      </c>
      <c r="G1222" s="130"/>
      <c r="H1222" s="275">
        <v>7963</v>
      </c>
      <c r="I1222" s="275"/>
      <c r="J1222" s="275"/>
      <c r="K1222" s="275"/>
      <c r="L1222" s="275"/>
      <c r="M1222" s="275">
        <f t="shared" si="746"/>
        <v>7963</v>
      </c>
    </row>
    <row r="1223" spans="1:13" s="137" customFormat="1" ht="18" hidden="1" customHeight="1" x14ac:dyDescent="0.2">
      <c r="A1223" s="182" t="s">
        <v>600</v>
      </c>
      <c r="B1223" s="182" t="s">
        <v>736</v>
      </c>
      <c r="C1223" s="164">
        <v>51</v>
      </c>
      <c r="D1223" s="164"/>
      <c r="E1223" s="165">
        <v>36</v>
      </c>
      <c r="F1223" s="166"/>
      <c r="G1223" s="167"/>
      <c r="H1223" s="296">
        <f t="shared" ref="H1223:L1224" si="758">H1224</f>
        <v>19378</v>
      </c>
      <c r="I1223" s="296">
        <f t="shared" si="758"/>
        <v>0</v>
      </c>
      <c r="J1223" s="296">
        <f t="shared" si="758"/>
        <v>0</v>
      </c>
      <c r="K1223" s="296">
        <f t="shared" si="758"/>
        <v>0</v>
      </c>
      <c r="L1223" s="296">
        <f t="shared" si="758"/>
        <v>0</v>
      </c>
      <c r="M1223" s="296">
        <f t="shared" si="746"/>
        <v>19378</v>
      </c>
    </row>
    <row r="1224" spans="1:13" s="99" customFormat="1" hidden="1" x14ac:dyDescent="0.2">
      <c r="A1224" s="116" t="s">
        <v>600</v>
      </c>
      <c r="B1224" s="116" t="s">
        <v>736</v>
      </c>
      <c r="C1224" s="101">
        <v>51</v>
      </c>
      <c r="D1224" s="116"/>
      <c r="E1224" s="103">
        <v>361</v>
      </c>
      <c r="F1224" s="139"/>
      <c r="G1224" s="104"/>
      <c r="H1224" s="105">
        <f t="shared" si="758"/>
        <v>19378</v>
      </c>
      <c r="I1224" s="105">
        <f t="shared" si="758"/>
        <v>0</v>
      </c>
      <c r="J1224" s="105">
        <f t="shared" si="758"/>
        <v>0</v>
      </c>
      <c r="K1224" s="105">
        <f t="shared" si="758"/>
        <v>0</v>
      </c>
      <c r="L1224" s="105">
        <f t="shared" si="758"/>
        <v>0</v>
      </c>
      <c r="M1224" s="105">
        <f t="shared" si="746"/>
        <v>19378</v>
      </c>
    </row>
    <row r="1225" spans="1:13" s="99" customFormat="1" hidden="1" x14ac:dyDescent="0.2">
      <c r="A1225" s="107" t="s">
        <v>600</v>
      </c>
      <c r="B1225" s="159" t="s">
        <v>736</v>
      </c>
      <c r="C1225" s="94">
        <v>51</v>
      </c>
      <c r="D1225" s="95" t="s">
        <v>270</v>
      </c>
      <c r="E1225" s="108">
        <v>3611</v>
      </c>
      <c r="F1225" s="140" t="s">
        <v>647</v>
      </c>
      <c r="G1225" s="130"/>
      <c r="H1225" s="275">
        <v>19378</v>
      </c>
      <c r="I1225" s="275"/>
      <c r="J1225" s="275"/>
      <c r="K1225" s="275"/>
      <c r="L1225" s="275"/>
      <c r="M1225" s="275">
        <f t="shared" si="746"/>
        <v>19378</v>
      </c>
    </row>
    <row r="1226" spans="1:13" ht="15.75" hidden="1" customHeight="1" x14ac:dyDescent="0.2">
      <c r="A1226" s="190" t="s">
        <v>600</v>
      </c>
      <c r="B1226" s="440" t="s">
        <v>291</v>
      </c>
      <c r="C1226" s="440"/>
      <c r="D1226" s="440"/>
      <c r="E1226" s="440"/>
      <c r="F1226" s="440"/>
      <c r="G1226" s="115"/>
      <c r="H1226" s="294">
        <f>H1227+H1240+H1246+H1256+H1262+H1266+H1270+H1279+H1286</f>
        <v>51184795</v>
      </c>
      <c r="I1226" s="294">
        <f>I1227+I1240+I1246+I1256+I1262+I1266+I1270+I1279+I1286</f>
        <v>0</v>
      </c>
      <c r="J1226" s="294">
        <f>J1227+J1240+J1246+J1256+J1262+J1266+J1270+J1279+J1286</f>
        <v>1650</v>
      </c>
      <c r="K1226" s="294">
        <f>K1227+K1240+K1246+K1256+K1262+K1266+K1270+K1279+K1286</f>
        <v>291850</v>
      </c>
      <c r="L1226" s="294">
        <f>L1227+L1240+L1246+L1256+L1262+L1266+L1270+L1279+L1286</f>
        <v>3000100</v>
      </c>
      <c r="M1226" s="294">
        <f t="shared" ref="M1226:M1252" si="759">H1226-I1226+J1226-K1226+L1226</f>
        <v>53894695</v>
      </c>
    </row>
    <row r="1227" spans="1:13" s="99" customFormat="1" ht="47.25" hidden="1" x14ac:dyDescent="0.2">
      <c r="A1227" s="187" t="s">
        <v>600</v>
      </c>
      <c r="B1227" s="169" t="s">
        <v>295</v>
      </c>
      <c r="C1227" s="169"/>
      <c r="D1227" s="169"/>
      <c r="E1227" s="170"/>
      <c r="F1227" s="172" t="s">
        <v>293</v>
      </c>
      <c r="G1227" s="173" t="s">
        <v>738</v>
      </c>
      <c r="H1227" s="297">
        <f>H1228+H1235</f>
        <v>133500</v>
      </c>
      <c r="I1227" s="297">
        <f t="shared" ref="I1227:L1227" si="760">I1228+I1235</f>
        <v>0</v>
      </c>
      <c r="J1227" s="297">
        <f t="shared" si="760"/>
        <v>0</v>
      </c>
      <c r="K1227" s="297">
        <f t="shared" si="760"/>
        <v>0</v>
      </c>
      <c r="L1227" s="297">
        <f t="shared" si="760"/>
        <v>1000100</v>
      </c>
      <c r="M1227" s="297">
        <f t="shared" si="759"/>
        <v>1133600</v>
      </c>
    </row>
    <row r="1228" spans="1:13" s="137" customFormat="1" hidden="1" x14ac:dyDescent="0.2">
      <c r="A1228" s="186" t="s">
        <v>600</v>
      </c>
      <c r="B1228" s="174" t="s">
        <v>295</v>
      </c>
      <c r="C1228" s="164">
        <v>11</v>
      </c>
      <c r="D1228" s="164"/>
      <c r="E1228" s="165">
        <v>32</v>
      </c>
      <c r="F1228" s="166"/>
      <c r="G1228" s="167"/>
      <c r="H1228" s="296">
        <f t="shared" ref="H1228:I1228" si="761">H1229+H1232</f>
        <v>133500</v>
      </c>
      <c r="I1228" s="296">
        <f t="shared" si="761"/>
        <v>0</v>
      </c>
      <c r="J1228" s="296">
        <f t="shared" ref="J1228:L1228" si="762">J1229+J1232</f>
        <v>0</v>
      </c>
      <c r="K1228" s="296">
        <f t="shared" si="762"/>
        <v>0</v>
      </c>
      <c r="L1228" s="296">
        <f t="shared" si="762"/>
        <v>0</v>
      </c>
      <c r="M1228" s="296">
        <f t="shared" si="759"/>
        <v>133500</v>
      </c>
    </row>
    <row r="1229" spans="1:13" s="148" customFormat="1" hidden="1" x14ac:dyDescent="0.2">
      <c r="A1229" s="116" t="s">
        <v>600</v>
      </c>
      <c r="B1229" s="100" t="s">
        <v>295</v>
      </c>
      <c r="C1229" s="101">
        <v>11</v>
      </c>
      <c r="D1229" s="116"/>
      <c r="E1229" s="103">
        <v>323</v>
      </c>
      <c r="F1229" s="139"/>
      <c r="G1229" s="104"/>
      <c r="H1229" s="105">
        <f t="shared" ref="H1229:I1229" si="763">SUM(H1230:H1231)</f>
        <v>24800</v>
      </c>
      <c r="I1229" s="105">
        <f t="shared" si="763"/>
        <v>0</v>
      </c>
      <c r="J1229" s="105">
        <f t="shared" ref="J1229:L1229" si="764">SUM(J1230:J1231)</f>
        <v>0</v>
      </c>
      <c r="K1229" s="105">
        <f t="shared" si="764"/>
        <v>0</v>
      </c>
      <c r="L1229" s="105">
        <f t="shared" si="764"/>
        <v>0</v>
      </c>
      <c r="M1229" s="105">
        <f t="shared" si="759"/>
        <v>24800</v>
      </c>
    </row>
    <row r="1230" spans="1:13" s="99" customFormat="1" hidden="1" x14ac:dyDescent="0.2">
      <c r="A1230" s="95" t="s">
        <v>600</v>
      </c>
      <c r="B1230" s="93" t="s">
        <v>295</v>
      </c>
      <c r="C1230" s="94">
        <v>11</v>
      </c>
      <c r="D1230" s="95" t="s">
        <v>296</v>
      </c>
      <c r="E1230" s="108">
        <v>3231</v>
      </c>
      <c r="F1230" s="140" t="s">
        <v>52</v>
      </c>
      <c r="G1230" s="130"/>
      <c r="H1230" s="275">
        <v>13300</v>
      </c>
      <c r="I1230" s="275"/>
      <c r="J1230" s="275"/>
      <c r="K1230" s="275"/>
      <c r="L1230" s="275"/>
      <c r="M1230" s="275">
        <f t="shared" si="759"/>
        <v>13300</v>
      </c>
    </row>
    <row r="1231" spans="1:13" s="148" customFormat="1" hidden="1" x14ac:dyDescent="0.2">
      <c r="A1231" s="95" t="s">
        <v>600</v>
      </c>
      <c r="B1231" s="93" t="s">
        <v>295</v>
      </c>
      <c r="C1231" s="94">
        <v>11</v>
      </c>
      <c r="D1231" s="95" t="s">
        <v>296</v>
      </c>
      <c r="E1231" s="108">
        <v>3237</v>
      </c>
      <c r="F1231" s="140" t="s">
        <v>58</v>
      </c>
      <c r="G1231" s="130"/>
      <c r="H1231" s="275">
        <v>11500</v>
      </c>
      <c r="I1231" s="275"/>
      <c r="J1231" s="275"/>
      <c r="K1231" s="275"/>
      <c r="L1231" s="275"/>
      <c r="M1231" s="275">
        <f t="shared" si="759"/>
        <v>11500</v>
      </c>
    </row>
    <row r="1232" spans="1:13" s="137" customFormat="1" hidden="1" x14ac:dyDescent="0.2">
      <c r="A1232" s="116" t="s">
        <v>600</v>
      </c>
      <c r="B1232" s="100" t="s">
        <v>295</v>
      </c>
      <c r="C1232" s="101">
        <v>11</v>
      </c>
      <c r="D1232" s="116"/>
      <c r="E1232" s="103">
        <v>329</v>
      </c>
      <c r="F1232" s="139"/>
      <c r="G1232" s="104"/>
      <c r="H1232" s="105">
        <f t="shared" ref="H1232:I1232" si="765">SUM(H1233:H1234)</f>
        <v>108700</v>
      </c>
      <c r="I1232" s="105">
        <f t="shared" si="765"/>
        <v>0</v>
      </c>
      <c r="J1232" s="105">
        <f t="shared" ref="J1232:L1232" si="766">SUM(J1233:J1234)</f>
        <v>0</v>
      </c>
      <c r="K1232" s="105">
        <f t="shared" si="766"/>
        <v>0</v>
      </c>
      <c r="L1232" s="105">
        <f t="shared" si="766"/>
        <v>0</v>
      </c>
      <c r="M1232" s="105">
        <f t="shared" si="759"/>
        <v>108700</v>
      </c>
    </row>
    <row r="1233" spans="1:13" ht="30" hidden="1" x14ac:dyDescent="0.2">
      <c r="A1233" s="95" t="s">
        <v>600</v>
      </c>
      <c r="B1233" s="93" t="s">
        <v>295</v>
      </c>
      <c r="C1233" s="94">
        <v>11</v>
      </c>
      <c r="D1233" s="95" t="s">
        <v>296</v>
      </c>
      <c r="E1233" s="108">
        <v>3291</v>
      </c>
      <c r="F1233" s="140" t="s">
        <v>474</v>
      </c>
      <c r="G1233" s="130"/>
      <c r="H1233" s="275">
        <v>8000</v>
      </c>
      <c r="I1233" s="275"/>
      <c r="J1233" s="275"/>
      <c r="K1233" s="275"/>
      <c r="L1233" s="275"/>
      <c r="M1233" s="275">
        <f t="shared" si="759"/>
        <v>8000</v>
      </c>
    </row>
    <row r="1234" spans="1:13" ht="15" hidden="1" x14ac:dyDescent="0.2">
      <c r="A1234" s="95" t="s">
        <v>600</v>
      </c>
      <c r="B1234" s="93" t="s">
        <v>295</v>
      </c>
      <c r="C1234" s="94">
        <v>11</v>
      </c>
      <c r="D1234" s="95" t="s">
        <v>296</v>
      </c>
      <c r="E1234" s="108">
        <v>3294</v>
      </c>
      <c r="F1234" s="140" t="s">
        <v>604</v>
      </c>
      <c r="G1234" s="130"/>
      <c r="H1234" s="275">
        <v>100700</v>
      </c>
      <c r="I1234" s="275"/>
      <c r="J1234" s="275"/>
      <c r="K1234" s="275"/>
      <c r="L1234" s="275"/>
      <c r="M1234" s="275">
        <f t="shared" si="759"/>
        <v>100700</v>
      </c>
    </row>
    <row r="1235" spans="1:13" s="137" customFormat="1" hidden="1" x14ac:dyDescent="0.2">
      <c r="A1235" s="186" t="s">
        <v>600</v>
      </c>
      <c r="B1235" s="174" t="s">
        <v>295</v>
      </c>
      <c r="C1235" s="164">
        <v>11</v>
      </c>
      <c r="D1235" s="164"/>
      <c r="E1235" s="165">
        <v>36</v>
      </c>
      <c r="F1235" s="166"/>
      <c r="G1235" s="167"/>
      <c r="H1235" s="296">
        <f>H1236+H1238</f>
        <v>0</v>
      </c>
      <c r="I1235" s="296">
        <f t="shared" ref="I1235:L1235" si="767">I1236+I1238</f>
        <v>0</v>
      </c>
      <c r="J1235" s="296">
        <f t="shared" si="767"/>
        <v>0</v>
      </c>
      <c r="K1235" s="296">
        <f t="shared" si="767"/>
        <v>0</v>
      </c>
      <c r="L1235" s="296">
        <f t="shared" si="767"/>
        <v>1000100</v>
      </c>
      <c r="M1235" s="296">
        <f t="shared" si="759"/>
        <v>1000100</v>
      </c>
    </row>
    <row r="1236" spans="1:13" s="148" customFormat="1" hidden="1" x14ac:dyDescent="0.2">
      <c r="A1236" s="116" t="s">
        <v>600</v>
      </c>
      <c r="B1236" s="100" t="s">
        <v>295</v>
      </c>
      <c r="C1236" s="101">
        <v>11</v>
      </c>
      <c r="D1236" s="116"/>
      <c r="E1236" s="103">
        <v>361</v>
      </c>
      <c r="F1236" s="139"/>
      <c r="G1236" s="104"/>
      <c r="H1236" s="105">
        <f>H1237</f>
        <v>0</v>
      </c>
      <c r="I1236" s="105">
        <f t="shared" ref="I1236:L1236" si="768">I1237</f>
        <v>0</v>
      </c>
      <c r="J1236" s="105">
        <f t="shared" si="768"/>
        <v>0</v>
      </c>
      <c r="K1236" s="105">
        <f t="shared" si="768"/>
        <v>0</v>
      </c>
      <c r="L1236" s="105">
        <f t="shared" si="768"/>
        <v>900000</v>
      </c>
      <c r="M1236" s="105">
        <f t="shared" si="759"/>
        <v>900000</v>
      </c>
    </row>
    <row r="1237" spans="1:13" s="99" customFormat="1" hidden="1" x14ac:dyDescent="0.2">
      <c r="A1237" s="95" t="s">
        <v>600</v>
      </c>
      <c r="B1237" s="93" t="s">
        <v>295</v>
      </c>
      <c r="C1237" s="94">
        <v>11</v>
      </c>
      <c r="D1237" s="95" t="s">
        <v>296</v>
      </c>
      <c r="E1237" s="108">
        <v>3611</v>
      </c>
      <c r="F1237" s="140" t="s">
        <v>647</v>
      </c>
      <c r="G1237" s="130"/>
      <c r="H1237" s="275"/>
      <c r="I1237" s="275"/>
      <c r="J1237" s="275"/>
      <c r="K1237" s="275"/>
      <c r="L1237" s="275">
        <v>900000</v>
      </c>
      <c r="M1237" s="275">
        <f t="shared" si="759"/>
        <v>900000</v>
      </c>
    </row>
    <row r="1238" spans="1:13" s="148" customFormat="1" hidden="1" x14ac:dyDescent="0.2">
      <c r="A1238" s="116" t="s">
        <v>600</v>
      </c>
      <c r="B1238" s="100" t="s">
        <v>295</v>
      </c>
      <c r="C1238" s="101">
        <v>11</v>
      </c>
      <c r="D1238" s="116"/>
      <c r="E1238" s="103">
        <v>363</v>
      </c>
      <c r="F1238" s="139"/>
      <c r="G1238" s="104"/>
      <c r="H1238" s="105">
        <f>H1239</f>
        <v>0</v>
      </c>
      <c r="I1238" s="105">
        <f t="shared" ref="I1238:L1238" si="769">I1239</f>
        <v>0</v>
      </c>
      <c r="J1238" s="105">
        <f t="shared" si="769"/>
        <v>0</v>
      </c>
      <c r="K1238" s="105">
        <f t="shared" si="769"/>
        <v>0</v>
      </c>
      <c r="L1238" s="105">
        <f t="shared" si="769"/>
        <v>100100</v>
      </c>
      <c r="M1238" s="105">
        <f t="shared" si="759"/>
        <v>100100</v>
      </c>
    </row>
    <row r="1239" spans="1:13" s="99" customFormat="1" hidden="1" x14ac:dyDescent="0.2">
      <c r="A1239" s="95" t="s">
        <v>600</v>
      </c>
      <c r="B1239" s="93" t="s">
        <v>295</v>
      </c>
      <c r="C1239" s="94">
        <v>11</v>
      </c>
      <c r="D1239" s="95" t="s">
        <v>296</v>
      </c>
      <c r="E1239" s="108">
        <v>3631</v>
      </c>
      <c r="F1239" s="140" t="s">
        <v>71</v>
      </c>
      <c r="G1239" s="130"/>
      <c r="H1239" s="275"/>
      <c r="I1239" s="275"/>
      <c r="J1239" s="275"/>
      <c r="K1239" s="275"/>
      <c r="L1239" s="275">
        <v>100100</v>
      </c>
      <c r="M1239" s="275">
        <f t="shared" si="759"/>
        <v>100100</v>
      </c>
    </row>
    <row r="1240" spans="1:13" s="99" customFormat="1" ht="33.75" hidden="1" x14ac:dyDescent="0.2">
      <c r="A1240" s="187" t="s">
        <v>600</v>
      </c>
      <c r="B1240" s="169" t="s">
        <v>300</v>
      </c>
      <c r="C1240" s="169"/>
      <c r="D1240" s="169"/>
      <c r="E1240" s="170"/>
      <c r="F1240" s="172" t="s">
        <v>299</v>
      </c>
      <c r="G1240" s="173" t="s">
        <v>738</v>
      </c>
      <c r="H1240" s="297">
        <f t="shared" ref="H1240:L1240" si="770">H1241</f>
        <v>83300</v>
      </c>
      <c r="I1240" s="297">
        <f t="shared" si="770"/>
        <v>0</v>
      </c>
      <c r="J1240" s="297">
        <f t="shared" si="770"/>
        <v>0</v>
      </c>
      <c r="K1240" s="297">
        <f t="shared" si="770"/>
        <v>0</v>
      </c>
      <c r="L1240" s="297">
        <f t="shared" si="770"/>
        <v>0</v>
      </c>
      <c r="M1240" s="297">
        <f t="shared" si="759"/>
        <v>83300</v>
      </c>
    </row>
    <row r="1241" spans="1:13" s="137" customFormat="1" hidden="1" x14ac:dyDescent="0.2">
      <c r="A1241" s="186" t="s">
        <v>600</v>
      </c>
      <c r="B1241" s="174" t="s">
        <v>300</v>
      </c>
      <c r="C1241" s="164">
        <v>11</v>
      </c>
      <c r="D1241" s="164"/>
      <c r="E1241" s="165">
        <v>38</v>
      </c>
      <c r="F1241" s="166"/>
      <c r="G1241" s="167"/>
      <c r="H1241" s="296">
        <f t="shared" ref="H1241:I1241" si="771">H1242+H1244</f>
        <v>83300</v>
      </c>
      <c r="I1241" s="296">
        <f t="shared" si="771"/>
        <v>0</v>
      </c>
      <c r="J1241" s="296">
        <f t="shared" ref="J1241:L1241" si="772">J1242+J1244</f>
        <v>0</v>
      </c>
      <c r="K1241" s="296">
        <f t="shared" si="772"/>
        <v>0</v>
      </c>
      <c r="L1241" s="296">
        <f t="shared" si="772"/>
        <v>0</v>
      </c>
      <c r="M1241" s="296">
        <f t="shared" si="759"/>
        <v>83300</v>
      </c>
    </row>
    <row r="1242" spans="1:13" s="99" customFormat="1" hidden="1" x14ac:dyDescent="0.2">
      <c r="A1242" s="116" t="s">
        <v>600</v>
      </c>
      <c r="B1242" s="100" t="s">
        <v>300</v>
      </c>
      <c r="C1242" s="101">
        <v>11</v>
      </c>
      <c r="D1242" s="102"/>
      <c r="E1242" s="103">
        <v>381</v>
      </c>
      <c r="F1242" s="139"/>
      <c r="G1242" s="104"/>
      <c r="H1242" s="105">
        <f t="shared" ref="H1242:L1242" si="773">SUM(H1243)</f>
        <v>26500</v>
      </c>
      <c r="I1242" s="105">
        <f t="shared" si="773"/>
        <v>0</v>
      </c>
      <c r="J1242" s="105">
        <f t="shared" si="773"/>
        <v>0</v>
      </c>
      <c r="K1242" s="105">
        <f t="shared" si="773"/>
        <v>0</v>
      </c>
      <c r="L1242" s="105">
        <f t="shared" si="773"/>
        <v>0</v>
      </c>
      <c r="M1242" s="105">
        <f t="shared" si="759"/>
        <v>26500</v>
      </c>
    </row>
    <row r="1243" spans="1:13" s="137" customFormat="1" ht="15" hidden="1" x14ac:dyDescent="0.2">
      <c r="A1243" s="95" t="s">
        <v>600</v>
      </c>
      <c r="B1243" s="93" t="s">
        <v>300</v>
      </c>
      <c r="C1243" s="94">
        <v>11</v>
      </c>
      <c r="D1243" s="107" t="s">
        <v>31</v>
      </c>
      <c r="E1243" s="108">
        <v>3811</v>
      </c>
      <c r="F1243" s="140" t="s">
        <v>73</v>
      </c>
      <c r="G1243" s="130"/>
      <c r="H1243" s="275">
        <v>26500</v>
      </c>
      <c r="I1243" s="275"/>
      <c r="J1243" s="275"/>
      <c r="K1243" s="275"/>
      <c r="L1243" s="275"/>
      <c r="M1243" s="275">
        <f t="shared" si="759"/>
        <v>26500</v>
      </c>
    </row>
    <row r="1244" spans="1:13" hidden="1" x14ac:dyDescent="0.2">
      <c r="A1244" s="116" t="s">
        <v>600</v>
      </c>
      <c r="B1244" s="100" t="s">
        <v>300</v>
      </c>
      <c r="C1244" s="101">
        <v>11</v>
      </c>
      <c r="D1244" s="102"/>
      <c r="E1244" s="103">
        <v>382</v>
      </c>
      <c r="F1244" s="139"/>
      <c r="G1244" s="104"/>
      <c r="H1244" s="105">
        <f t="shared" ref="H1244:L1244" si="774">SUM(H1245)</f>
        <v>56800</v>
      </c>
      <c r="I1244" s="105">
        <f t="shared" si="774"/>
        <v>0</v>
      </c>
      <c r="J1244" s="105">
        <f t="shared" si="774"/>
        <v>0</v>
      </c>
      <c r="K1244" s="105">
        <f t="shared" si="774"/>
        <v>0</v>
      </c>
      <c r="L1244" s="105">
        <f t="shared" si="774"/>
        <v>0</v>
      </c>
      <c r="M1244" s="105">
        <f t="shared" si="759"/>
        <v>56800</v>
      </c>
    </row>
    <row r="1245" spans="1:13" ht="15" hidden="1" x14ac:dyDescent="0.2">
      <c r="A1245" s="95" t="s">
        <v>600</v>
      </c>
      <c r="B1245" s="93" t="s">
        <v>300</v>
      </c>
      <c r="C1245" s="94">
        <v>11</v>
      </c>
      <c r="D1245" s="107" t="s">
        <v>31</v>
      </c>
      <c r="E1245" s="108">
        <v>3821</v>
      </c>
      <c r="F1245" s="140" t="s">
        <v>102</v>
      </c>
      <c r="G1245" s="130"/>
      <c r="H1245" s="275">
        <v>56800</v>
      </c>
      <c r="I1245" s="275"/>
      <c r="J1245" s="275"/>
      <c r="K1245" s="275"/>
      <c r="L1245" s="275"/>
      <c r="M1245" s="275">
        <f t="shared" si="759"/>
        <v>56800</v>
      </c>
    </row>
    <row r="1246" spans="1:13" s="99" customFormat="1" ht="33.75" hidden="1" x14ac:dyDescent="0.2">
      <c r="A1246" s="187" t="s">
        <v>600</v>
      </c>
      <c r="B1246" s="169" t="s">
        <v>306</v>
      </c>
      <c r="C1246" s="169"/>
      <c r="D1246" s="169"/>
      <c r="E1246" s="170"/>
      <c r="F1246" s="172" t="s">
        <v>305</v>
      </c>
      <c r="G1246" s="173" t="s">
        <v>738</v>
      </c>
      <c r="H1246" s="297">
        <f>H1247+H1250+H1253</f>
        <v>7960000</v>
      </c>
      <c r="I1246" s="297">
        <f t="shared" ref="I1246:L1246" si="775">I1247+I1250+I1253</f>
        <v>0</v>
      </c>
      <c r="J1246" s="297">
        <f t="shared" si="775"/>
        <v>1650</v>
      </c>
      <c r="K1246" s="297">
        <f t="shared" si="775"/>
        <v>0</v>
      </c>
      <c r="L1246" s="297">
        <f t="shared" si="775"/>
        <v>0</v>
      </c>
      <c r="M1246" s="297">
        <f t="shared" si="759"/>
        <v>7961650</v>
      </c>
    </row>
    <row r="1247" spans="1:13" s="137" customFormat="1" hidden="1" x14ac:dyDescent="0.2">
      <c r="A1247" s="186" t="s">
        <v>600</v>
      </c>
      <c r="B1247" s="174" t="s">
        <v>306</v>
      </c>
      <c r="C1247" s="164">
        <v>11</v>
      </c>
      <c r="D1247" s="164"/>
      <c r="E1247" s="165">
        <v>35</v>
      </c>
      <c r="F1247" s="166"/>
      <c r="G1247" s="167"/>
      <c r="H1247" s="296">
        <f t="shared" ref="H1247:L1247" si="776">H1248</f>
        <v>1460000</v>
      </c>
      <c r="I1247" s="296">
        <f t="shared" si="776"/>
        <v>0</v>
      </c>
      <c r="J1247" s="296">
        <f t="shared" si="776"/>
        <v>0</v>
      </c>
      <c r="K1247" s="296">
        <f t="shared" si="776"/>
        <v>0</v>
      </c>
      <c r="L1247" s="296">
        <f t="shared" si="776"/>
        <v>0</v>
      </c>
      <c r="M1247" s="296">
        <f t="shared" si="759"/>
        <v>1460000</v>
      </c>
    </row>
    <row r="1248" spans="1:13" hidden="1" x14ac:dyDescent="0.2">
      <c r="A1248" s="116" t="s">
        <v>600</v>
      </c>
      <c r="B1248" s="100" t="s">
        <v>306</v>
      </c>
      <c r="C1248" s="101">
        <v>11</v>
      </c>
      <c r="D1248" s="116"/>
      <c r="E1248" s="103">
        <v>351</v>
      </c>
      <c r="F1248" s="139"/>
      <c r="G1248" s="104"/>
      <c r="H1248" s="105">
        <f t="shared" ref="H1248:L1248" si="777">SUM(H1249)</f>
        <v>1460000</v>
      </c>
      <c r="I1248" s="105">
        <f t="shared" si="777"/>
        <v>0</v>
      </c>
      <c r="J1248" s="105">
        <f t="shared" si="777"/>
        <v>0</v>
      </c>
      <c r="K1248" s="105">
        <f t="shared" si="777"/>
        <v>0</v>
      </c>
      <c r="L1248" s="105">
        <f t="shared" si="777"/>
        <v>0</v>
      </c>
      <c r="M1248" s="105">
        <f t="shared" si="759"/>
        <v>1460000</v>
      </c>
    </row>
    <row r="1249" spans="1:13" s="99" customFormat="1" ht="30" hidden="1" x14ac:dyDescent="0.2">
      <c r="A1249" s="95" t="s">
        <v>600</v>
      </c>
      <c r="B1249" s="93" t="s">
        <v>306</v>
      </c>
      <c r="C1249" s="94">
        <v>11</v>
      </c>
      <c r="D1249" s="95" t="s">
        <v>296</v>
      </c>
      <c r="E1249" s="108">
        <v>3512</v>
      </c>
      <c r="F1249" s="140" t="s">
        <v>281</v>
      </c>
      <c r="G1249" s="130"/>
      <c r="H1249" s="275">
        <v>1460000</v>
      </c>
      <c r="I1249" s="275"/>
      <c r="J1249" s="275"/>
      <c r="K1249" s="275"/>
      <c r="L1249" s="275"/>
      <c r="M1249" s="275">
        <f t="shared" si="759"/>
        <v>1460000</v>
      </c>
    </row>
    <row r="1250" spans="1:13" s="137" customFormat="1" hidden="1" x14ac:dyDescent="0.2">
      <c r="A1250" s="186" t="s">
        <v>600</v>
      </c>
      <c r="B1250" s="174" t="s">
        <v>306</v>
      </c>
      <c r="C1250" s="164">
        <v>11</v>
      </c>
      <c r="D1250" s="164"/>
      <c r="E1250" s="165">
        <v>38</v>
      </c>
      <c r="F1250" s="166"/>
      <c r="G1250" s="167"/>
      <c r="H1250" s="296">
        <f t="shared" ref="H1250:L1250" si="778">H1251</f>
        <v>6500000</v>
      </c>
      <c r="I1250" s="296">
        <f t="shared" si="778"/>
        <v>0</v>
      </c>
      <c r="J1250" s="296">
        <f t="shared" si="778"/>
        <v>0</v>
      </c>
      <c r="K1250" s="296">
        <f t="shared" si="778"/>
        <v>0</v>
      </c>
      <c r="L1250" s="296">
        <f t="shared" si="778"/>
        <v>0</v>
      </c>
      <c r="M1250" s="296">
        <f t="shared" si="759"/>
        <v>6500000</v>
      </c>
    </row>
    <row r="1251" spans="1:13" s="99" customFormat="1" hidden="1" x14ac:dyDescent="0.2">
      <c r="A1251" s="116" t="s">
        <v>600</v>
      </c>
      <c r="B1251" s="100" t="s">
        <v>306</v>
      </c>
      <c r="C1251" s="101">
        <v>11</v>
      </c>
      <c r="D1251" s="116"/>
      <c r="E1251" s="103">
        <v>386</v>
      </c>
      <c r="F1251" s="139"/>
      <c r="G1251" s="104"/>
      <c r="H1251" s="105">
        <f t="shared" ref="H1251:L1251" si="779">SUM(H1252)</f>
        <v>6500000</v>
      </c>
      <c r="I1251" s="105">
        <f t="shared" si="779"/>
        <v>0</v>
      </c>
      <c r="J1251" s="105">
        <f t="shared" si="779"/>
        <v>0</v>
      </c>
      <c r="K1251" s="105">
        <f t="shared" si="779"/>
        <v>0</v>
      </c>
      <c r="L1251" s="105">
        <f t="shared" si="779"/>
        <v>0</v>
      </c>
      <c r="M1251" s="105">
        <f t="shared" si="759"/>
        <v>6500000</v>
      </c>
    </row>
    <row r="1252" spans="1:13" s="99" customFormat="1" ht="45" hidden="1" x14ac:dyDescent="0.2">
      <c r="A1252" s="95" t="s">
        <v>600</v>
      </c>
      <c r="B1252" s="93" t="s">
        <v>306</v>
      </c>
      <c r="C1252" s="94">
        <v>11</v>
      </c>
      <c r="D1252" s="95" t="s">
        <v>296</v>
      </c>
      <c r="E1252" s="108">
        <v>3861</v>
      </c>
      <c r="F1252" s="140" t="s">
        <v>277</v>
      </c>
      <c r="G1252" s="130"/>
      <c r="H1252" s="275">
        <v>6500000</v>
      </c>
      <c r="I1252" s="275"/>
      <c r="J1252" s="275"/>
      <c r="K1252" s="275"/>
      <c r="L1252" s="275"/>
      <c r="M1252" s="275">
        <f t="shared" si="759"/>
        <v>6500000</v>
      </c>
    </row>
    <row r="1253" spans="1:13" s="137" customFormat="1" hidden="1" x14ac:dyDescent="0.2">
      <c r="A1253" s="186" t="s">
        <v>600</v>
      </c>
      <c r="B1253" s="174" t="s">
        <v>306</v>
      </c>
      <c r="C1253" s="164">
        <v>11</v>
      </c>
      <c r="D1253" s="164"/>
      <c r="E1253" s="165">
        <v>53</v>
      </c>
      <c r="F1253" s="166"/>
      <c r="G1253" s="167"/>
      <c r="H1253" s="296">
        <f t="shared" ref="H1253:L1253" si="780">H1254</f>
        <v>0</v>
      </c>
      <c r="I1253" s="296">
        <f t="shared" si="780"/>
        <v>0</v>
      </c>
      <c r="J1253" s="296">
        <f t="shared" si="780"/>
        <v>1650</v>
      </c>
      <c r="K1253" s="296">
        <f t="shared" si="780"/>
        <v>0</v>
      </c>
      <c r="L1253" s="296">
        <f t="shared" si="780"/>
        <v>0</v>
      </c>
      <c r="M1253" s="296">
        <f t="shared" ref="M1253:M1255" si="781">H1253-I1253+J1253-K1253+L1253</f>
        <v>1650</v>
      </c>
    </row>
    <row r="1254" spans="1:13" hidden="1" x14ac:dyDescent="0.2">
      <c r="A1254" s="116" t="s">
        <v>600</v>
      </c>
      <c r="B1254" s="100" t="s">
        <v>306</v>
      </c>
      <c r="C1254" s="101">
        <v>11</v>
      </c>
      <c r="D1254" s="116"/>
      <c r="E1254" s="111">
        <v>532</v>
      </c>
      <c r="F1254" s="139"/>
      <c r="G1254" s="104"/>
      <c r="H1254" s="105">
        <f t="shared" ref="H1254:L1254" si="782">SUM(H1255)</f>
        <v>0</v>
      </c>
      <c r="I1254" s="105">
        <f t="shared" si="782"/>
        <v>0</v>
      </c>
      <c r="J1254" s="105">
        <f t="shared" si="782"/>
        <v>1650</v>
      </c>
      <c r="K1254" s="105">
        <f t="shared" si="782"/>
        <v>0</v>
      </c>
      <c r="L1254" s="105">
        <f t="shared" si="782"/>
        <v>0</v>
      </c>
      <c r="M1254" s="105">
        <f t="shared" si="781"/>
        <v>1650</v>
      </c>
    </row>
    <row r="1255" spans="1:13" ht="30" hidden="1" x14ac:dyDescent="0.2">
      <c r="A1255" s="95" t="s">
        <v>600</v>
      </c>
      <c r="B1255" s="93" t="s">
        <v>306</v>
      </c>
      <c r="C1255" s="94">
        <v>11</v>
      </c>
      <c r="D1255" s="95" t="s">
        <v>296</v>
      </c>
      <c r="E1255" s="117">
        <v>5321</v>
      </c>
      <c r="F1255" s="140" t="s">
        <v>739</v>
      </c>
      <c r="G1255" s="109"/>
      <c r="H1255" s="275"/>
      <c r="I1255" s="275"/>
      <c r="J1255" s="275">
        <v>1650</v>
      </c>
      <c r="K1255" s="275"/>
      <c r="L1255" s="275"/>
      <c r="M1255" s="275">
        <f t="shared" si="781"/>
        <v>1650</v>
      </c>
    </row>
    <row r="1256" spans="1:13" s="99" customFormat="1" ht="33.75" hidden="1" x14ac:dyDescent="0.2">
      <c r="A1256" s="187" t="s">
        <v>600</v>
      </c>
      <c r="B1256" s="169" t="s">
        <v>319</v>
      </c>
      <c r="C1256" s="169"/>
      <c r="D1256" s="169"/>
      <c r="E1256" s="170"/>
      <c r="F1256" s="172" t="s">
        <v>318</v>
      </c>
      <c r="G1256" s="173" t="s">
        <v>738</v>
      </c>
      <c r="H1256" s="297">
        <f t="shared" ref="H1256:L1256" si="783">H1257</f>
        <v>16931786</v>
      </c>
      <c r="I1256" s="297">
        <f t="shared" si="783"/>
        <v>0</v>
      </c>
      <c r="J1256" s="297">
        <f t="shared" si="783"/>
        <v>0</v>
      </c>
      <c r="K1256" s="297">
        <f t="shared" si="783"/>
        <v>0</v>
      </c>
      <c r="L1256" s="297">
        <f t="shared" si="783"/>
        <v>2000000</v>
      </c>
      <c r="M1256" s="297">
        <f t="shared" ref="M1256:M1287" si="784">H1256-I1256+J1256-K1256+L1256</f>
        <v>18931786</v>
      </c>
    </row>
    <row r="1257" spans="1:13" s="137" customFormat="1" hidden="1" x14ac:dyDescent="0.2">
      <c r="A1257" s="186" t="s">
        <v>600</v>
      </c>
      <c r="B1257" s="174" t="s">
        <v>319</v>
      </c>
      <c r="C1257" s="164">
        <v>11</v>
      </c>
      <c r="D1257" s="164"/>
      <c r="E1257" s="165">
        <v>35</v>
      </c>
      <c r="F1257" s="166"/>
      <c r="G1257" s="167"/>
      <c r="H1257" s="296">
        <f t="shared" ref="H1257:I1257" si="785">H1258+H1260</f>
        <v>16931786</v>
      </c>
      <c r="I1257" s="296">
        <f t="shared" si="785"/>
        <v>0</v>
      </c>
      <c r="J1257" s="296">
        <f t="shared" ref="J1257:L1257" si="786">J1258+J1260</f>
        <v>0</v>
      </c>
      <c r="K1257" s="296">
        <f t="shared" si="786"/>
        <v>0</v>
      </c>
      <c r="L1257" s="296">
        <f t="shared" si="786"/>
        <v>2000000</v>
      </c>
      <c r="M1257" s="296">
        <f t="shared" si="784"/>
        <v>18931786</v>
      </c>
    </row>
    <row r="1258" spans="1:13" hidden="1" x14ac:dyDescent="0.2">
      <c r="A1258" s="116" t="s">
        <v>600</v>
      </c>
      <c r="B1258" s="100" t="s">
        <v>319</v>
      </c>
      <c r="C1258" s="101">
        <v>11</v>
      </c>
      <c r="D1258" s="116"/>
      <c r="E1258" s="103">
        <v>351</v>
      </c>
      <c r="F1258" s="139"/>
      <c r="G1258" s="104"/>
      <c r="H1258" s="105">
        <f t="shared" ref="H1258:L1258" si="787">SUM(H1259)</f>
        <v>11888286</v>
      </c>
      <c r="I1258" s="105">
        <f t="shared" si="787"/>
        <v>0</v>
      </c>
      <c r="J1258" s="105">
        <f t="shared" si="787"/>
        <v>0</v>
      </c>
      <c r="K1258" s="105">
        <f t="shared" si="787"/>
        <v>0</v>
      </c>
      <c r="L1258" s="105">
        <f t="shared" si="787"/>
        <v>2000000</v>
      </c>
      <c r="M1258" s="105">
        <f t="shared" si="784"/>
        <v>13888286</v>
      </c>
    </row>
    <row r="1259" spans="1:13" s="137" customFormat="1" ht="30" hidden="1" x14ac:dyDescent="0.2">
      <c r="A1259" s="95" t="s">
        <v>600</v>
      </c>
      <c r="B1259" s="93" t="s">
        <v>319</v>
      </c>
      <c r="C1259" s="94">
        <v>11</v>
      </c>
      <c r="D1259" s="95" t="s">
        <v>296</v>
      </c>
      <c r="E1259" s="117">
        <v>3512</v>
      </c>
      <c r="F1259" s="140" t="s">
        <v>281</v>
      </c>
      <c r="G1259" s="130"/>
      <c r="H1259" s="275">
        <v>11888286</v>
      </c>
      <c r="I1259" s="275"/>
      <c r="J1259" s="275"/>
      <c r="K1259" s="275"/>
      <c r="L1259" s="275">
        <v>2000000</v>
      </c>
      <c r="M1259" s="275">
        <f t="shared" si="784"/>
        <v>13888286</v>
      </c>
    </row>
    <row r="1260" spans="1:13" s="99" customFormat="1" hidden="1" x14ac:dyDescent="0.2">
      <c r="A1260" s="116" t="s">
        <v>600</v>
      </c>
      <c r="B1260" s="100" t="s">
        <v>319</v>
      </c>
      <c r="C1260" s="101">
        <v>11</v>
      </c>
      <c r="D1260" s="116"/>
      <c r="E1260" s="103">
        <v>352</v>
      </c>
      <c r="F1260" s="140"/>
      <c r="G1260" s="109"/>
      <c r="H1260" s="105">
        <f t="shared" ref="H1260:L1260" si="788">H1261</f>
        <v>5043500</v>
      </c>
      <c r="I1260" s="105">
        <f t="shared" si="788"/>
        <v>0</v>
      </c>
      <c r="J1260" s="105">
        <f t="shared" si="788"/>
        <v>0</v>
      </c>
      <c r="K1260" s="105">
        <f t="shared" si="788"/>
        <v>0</v>
      </c>
      <c r="L1260" s="105">
        <f t="shared" si="788"/>
        <v>0</v>
      </c>
      <c r="M1260" s="105">
        <f t="shared" si="784"/>
        <v>5043500</v>
      </c>
    </row>
    <row r="1261" spans="1:13" s="99" customFormat="1" ht="30" hidden="1" x14ac:dyDescent="0.2">
      <c r="A1261" s="95" t="s">
        <v>600</v>
      </c>
      <c r="B1261" s="93" t="s">
        <v>319</v>
      </c>
      <c r="C1261" s="94">
        <v>11</v>
      </c>
      <c r="D1261" s="95" t="s">
        <v>296</v>
      </c>
      <c r="E1261" s="117">
        <v>3522</v>
      </c>
      <c r="F1261" s="140" t="s">
        <v>627</v>
      </c>
      <c r="G1261" s="130"/>
      <c r="H1261" s="275">
        <v>5043500</v>
      </c>
      <c r="I1261" s="275"/>
      <c r="J1261" s="275"/>
      <c r="K1261" s="275"/>
      <c r="L1261" s="275"/>
      <c r="M1261" s="275">
        <f t="shared" si="784"/>
        <v>5043500</v>
      </c>
    </row>
    <row r="1262" spans="1:13" s="99" customFormat="1" ht="47.25" hidden="1" x14ac:dyDescent="0.2">
      <c r="A1262" s="177" t="s">
        <v>600</v>
      </c>
      <c r="B1262" s="168" t="s">
        <v>740</v>
      </c>
      <c r="C1262" s="168"/>
      <c r="D1262" s="168"/>
      <c r="E1262" s="175"/>
      <c r="F1262" s="172" t="s">
        <v>320</v>
      </c>
      <c r="G1262" s="173" t="s">
        <v>738</v>
      </c>
      <c r="H1262" s="297">
        <f t="shared" ref="H1262:L1263" si="789">H1263</f>
        <v>720000</v>
      </c>
      <c r="I1262" s="297">
        <f t="shared" si="789"/>
        <v>0</v>
      </c>
      <c r="J1262" s="297">
        <f t="shared" si="789"/>
        <v>0</v>
      </c>
      <c r="K1262" s="297">
        <f t="shared" si="789"/>
        <v>121850</v>
      </c>
      <c r="L1262" s="297">
        <f t="shared" si="789"/>
        <v>0</v>
      </c>
      <c r="M1262" s="297">
        <f t="shared" si="784"/>
        <v>598150</v>
      </c>
    </row>
    <row r="1263" spans="1:13" s="137" customFormat="1" hidden="1" x14ac:dyDescent="0.2">
      <c r="A1263" s="186" t="s">
        <v>600</v>
      </c>
      <c r="B1263" s="174" t="s">
        <v>740</v>
      </c>
      <c r="C1263" s="164">
        <v>11</v>
      </c>
      <c r="D1263" s="164"/>
      <c r="E1263" s="165">
        <v>35</v>
      </c>
      <c r="F1263" s="166"/>
      <c r="G1263" s="167"/>
      <c r="H1263" s="296">
        <f t="shared" si="789"/>
        <v>720000</v>
      </c>
      <c r="I1263" s="296">
        <f t="shared" si="789"/>
        <v>0</v>
      </c>
      <c r="J1263" s="296">
        <f t="shared" si="789"/>
        <v>0</v>
      </c>
      <c r="K1263" s="296">
        <f t="shared" si="789"/>
        <v>121850</v>
      </c>
      <c r="L1263" s="296">
        <f t="shared" si="789"/>
        <v>0</v>
      </c>
      <c r="M1263" s="296">
        <f t="shared" si="784"/>
        <v>598150</v>
      </c>
    </row>
    <row r="1264" spans="1:13" s="99" customFormat="1" hidden="1" x14ac:dyDescent="0.2">
      <c r="A1264" s="116" t="s">
        <v>600</v>
      </c>
      <c r="B1264" s="100" t="s">
        <v>740</v>
      </c>
      <c r="C1264" s="101">
        <v>11</v>
      </c>
      <c r="D1264" s="116"/>
      <c r="E1264" s="111">
        <v>351</v>
      </c>
      <c r="F1264" s="139"/>
      <c r="G1264" s="104"/>
      <c r="H1264" s="105">
        <f t="shared" ref="H1264:L1264" si="790">SUM(H1265)</f>
        <v>720000</v>
      </c>
      <c r="I1264" s="105">
        <f t="shared" si="790"/>
        <v>0</v>
      </c>
      <c r="J1264" s="105">
        <f t="shared" si="790"/>
        <v>0</v>
      </c>
      <c r="K1264" s="105">
        <f t="shared" si="790"/>
        <v>121850</v>
      </c>
      <c r="L1264" s="105">
        <f t="shared" si="790"/>
        <v>0</v>
      </c>
      <c r="M1264" s="105">
        <f t="shared" si="784"/>
        <v>598150</v>
      </c>
    </row>
    <row r="1265" spans="1:13" s="99" customFormat="1" ht="30" hidden="1" x14ac:dyDescent="0.2">
      <c r="A1265" s="95" t="s">
        <v>600</v>
      </c>
      <c r="B1265" s="93" t="s">
        <v>740</v>
      </c>
      <c r="C1265" s="94">
        <v>11</v>
      </c>
      <c r="D1265" s="95" t="s">
        <v>296</v>
      </c>
      <c r="E1265" s="117">
        <v>3512</v>
      </c>
      <c r="F1265" s="140" t="s">
        <v>281</v>
      </c>
      <c r="G1265" s="130"/>
      <c r="H1265" s="275">
        <v>720000</v>
      </c>
      <c r="I1265" s="275"/>
      <c r="J1265" s="275"/>
      <c r="K1265" s="275">
        <v>121850</v>
      </c>
      <c r="L1265" s="275"/>
      <c r="M1265" s="275">
        <f t="shared" si="784"/>
        <v>598150</v>
      </c>
    </row>
    <row r="1266" spans="1:13" s="99" customFormat="1" ht="47.25" hidden="1" x14ac:dyDescent="0.2">
      <c r="A1266" s="177" t="s">
        <v>600</v>
      </c>
      <c r="B1266" s="168" t="s">
        <v>741</v>
      </c>
      <c r="C1266" s="168"/>
      <c r="D1266" s="168"/>
      <c r="E1266" s="175"/>
      <c r="F1266" s="172" t="s">
        <v>742</v>
      </c>
      <c r="G1266" s="173" t="s">
        <v>738</v>
      </c>
      <c r="H1266" s="297">
        <f t="shared" ref="H1266:L1266" si="791">H1267</f>
        <v>173370</v>
      </c>
      <c r="I1266" s="297">
        <f t="shared" si="791"/>
        <v>0</v>
      </c>
      <c r="J1266" s="297">
        <f t="shared" si="791"/>
        <v>0</v>
      </c>
      <c r="K1266" s="297">
        <f t="shared" si="791"/>
        <v>170000</v>
      </c>
      <c r="L1266" s="297">
        <f t="shared" si="791"/>
        <v>0</v>
      </c>
      <c r="M1266" s="297">
        <f t="shared" si="784"/>
        <v>3370</v>
      </c>
    </row>
    <row r="1267" spans="1:13" s="137" customFormat="1" hidden="1" x14ac:dyDescent="0.2">
      <c r="A1267" s="186" t="s">
        <v>600</v>
      </c>
      <c r="B1267" s="174" t="s">
        <v>741</v>
      </c>
      <c r="C1267" s="164">
        <v>11</v>
      </c>
      <c r="D1267" s="164"/>
      <c r="E1267" s="165">
        <v>32</v>
      </c>
      <c r="F1267" s="166"/>
      <c r="G1267" s="167"/>
      <c r="H1267" s="296">
        <f t="shared" ref="H1267:L1268" si="792">H1268</f>
        <v>173370</v>
      </c>
      <c r="I1267" s="296">
        <f t="shared" si="792"/>
        <v>0</v>
      </c>
      <c r="J1267" s="296">
        <f t="shared" si="792"/>
        <v>0</v>
      </c>
      <c r="K1267" s="296">
        <f t="shared" si="792"/>
        <v>170000</v>
      </c>
      <c r="L1267" s="296">
        <f t="shared" si="792"/>
        <v>0</v>
      </c>
      <c r="M1267" s="296">
        <f t="shared" si="784"/>
        <v>3370</v>
      </c>
    </row>
    <row r="1268" spans="1:13" hidden="1" x14ac:dyDescent="0.2">
      <c r="A1268" s="116" t="s">
        <v>600</v>
      </c>
      <c r="B1268" s="100" t="s">
        <v>741</v>
      </c>
      <c r="C1268" s="100">
        <v>11</v>
      </c>
      <c r="D1268" s="116"/>
      <c r="E1268" s="111">
        <v>329</v>
      </c>
      <c r="F1268" s="139"/>
      <c r="G1268" s="104"/>
      <c r="H1268" s="105">
        <f t="shared" si="792"/>
        <v>173370</v>
      </c>
      <c r="I1268" s="105">
        <f t="shared" si="792"/>
        <v>0</v>
      </c>
      <c r="J1268" s="105">
        <f t="shared" si="792"/>
        <v>0</v>
      </c>
      <c r="K1268" s="105">
        <f t="shared" si="792"/>
        <v>170000</v>
      </c>
      <c r="L1268" s="105">
        <f t="shared" si="792"/>
        <v>0</v>
      </c>
      <c r="M1268" s="105">
        <f t="shared" si="784"/>
        <v>3370</v>
      </c>
    </row>
    <row r="1269" spans="1:13" ht="15" hidden="1" x14ac:dyDescent="0.2">
      <c r="A1269" s="95" t="s">
        <v>600</v>
      </c>
      <c r="B1269" s="93" t="s">
        <v>741</v>
      </c>
      <c r="C1269" s="93">
        <v>11</v>
      </c>
      <c r="D1269" s="95" t="s">
        <v>296</v>
      </c>
      <c r="E1269" s="117">
        <v>3299</v>
      </c>
      <c r="F1269" s="140" t="s">
        <v>67</v>
      </c>
      <c r="G1269" s="130"/>
      <c r="H1269" s="275">
        <v>173370</v>
      </c>
      <c r="I1269" s="275"/>
      <c r="J1269" s="275"/>
      <c r="K1269" s="275">
        <v>170000</v>
      </c>
      <c r="L1269" s="275"/>
      <c r="M1269" s="275">
        <f t="shared" si="784"/>
        <v>3370</v>
      </c>
    </row>
    <row r="1270" spans="1:13" s="99" customFormat="1" ht="56.25" hidden="1" x14ac:dyDescent="0.2">
      <c r="A1270" s="187" t="s">
        <v>600</v>
      </c>
      <c r="B1270" s="169" t="s">
        <v>322</v>
      </c>
      <c r="C1270" s="169"/>
      <c r="D1270" s="169"/>
      <c r="E1270" s="170"/>
      <c r="F1270" s="172" t="s">
        <v>323</v>
      </c>
      <c r="G1270" s="173" t="s">
        <v>743</v>
      </c>
      <c r="H1270" s="297">
        <f t="shared" ref="H1270:I1270" si="793">H1271+H1276</f>
        <v>192250</v>
      </c>
      <c r="I1270" s="297">
        <f t="shared" si="793"/>
        <v>0</v>
      </c>
      <c r="J1270" s="297">
        <f t="shared" ref="J1270:L1270" si="794">J1271+J1276</f>
        <v>0</v>
      </c>
      <c r="K1270" s="297">
        <f t="shared" si="794"/>
        <v>0</v>
      </c>
      <c r="L1270" s="297">
        <f t="shared" si="794"/>
        <v>0</v>
      </c>
      <c r="M1270" s="297">
        <f t="shared" si="784"/>
        <v>192250</v>
      </c>
    </row>
    <row r="1271" spans="1:13" s="148" customFormat="1" hidden="1" x14ac:dyDescent="0.2">
      <c r="A1271" s="186" t="s">
        <v>600</v>
      </c>
      <c r="B1271" s="174" t="s">
        <v>322</v>
      </c>
      <c r="C1271" s="164">
        <v>11</v>
      </c>
      <c r="D1271" s="164"/>
      <c r="E1271" s="165">
        <v>32</v>
      </c>
      <c r="F1271" s="166"/>
      <c r="G1271" s="167"/>
      <c r="H1271" s="296">
        <f t="shared" ref="H1271:I1271" si="795">H1272+H1274</f>
        <v>182950</v>
      </c>
      <c r="I1271" s="296">
        <f t="shared" si="795"/>
        <v>0</v>
      </c>
      <c r="J1271" s="296">
        <f t="shared" ref="J1271:L1271" si="796">J1272+J1274</f>
        <v>0</v>
      </c>
      <c r="K1271" s="296">
        <f t="shared" si="796"/>
        <v>0</v>
      </c>
      <c r="L1271" s="296">
        <f t="shared" si="796"/>
        <v>0</v>
      </c>
      <c r="M1271" s="296">
        <f t="shared" si="784"/>
        <v>182950</v>
      </c>
    </row>
    <row r="1272" spans="1:13" s="99" customFormat="1" hidden="1" x14ac:dyDescent="0.2">
      <c r="A1272" s="116" t="s">
        <v>600</v>
      </c>
      <c r="B1272" s="100" t="s">
        <v>322</v>
      </c>
      <c r="C1272" s="101">
        <v>11</v>
      </c>
      <c r="D1272" s="102"/>
      <c r="E1272" s="103">
        <v>323</v>
      </c>
      <c r="F1272" s="139"/>
      <c r="G1272" s="104"/>
      <c r="H1272" s="105">
        <f t="shared" ref="H1272:L1272" si="797">SUM(H1273)</f>
        <v>5950</v>
      </c>
      <c r="I1272" s="105">
        <f t="shared" si="797"/>
        <v>0</v>
      </c>
      <c r="J1272" s="105">
        <f t="shared" si="797"/>
        <v>0</v>
      </c>
      <c r="K1272" s="105">
        <f t="shared" si="797"/>
        <v>0</v>
      </c>
      <c r="L1272" s="105">
        <f t="shared" si="797"/>
        <v>0</v>
      </c>
      <c r="M1272" s="105">
        <f t="shared" si="784"/>
        <v>5950</v>
      </c>
    </row>
    <row r="1273" spans="1:13" s="137" customFormat="1" ht="15" hidden="1" x14ac:dyDescent="0.2">
      <c r="A1273" s="95" t="s">
        <v>600</v>
      </c>
      <c r="B1273" s="93" t="s">
        <v>322</v>
      </c>
      <c r="C1273" s="94">
        <v>11</v>
      </c>
      <c r="D1273" s="107" t="s">
        <v>325</v>
      </c>
      <c r="E1273" s="108">
        <v>3237</v>
      </c>
      <c r="F1273" s="140" t="s">
        <v>58</v>
      </c>
      <c r="G1273" s="130"/>
      <c r="H1273" s="275">
        <v>5950</v>
      </c>
      <c r="I1273" s="275"/>
      <c r="J1273" s="275"/>
      <c r="K1273" s="275"/>
      <c r="L1273" s="275"/>
      <c r="M1273" s="275">
        <f t="shared" si="784"/>
        <v>5950</v>
      </c>
    </row>
    <row r="1274" spans="1:13" hidden="1" x14ac:dyDescent="0.2">
      <c r="A1274" s="116" t="s">
        <v>600</v>
      </c>
      <c r="B1274" s="100" t="s">
        <v>322</v>
      </c>
      <c r="C1274" s="101">
        <v>11</v>
      </c>
      <c r="D1274" s="102"/>
      <c r="E1274" s="103">
        <v>329</v>
      </c>
      <c r="F1274" s="139"/>
      <c r="G1274" s="104"/>
      <c r="H1274" s="105">
        <f t="shared" ref="H1274:L1274" si="798">SUM(H1275)</f>
        <v>177000</v>
      </c>
      <c r="I1274" s="105">
        <f t="shared" si="798"/>
        <v>0</v>
      </c>
      <c r="J1274" s="105">
        <f t="shared" si="798"/>
        <v>0</v>
      </c>
      <c r="K1274" s="105">
        <f t="shared" si="798"/>
        <v>0</v>
      </c>
      <c r="L1274" s="105">
        <f t="shared" si="798"/>
        <v>0</v>
      </c>
      <c r="M1274" s="105">
        <f t="shared" si="784"/>
        <v>177000</v>
      </c>
    </row>
    <row r="1275" spans="1:13" s="99" customFormat="1" hidden="1" x14ac:dyDescent="0.2">
      <c r="A1275" s="95" t="s">
        <v>600</v>
      </c>
      <c r="B1275" s="93" t="s">
        <v>322</v>
      </c>
      <c r="C1275" s="94">
        <v>11</v>
      </c>
      <c r="D1275" s="107" t="s">
        <v>325</v>
      </c>
      <c r="E1275" s="108">
        <v>3294</v>
      </c>
      <c r="F1275" s="140" t="s">
        <v>604</v>
      </c>
      <c r="G1275" s="130"/>
      <c r="H1275" s="275">
        <v>177000</v>
      </c>
      <c r="I1275" s="275"/>
      <c r="J1275" s="275"/>
      <c r="K1275" s="275"/>
      <c r="L1275" s="275"/>
      <c r="M1275" s="275">
        <f t="shared" si="784"/>
        <v>177000</v>
      </c>
    </row>
    <row r="1276" spans="1:13" s="137" customFormat="1" hidden="1" x14ac:dyDescent="0.2">
      <c r="A1276" s="186" t="s">
        <v>600</v>
      </c>
      <c r="B1276" s="174" t="s">
        <v>322</v>
      </c>
      <c r="C1276" s="164">
        <v>11</v>
      </c>
      <c r="D1276" s="164"/>
      <c r="E1276" s="165">
        <v>38</v>
      </c>
      <c r="F1276" s="166"/>
      <c r="G1276" s="167"/>
      <c r="H1276" s="296">
        <f t="shared" ref="H1276:L1276" si="799">H1277</f>
        <v>9300</v>
      </c>
      <c r="I1276" s="296">
        <f t="shared" si="799"/>
        <v>0</v>
      </c>
      <c r="J1276" s="296">
        <f t="shared" si="799"/>
        <v>0</v>
      </c>
      <c r="K1276" s="296">
        <f t="shared" si="799"/>
        <v>0</v>
      </c>
      <c r="L1276" s="296">
        <f t="shared" si="799"/>
        <v>0</v>
      </c>
      <c r="M1276" s="296">
        <f t="shared" si="784"/>
        <v>9300</v>
      </c>
    </row>
    <row r="1277" spans="1:13" s="99" customFormat="1" hidden="1" x14ac:dyDescent="0.2">
      <c r="A1277" s="116" t="s">
        <v>600</v>
      </c>
      <c r="B1277" s="100" t="s">
        <v>322</v>
      </c>
      <c r="C1277" s="101">
        <v>11</v>
      </c>
      <c r="D1277" s="102"/>
      <c r="E1277" s="103">
        <v>381</v>
      </c>
      <c r="F1277" s="139"/>
      <c r="G1277" s="104"/>
      <c r="H1277" s="105">
        <f t="shared" ref="H1277:L1277" si="800">SUM(H1278)</f>
        <v>9300</v>
      </c>
      <c r="I1277" s="105">
        <f t="shared" si="800"/>
        <v>0</v>
      </c>
      <c r="J1277" s="105">
        <f t="shared" si="800"/>
        <v>0</v>
      </c>
      <c r="K1277" s="105">
        <f t="shared" si="800"/>
        <v>0</v>
      </c>
      <c r="L1277" s="105">
        <f t="shared" si="800"/>
        <v>0</v>
      </c>
      <c r="M1277" s="105">
        <f t="shared" si="784"/>
        <v>9300</v>
      </c>
    </row>
    <row r="1278" spans="1:13" s="99" customFormat="1" hidden="1" x14ac:dyDescent="0.2">
      <c r="A1278" s="95" t="s">
        <v>600</v>
      </c>
      <c r="B1278" s="93" t="s">
        <v>322</v>
      </c>
      <c r="C1278" s="94">
        <v>11</v>
      </c>
      <c r="D1278" s="107" t="s">
        <v>325</v>
      </c>
      <c r="E1278" s="108">
        <v>3811</v>
      </c>
      <c r="F1278" s="140" t="s">
        <v>73</v>
      </c>
      <c r="G1278" s="130"/>
      <c r="H1278" s="275">
        <v>9300</v>
      </c>
      <c r="I1278" s="275"/>
      <c r="J1278" s="275"/>
      <c r="K1278" s="275"/>
      <c r="L1278" s="275"/>
      <c r="M1278" s="275">
        <f t="shared" si="784"/>
        <v>9300</v>
      </c>
    </row>
    <row r="1279" spans="1:13" s="99" customFormat="1" ht="56.25" hidden="1" x14ac:dyDescent="0.2">
      <c r="A1279" s="187" t="s">
        <v>600</v>
      </c>
      <c r="B1279" s="169" t="s">
        <v>326</v>
      </c>
      <c r="C1279" s="169"/>
      <c r="D1279" s="169"/>
      <c r="E1279" s="170"/>
      <c r="F1279" s="172" t="s">
        <v>327</v>
      </c>
      <c r="G1279" s="173" t="s">
        <v>743</v>
      </c>
      <c r="H1279" s="297">
        <f t="shared" ref="H1279:L1279" si="801">H1280</f>
        <v>53089</v>
      </c>
      <c r="I1279" s="297">
        <f t="shared" si="801"/>
        <v>0</v>
      </c>
      <c r="J1279" s="297">
        <f t="shared" si="801"/>
        <v>0</v>
      </c>
      <c r="K1279" s="297">
        <f t="shared" si="801"/>
        <v>0</v>
      </c>
      <c r="L1279" s="297">
        <f t="shared" si="801"/>
        <v>0</v>
      </c>
      <c r="M1279" s="297">
        <f t="shared" si="784"/>
        <v>53089</v>
      </c>
    </row>
    <row r="1280" spans="1:13" s="148" customFormat="1" hidden="1" x14ac:dyDescent="0.2">
      <c r="A1280" s="186" t="s">
        <v>600</v>
      </c>
      <c r="B1280" s="174" t="s">
        <v>326</v>
      </c>
      <c r="C1280" s="164">
        <v>11</v>
      </c>
      <c r="D1280" s="164"/>
      <c r="E1280" s="165">
        <v>32</v>
      </c>
      <c r="F1280" s="166"/>
      <c r="G1280" s="167"/>
      <c r="H1280" s="296">
        <f t="shared" ref="H1280:I1280" si="802">H1281+H1284</f>
        <v>53089</v>
      </c>
      <c r="I1280" s="296">
        <f t="shared" si="802"/>
        <v>0</v>
      </c>
      <c r="J1280" s="296">
        <f t="shared" ref="J1280:L1280" si="803">J1281+J1284</f>
        <v>0</v>
      </c>
      <c r="K1280" s="296">
        <f t="shared" si="803"/>
        <v>0</v>
      </c>
      <c r="L1280" s="296">
        <f t="shared" si="803"/>
        <v>0</v>
      </c>
      <c r="M1280" s="296">
        <f t="shared" si="784"/>
        <v>53089</v>
      </c>
    </row>
    <row r="1281" spans="1:13" s="137" customFormat="1" hidden="1" x14ac:dyDescent="0.2">
      <c r="A1281" s="116" t="s">
        <v>600</v>
      </c>
      <c r="B1281" s="100" t="s">
        <v>326</v>
      </c>
      <c r="C1281" s="101">
        <v>11</v>
      </c>
      <c r="D1281" s="102"/>
      <c r="E1281" s="103">
        <v>323</v>
      </c>
      <c r="F1281" s="139"/>
      <c r="G1281" s="104"/>
      <c r="H1281" s="105">
        <f t="shared" ref="H1281:I1281" si="804">SUM(H1282:H1283)</f>
        <v>49107</v>
      </c>
      <c r="I1281" s="105">
        <f t="shared" si="804"/>
        <v>0</v>
      </c>
      <c r="J1281" s="105">
        <f t="shared" ref="J1281:L1281" si="805">SUM(J1282:J1283)</f>
        <v>0</v>
      </c>
      <c r="K1281" s="105">
        <f t="shared" si="805"/>
        <v>0</v>
      </c>
      <c r="L1281" s="105">
        <f t="shared" si="805"/>
        <v>0</v>
      </c>
      <c r="M1281" s="105">
        <f t="shared" si="784"/>
        <v>49107</v>
      </c>
    </row>
    <row r="1282" spans="1:13" s="99" customFormat="1" hidden="1" x14ac:dyDescent="0.2">
      <c r="A1282" s="95" t="s">
        <v>600</v>
      </c>
      <c r="B1282" s="93" t="s">
        <v>326</v>
      </c>
      <c r="C1282" s="94">
        <v>11</v>
      </c>
      <c r="D1282" s="107" t="s">
        <v>325</v>
      </c>
      <c r="E1282" s="108">
        <v>3237</v>
      </c>
      <c r="F1282" s="140" t="s">
        <v>58</v>
      </c>
      <c r="G1282" s="130"/>
      <c r="H1282" s="275">
        <v>42471</v>
      </c>
      <c r="I1282" s="275"/>
      <c r="J1282" s="275"/>
      <c r="K1282" s="275"/>
      <c r="L1282" s="275"/>
      <c r="M1282" s="275">
        <f t="shared" si="784"/>
        <v>42471</v>
      </c>
    </row>
    <row r="1283" spans="1:13" s="137" customFormat="1" ht="15" hidden="1" x14ac:dyDescent="0.2">
      <c r="A1283" s="95" t="s">
        <v>600</v>
      </c>
      <c r="B1283" s="93" t="s">
        <v>326</v>
      </c>
      <c r="C1283" s="94">
        <v>11</v>
      </c>
      <c r="D1283" s="107" t="s">
        <v>325</v>
      </c>
      <c r="E1283" s="108">
        <v>3239</v>
      </c>
      <c r="F1283" s="140" t="s">
        <v>60</v>
      </c>
      <c r="G1283" s="130"/>
      <c r="H1283" s="275">
        <v>6636</v>
      </c>
      <c r="I1283" s="275"/>
      <c r="J1283" s="275"/>
      <c r="K1283" s="275"/>
      <c r="L1283" s="275"/>
      <c r="M1283" s="275">
        <f t="shared" si="784"/>
        <v>6636</v>
      </c>
    </row>
    <row r="1284" spans="1:13" s="96" customFormat="1" hidden="1" x14ac:dyDescent="0.2">
      <c r="A1284" s="116" t="s">
        <v>600</v>
      </c>
      <c r="B1284" s="100" t="s">
        <v>326</v>
      </c>
      <c r="C1284" s="101">
        <v>11</v>
      </c>
      <c r="D1284" s="102"/>
      <c r="E1284" s="103">
        <v>329</v>
      </c>
      <c r="F1284" s="139"/>
      <c r="G1284" s="104"/>
      <c r="H1284" s="105">
        <f t="shared" ref="H1284:L1284" si="806">SUM(H1285)</f>
        <v>3982</v>
      </c>
      <c r="I1284" s="105">
        <f t="shared" si="806"/>
        <v>0</v>
      </c>
      <c r="J1284" s="105">
        <f t="shared" si="806"/>
        <v>0</v>
      </c>
      <c r="K1284" s="105">
        <f t="shared" si="806"/>
        <v>0</v>
      </c>
      <c r="L1284" s="105">
        <f t="shared" si="806"/>
        <v>0</v>
      </c>
      <c r="M1284" s="105">
        <f t="shared" si="784"/>
        <v>3982</v>
      </c>
    </row>
    <row r="1285" spans="1:13" s="96" customFormat="1" ht="30" hidden="1" x14ac:dyDescent="0.2">
      <c r="A1285" s="95" t="s">
        <v>600</v>
      </c>
      <c r="B1285" s="93" t="s">
        <v>326</v>
      </c>
      <c r="C1285" s="94">
        <v>11</v>
      </c>
      <c r="D1285" s="107" t="s">
        <v>325</v>
      </c>
      <c r="E1285" s="108">
        <v>3291</v>
      </c>
      <c r="F1285" s="140" t="s">
        <v>474</v>
      </c>
      <c r="G1285" s="130"/>
      <c r="H1285" s="275">
        <v>3982</v>
      </c>
      <c r="I1285" s="275"/>
      <c r="J1285" s="275"/>
      <c r="K1285" s="275"/>
      <c r="L1285" s="275"/>
      <c r="M1285" s="275">
        <f t="shared" si="784"/>
        <v>3982</v>
      </c>
    </row>
    <row r="1286" spans="1:13" s="96" customFormat="1" ht="56.25" hidden="1" x14ac:dyDescent="0.2">
      <c r="A1286" s="187" t="s">
        <v>600</v>
      </c>
      <c r="B1286" s="169" t="s">
        <v>744</v>
      </c>
      <c r="C1286" s="169"/>
      <c r="D1286" s="169"/>
      <c r="E1286" s="170"/>
      <c r="F1286" s="172" t="s">
        <v>745</v>
      </c>
      <c r="G1286" s="173" t="s">
        <v>743</v>
      </c>
      <c r="H1286" s="297">
        <f t="shared" ref="H1286:L1288" si="807">H1287</f>
        <v>24937500</v>
      </c>
      <c r="I1286" s="297">
        <f t="shared" si="807"/>
        <v>0</v>
      </c>
      <c r="J1286" s="297">
        <f t="shared" si="807"/>
        <v>0</v>
      </c>
      <c r="K1286" s="297">
        <f t="shared" si="807"/>
        <v>0</v>
      </c>
      <c r="L1286" s="297">
        <f t="shared" si="807"/>
        <v>0</v>
      </c>
      <c r="M1286" s="297">
        <f t="shared" si="784"/>
        <v>24937500</v>
      </c>
    </row>
    <row r="1287" spans="1:13" s="161" customFormat="1" hidden="1" x14ac:dyDescent="0.2">
      <c r="A1287" s="186" t="s">
        <v>600</v>
      </c>
      <c r="B1287" s="174" t="s">
        <v>744</v>
      </c>
      <c r="C1287" s="164">
        <v>11</v>
      </c>
      <c r="D1287" s="164"/>
      <c r="E1287" s="165">
        <v>35</v>
      </c>
      <c r="F1287" s="166"/>
      <c r="G1287" s="167"/>
      <c r="H1287" s="296">
        <f t="shared" si="807"/>
        <v>24937500</v>
      </c>
      <c r="I1287" s="296">
        <f t="shared" si="807"/>
        <v>0</v>
      </c>
      <c r="J1287" s="296">
        <f t="shared" si="807"/>
        <v>0</v>
      </c>
      <c r="K1287" s="296">
        <f t="shared" si="807"/>
        <v>0</v>
      </c>
      <c r="L1287" s="296">
        <f t="shared" si="807"/>
        <v>0</v>
      </c>
      <c r="M1287" s="296">
        <f t="shared" si="784"/>
        <v>24937500</v>
      </c>
    </row>
    <row r="1288" spans="1:13" s="121" customFormat="1" hidden="1" x14ac:dyDescent="0.2">
      <c r="A1288" s="116" t="s">
        <v>600</v>
      </c>
      <c r="B1288" s="100" t="s">
        <v>744</v>
      </c>
      <c r="C1288" s="101">
        <v>11</v>
      </c>
      <c r="D1288" s="102"/>
      <c r="E1288" s="111">
        <v>351</v>
      </c>
      <c r="F1288" s="139"/>
      <c r="G1288" s="104"/>
      <c r="H1288" s="105">
        <f t="shared" si="807"/>
        <v>24937500</v>
      </c>
      <c r="I1288" s="105">
        <f t="shared" si="807"/>
        <v>0</v>
      </c>
      <c r="J1288" s="105">
        <f t="shared" si="807"/>
        <v>0</v>
      </c>
      <c r="K1288" s="105">
        <f t="shared" si="807"/>
        <v>0</v>
      </c>
      <c r="L1288" s="105">
        <f t="shared" si="807"/>
        <v>0</v>
      </c>
      <c r="M1288" s="105">
        <f t="shared" ref="M1288:M1308" si="808">H1288-I1288+J1288-K1288+L1288</f>
        <v>24937500</v>
      </c>
    </row>
    <row r="1289" spans="1:13" ht="30" hidden="1" x14ac:dyDescent="0.2">
      <c r="A1289" s="95" t="s">
        <v>600</v>
      </c>
      <c r="B1289" s="93" t="s">
        <v>744</v>
      </c>
      <c r="C1289" s="94">
        <v>11</v>
      </c>
      <c r="D1289" s="107" t="s">
        <v>325</v>
      </c>
      <c r="E1289" s="108">
        <v>3512</v>
      </c>
      <c r="F1289" s="140" t="s">
        <v>281</v>
      </c>
      <c r="G1289" s="130"/>
      <c r="H1289" s="275">
        <v>24937500</v>
      </c>
      <c r="I1289" s="275"/>
      <c r="J1289" s="275"/>
      <c r="K1289" s="275"/>
      <c r="L1289" s="275"/>
      <c r="M1289" s="275">
        <f t="shared" si="808"/>
        <v>24937500</v>
      </c>
    </row>
    <row r="1290" spans="1:13" s="344" customFormat="1" hidden="1" x14ac:dyDescent="0.2">
      <c r="A1290" s="188" t="s">
        <v>600</v>
      </c>
      <c r="B1290" s="441" t="s">
        <v>746</v>
      </c>
      <c r="C1290" s="441"/>
      <c r="D1290" s="441"/>
      <c r="E1290" s="441"/>
      <c r="F1290" s="441"/>
      <c r="G1290" s="112"/>
      <c r="H1290" s="113">
        <f t="shared" ref="H1290:L1290" si="809">SUM(H1291)</f>
        <v>288759271</v>
      </c>
      <c r="I1290" s="113">
        <f t="shared" si="809"/>
        <v>154470206</v>
      </c>
      <c r="J1290" s="113">
        <f t="shared" si="809"/>
        <v>46099566</v>
      </c>
      <c r="K1290" s="113">
        <f t="shared" si="809"/>
        <v>2500000</v>
      </c>
      <c r="L1290" s="113">
        <f t="shared" si="809"/>
        <v>0</v>
      </c>
      <c r="M1290" s="113">
        <f t="shared" si="808"/>
        <v>177888631</v>
      </c>
    </row>
    <row r="1291" spans="1:13" s="99" customFormat="1" ht="15.75" hidden="1" customHeight="1" x14ac:dyDescent="0.2">
      <c r="A1291" s="190" t="s">
        <v>600</v>
      </c>
      <c r="B1291" s="440" t="s">
        <v>747</v>
      </c>
      <c r="C1291" s="440"/>
      <c r="D1291" s="440"/>
      <c r="E1291" s="440"/>
      <c r="F1291" s="440"/>
      <c r="G1291" s="115"/>
      <c r="H1291" s="294">
        <f>H1292+H1348+H1331+H1432+H1485+H1467</f>
        <v>288759271</v>
      </c>
      <c r="I1291" s="294">
        <f>I1292+I1348+I1331+I1432+I1485+I1467</f>
        <v>154470206</v>
      </c>
      <c r="J1291" s="294">
        <f>J1292+J1348+J1331+J1432+J1485+J1467</f>
        <v>46099566</v>
      </c>
      <c r="K1291" s="294">
        <f>K1292+K1348+K1331+K1432+K1485+K1467</f>
        <v>2500000</v>
      </c>
      <c r="L1291" s="294">
        <f>L1292+L1348+L1331+L1432+L1485+L1467</f>
        <v>0</v>
      </c>
      <c r="M1291" s="294">
        <f t="shared" si="808"/>
        <v>177888631</v>
      </c>
    </row>
    <row r="1292" spans="1:13" s="99" customFormat="1" ht="56.25" hidden="1" x14ac:dyDescent="0.2">
      <c r="A1292" s="187" t="s">
        <v>600</v>
      </c>
      <c r="B1292" s="169" t="s">
        <v>748</v>
      </c>
      <c r="C1292" s="169"/>
      <c r="D1292" s="169"/>
      <c r="E1292" s="170"/>
      <c r="F1292" s="172" t="s">
        <v>749</v>
      </c>
      <c r="G1292" s="173" t="s">
        <v>614</v>
      </c>
      <c r="H1292" s="297">
        <f>H1293+H1296+H1302+H1309+H1313+H1319+H1327</f>
        <v>67226420</v>
      </c>
      <c r="I1292" s="297">
        <f t="shared" ref="I1292:L1292" si="810">I1293+I1296+I1302+I1309+I1313+I1319+I1327</f>
        <v>15826864</v>
      </c>
      <c r="J1292" s="297">
        <f t="shared" si="810"/>
        <v>916988</v>
      </c>
      <c r="K1292" s="297">
        <f t="shared" si="810"/>
        <v>1700000</v>
      </c>
      <c r="L1292" s="297">
        <f t="shared" si="810"/>
        <v>0</v>
      </c>
      <c r="M1292" s="297">
        <f t="shared" si="808"/>
        <v>50616544</v>
      </c>
    </row>
    <row r="1293" spans="1:13" s="137" customFormat="1" hidden="1" x14ac:dyDescent="0.2">
      <c r="A1293" s="186" t="s">
        <v>600</v>
      </c>
      <c r="B1293" s="174" t="s">
        <v>748</v>
      </c>
      <c r="C1293" s="164">
        <v>12</v>
      </c>
      <c r="D1293" s="164"/>
      <c r="E1293" s="165">
        <v>35</v>
      </c>
      <c r="F1293" s="166"/>
      <c r="G1293" s="167"/>
      <c r="H1293" s="296">
        <f t="shared" ref="H1293:L1293" si="811">H1294</f>
        <v>4845</v>
      </c>
      <c r="I1293" s="296">
        <f t="shared" si="811"/>
        <v>923</v>
      </c>
      <c r="J1293" s="296">
        <f t="shared" si="811"/>
        <v>0</v>
      </c>
      <c r="K1293" s="296">
        <f t="shared" si="811"/>
        <v>0</v>
      </c>
      <c r="L1293" s="296">
        <f t="shared" si="811"/>
        <v>0</v>
      </c>
      <c r="M1293" s="296">
        <f t="shared" si="808"/>
        <v>3922</v>
      </c>
    </row>
    <row r="1294" spans="1:13" hidden="1" x14ac:dyDescent="0.2">
      <c r="A1294" s="151" t="s">
        <v>600</v>
      </c>
      <c r="B1294" s="145" t="s">
        <v>748</v>
      </c>
      <c r="C1294" s="145">
        <v>12</v>
      </c>
      <c r="D1294" s="151"/>
      <c r="E1294" s="146">
        <v>351</v>
      </c>
      <c r="F1294" s="142"/>
      <c r="G1294" s="104"/>
      <c r="H1294" s="105">
        <f t="shared" ref="H1294:L1294" si="812">SUM(H1295:H1295)</f>
        <v>4845</v>
      </c>
      <c r="I1294" s="105">
        <f t="shared" si="812"/>
        <v>923</v>
      </c>
      <c r="J1294" s="105">
        <f t="shared" si="812"/>
        <v>0</v>
      </c>
      <c r="K1294" s="105">
        <f t="shared" si="812"/>
        <v>0</v>
      </c>
      <c r="L1294" s="105">
        <f t="shared" si="812"/>
        <v>0</v>
      </c>
      <c r="M1294" s="105">
        <f t="shared" si="808"/>
        <v>3922</v>
      </c>
    </row>
    <row r="1295" spans="1:13" s="137" customFormat="1" ht="30" hidden="1" x14ac:dyDescent="0.2">
      <c r="A1295" s="107" t="s">
        <v>600</v>
      </c>
      <c r="B1295" s="94" t="s">
        <v>748</v>
      </c>
      <c r="C1295" s="94">
        <v>12</v>
      </c>
      <c r="D1295" s="107" t="s">
        <v>270</v>
      </c>
      <c r="E1295" s="108">
        <v>3512</v>
      </c>
      <c r="F1295" s="140" t="s">
        <v>281</v>
      </c>
      <c r="G1295" s="130"/>
      <c r="H1295" s="278">
        <v>4845</v>
      </c>
      <c r="I1295" s="278">
        <v>923</v>
      </c>
      <c r="J1295" s="278"/>
      <c r="K1295" s="278"/>
      <c r="L1295" s="278"/>
      <c r="M1295" s="278">
        <f t="shared" si="808"/>
        <v>3922</v>
      </c>
    </row>
    <row r="1296" spans="1:13" s="137" customFormat="1" hidden="1" x14ac:dyDescent="0.2">
      <c r="A1296" s="186" t="s">
        <v>600</v>
      </c>
      <c r="B1296" s="174" t="s">
        <v>748</v>
      </c>
      <c r="C1296" s="164">
        <v>12</v>
      </c>
      <c r="D1296" s="164"/>
      <c r="E1296" s="165">
        <v>36</v>
      </c>
      <c r="F1296" s="166"/>
      <c r="G1296" s="167"/>
      <c r="H1296" s="296">
        <f t="shared" ref="H1296:L1296" si="813">H1297</f>
        <v>9190016</v>
      </c>
      <c r="I1296" s="296">
        <f t="shared" si="813"/>
        <v>60433</v>
      </c>
      <c r="J1296" s="296">
        <f t="shared" si="813"/>
        <v>23694</v>
      </c>
      <c r="K1296" s="296">
        <f t="shared" si="813"/>
        <v>1600000</v>
      </c>
      <c r="L1296" s="296">
        <f t="shared" si="813"/>
        <v>0</v>
      </c>
      <c r="M1296" s="296">
        <f t="shared" si="808"/>
        <v>7553277</v>
      </c>
    </row>
    <row r="1297" spans="1:13" s="137" customFormat="1" hidden="1" x14ac:dyDescent="0.2">
      <c r="A1297" s="151" t="s">
        <v>600</v>
      </c>
      <c r="B1297" s="145" t="s">
        <v>748</v>
      </c>
      <c r="C1297" s="145">
        <v>12</v>
      </c>
      <c r="D1297" s="151"/>
      <c r="E1297" s="146">
        <v>363</v>
      </c>
      <c r="F1297" s="142"/>
      <c r="G1297" s="129"/>
      <c r="H1297" s="295">
        <f>H1298+H1299+H1300+H1301</f>
        <v>9190016</v>
      </c>
      <c r="I1297" s="295">
        <f>I1298+I1299+I1300+I1301</f>
        <v>60433</v>
      </c>
      <c r="J1297" s="295">
        <f>J1298+J1299+J1300+J1301</f>
        <v>23694</v>
      </c>
      <c r="K1297" s="295">
        <f>K1298+K1299+K1300+K1301</f>
        <v>1600000</v>
      </c>
      <c r="L1297" s="295">
        <f>L1298+L1299+L1300+L1301</f>
        <v>0</v>
      </c>
      <c r="M1297" s="295">
        <f t="shared" si="808"/>
        <v>7553277</v>
      </c>
    </row>
    <row r="1298" spans="1:13" s="137" customFormat="1" ht="15" hidden="1" x14ac:dyDescent="0.2">
      <c r="A1298" s="107" t="s">
        <v>600</v>
      </c>
      <c r="B1298" s="94" t="s">
        <v>748</v>
      </c>
      <c r="C1298" s="94">
        <v>12</v>
      </c>
      <c r="D1298" s="107" t="s">
        <v>258</v>
      </c>
      <c r="E1298" s="108">
        <v>3631</v>
      </c>
      <c r="F1298" s="140" t="s">
        <v>71</v>
      </c>
      <c r="G1298" s="130"/>
      <c r="H1298" s="278">
        <v>244050</v>
      </c>
      <c r="I1298" s="278">
        <v>118</v>
      </c>
      <c r="J1298" s="278"/>
      <c r="K1298" s="278">
        <v>179000</v>
      </c>
      <c r="L1298" s="278"/>
      <c r="M1298" s="278">
        <f t="shared" si="808"/>
        <v>64932</v>
      </c>
    </row>
    <row r="1299" spans="1:13" s="137" customFormat="1" ht="15" hidden="1" x14ac:dyDescent="0.2">
      <c r="A1299" s="107" t="s">
        <v>600</v>
      </c>
      <c r="B1299" s="94" t="s">
        <v>748</v>
      </c>
      <c r="C1299" s="94">
        <v>12</v>
      </c>
      <c r="D1299" s="107" t="s">
        <v>270</v>
      </c>
      <c r="E1299" s="108">
        <v>3631</v>
      </c>
      <c r="F1299" s="140" t="s">
        <v>71</v>
      </c>
      <c r="G1299" s="130"/>
      <c r="H1299" s="293">
        <v>61495</v>
      </c>
      <c r="I1299" s="293">
        <v>25559</v>
      </c>
      <c r="J1299" s="293"/>
      <c r="K1299" s="293">
        <v>25000</v>
      </c>
      <c r="L1299" s="293"/>
      <c r="M1299" s="293">
        <f t="shared" si="808"/>
        <v>10936</v>
      </c>
    </row>
    <row r="1300" spans="1:13" ht="15" hidden="1" x14ac:dyDescent="0.2">
      <c r="A1300" s="107" t="s">
        <v>600</v>
      </c>
      <c r="B1300" s="94" t="s">
        <v>748</v>
      </c>
      <c r="C1300" s="94">
        <v>12</v>
      </c>
      <c r="D1300" s="107" t="s">
        <v>258</v>
      </c>
      <c r="E1300" s="108">
        <v>3632</v>
      </c>
      <c r="F1300" s="140" t="s">
        <v>183</v>
      </c>
      <c r="G1300" s="130"/>
      <c r="H1300" s="293">
        <v>7130195</v>
      </c>
      <c r="I1300" s="293">
        <v>34756</v>
      </c>
      <c r="J1300" s="293"/>
      <c r="K1300" s="293">
        <v>1396000</v>
      </c>
      <c r="L1300" s="293"/>
      <c r="M1300" s="293">
        <f t="shared" si="808"/>
        <v>5699439</v>
      </c>
    </row>
    <row r="1301" spans="1:13" s="99" customFormat="1" hidden="1" x14ac:dyDescent="0.2">
      <c r="A1301" s="107" t="s">
        <v>600</v>
      </c>
      <c r="B1301" s="94" t="s">
        <v>748</v>
      </c>
      <c r="C1301" s="94">
        <v>12</v>
      </c>
      <c r="D1301" s="107" t="s">
        <v>270</v>
      </c>
      <c r="E1301" s="108">
        <v>3632</v>
      </c>
      <c r="F1301" s="140" t="s">
        <v>183</v>
      </c>
      <c r="G1301" s="130"/>
      <c r="H1301" s="293">
        <v>1754276</v>
      </c>
      <c r="I1301" s="293"/>
      <c r="J1301" s="293">
        <v>23694</v>
      </c>
      <c r="K1301" s="293"/>
      <c r="L1301" s="293"/>
      <c r="M1301" s="293">
        <f t="shared" si="808"/>
        <v>1777970</v>
      </c>
    </row>
    <row r="1302" spans="1:13" s="137" customFormat="1" hidden="1" x14ac:dyDescent="0.2">
      <c r="A1302" s="186" t="s">
        <v>600</v>
      </c>
      <c r="B1302" s="174" t="s">
        <v>748</v>
      </c>
      <c r="C1302" s="164">
        <v>12</v>
      </c>
      <c r="D1302" s="164"/>
      <c r="E1302" s="165">
        <v>38</v>
      </c>
      <c r="F1302" s="166"/>
      <c r="G1302" s="167"/>
      <c r="H1302" s="296">
        <f t="shared" ref="H1302:I1302" si="814">H1303+H1305+H1307</f>
        <v>1509955</v>
      </c>
      <c r="I1302" s="296">
        <f t="shared" si="814"/>
        <v>104662</v>
      </c>
      <c r="J1302" s="296">
        <f t="shared" ref="J1302:L1302" si="815">J1303+J1305+J1307</f>
        <v>0</v>
      </c>
      <c r="K1302" s="296">
        <f t="shared" si="815"/>
        <v>100000</v>
      </c>
      <c r="L1302" s="296">
        <f t="shared" si="815"/>
        <v>0</v>
      </c>
      <c r="M1302" s="296">
        <f t="shared" si="808"/>
        <v>1305293</v>
      </c>
    </row>
    <row r="1303" spans="1:13" s="99" customFormat="1" hidden="1" x14ac:dyDescent="0.2">
      <c r="A1303" s="151" t="s">
        <v>600</v>
      </c>
      <c r="B1303" s="145" t="s">
        <v>748</v>
      </c>
      <c r="C1303" s="145">
        <v>12</v>
      </c>
      <c r="D1303" s="151"/>
      <c r="E1303" s="146">
        <v>381</v>
      </c>
      <c r="F1303" s="142"/>
      <c r="G1303" s="129"/>
      <c r="H1303" s="295">
        <f t="shared" ref="H1303:L1303" si="816">H1304</f>
        <v>111720</v>
      </c>
      <c r="I1303" s="295">
        <f t="shared" si="816"/>
        <v>64553</v>
      </c>
      <c r="J1303" s="295">
        <f t="shared" si="816"/>
        <v>0</v>
      </c>
      <c r="K1303" s="295">
        <f t="shared" si="816"/>
        <v>0</v>
      </c>
      <c r="L1303" s="295">
        <f t="shared" si="816"/>
        <v>0</v>
      </c>
      <c r="M1303" s="295">
        <f t="shared" si="808"/>
        <v>47167</v>
      </c>
    </row>
    <row r="1304" spans="1:13" s="137" customFormat="1" ht="15" hidden="1" x14ac:dyDescent="0.2">
      <c r="A1304" s="107" t="s">
        <v>600</v>
      </c>
      <c r="B1304" s="94" t="s">
        <v>748</v>
      </c>
      <c r="C1304" s="94">
        <v>12</v>
      </c>
      <c r="D1304" s="107" t="s">
        <v>101</v>
      </c>
      <c r="E1304" s="108">
        <v>3811</v>
      </c>
      <c r="F1304" s="140" t="s">
        <v>73</v>
      </c>
      <c r="G1304" s="130"/>
      <c r="H1304" s="278">
        <v>111720</v>
      </c>
      <c r="I1304" s="278">
        <v>64553</v>
      </c>
      <c r="J1304" s="278"/>
      <c r="K1304" s="278"/>
      <c r="L1304" s="278"/>
      <c r="M1304" s="278">
        <f t="shared" si="808"/>
        <v>47167</v>
      </c>
    </row>
    <row r="1305" spans="1:13" s="99" customFormat="1" hidden="1" x14ac:dyDescent="0.2">
      <c r="A1305" s="151" t="s">
        <v>600</v>
      </c>
      <c r="B1305" s="145" t="s">
        <v>748</v>
      </c>
      <c r="C1305" s="145">
        <v>12</v>
      </c>
      <c r="D1305" s="151"/>
      <c r="E1305" s="146">
        <v>382</v>
      </c>
      <c r="F1305" s="142"/>
      <c r="G1305" s="129"/>
      <c r="H1305" s="295">
        <f t="shared" ref="H1305:L1305" si="817">SUM(H1306:H1306)</f>
        <v>1145480</v>
      </c>
      <c r="I1305" s="295">
        <f t="shared" si="817"/>
        <v>39553</v>
      </c>
      <c r="J1305" s="295">
        <f t="shared" si="817"/>
        <v>0</v>
      </c>
      <c r="K1305" s="295">
        <f t="shared" si="817"/>
        <v>100000</v>
      </c>
      <c r="L1305" s="295">
        <f t="shared" si="817"/>
        <v>0</v>
      </c>
      <c r="M1305" s="295">
        <f t="shared" si="808"/>
        <v>1005927</v>
      </c>
    </row>
    <row r="1306" spans="1:13" s="137" customFormat="1" ht="15" hidden="1" x14ac:dyDescent="0.2">
      <c r="A1306" s="107" t="s">
        <v>600</v>
      </c>
      <c r="B1306" s="94" t="s">
        <v>748</v>
      </c>
      <c r="C1306" s="94">
        <v>12</v>
      </c>
      <c r="D1306" s="107" t="s">
        <v>101</v>
      </c>
      <c r="E1306" s="108">
        <v>3821</v>
      </c>
      <c r="F1306" s="140" t="s">
        <v>102</v>
      </c>
      <c r="G1306" s="130"/>
      <c r="H1306" s="278">
        <v>1145480</v>
      </c>
      <c r="I1306" s="278">
        <v>39553</v>
      </c>
      <c r="J1306" s="278"/>
      <c r="K1306" s="278">
        <v>100000</v>
      </c>
      <c r="L1306" s="278"/>
      <c r="M1306" s="278">
        <f t="shared" si="808"/>
        <v>1005927</v>
      </c>
    </row>
    <row r="1307" spans="1:13" hidden="1" x14ac:dyDescent="0.2">
      <c r="A1307" s="151" t="s">
        <v>600</v>
      </c>
      <c r="B1307" s="145" t="s">
        <v>748</v>
      </c>
      <c r="C1307" s="145">
        <v>12</v>
      </c>
      <c r="D1307" s="151"/>
      <c r="E1307" s="146">
        <v>386</v>
      </c>
      <c r="F1307" s="142"/>
      <c r="G1307" s="129"/>
      <c r="H1307" s="295">
        <f>SUM(H1308:H1308)</f>
        <v>252755</v>
      </c>
      <c r="I1307" s="295">
        <f>SUM(I1308:I1308)</f>
        <v>556</v>
      </c>
      <c r="J1307" s="295">
        <f>SUM(J1308:J1308)</f>
        <v>0</v>
      </c>
      <c r="K1307" s="295">
        <f>SUM(K1308:K1308)</f>
        <v>0</v>
      </c>
      <c r="L1307" s="295">
        <f>SUM(L1308:L1308)</f>
        <v>0</v>
      </c>
      <c r="M1307" s="295">
        <f t="shared" si="808"/>
        <v>252199</v>
      </c>
    </row>
    <row r="1308" spans="1:13" ht="45" hidden="1" x14ac:dyDescent="0.2">
      <c r="A1308" s="107" t="s">
        <v>600</v>
      </c>
      <c r="B1308" s="94" t="s">
        <v>748</v>
      </c>
      <c r="C1308" s="94">
        <v>12</v>
      </c>
      <c r="D1308" s="107" t="s">
        <v>270</v>
      </c>
      <c r="E1308" s="108">
        <v>3861</v>
      </c>
      <c r="F1308" s="140" t="s">
        <v>277</v>
      </c>
      <c r="G1308" s="130"/>
      <c r="H1308" s="278">
        <v>252755</v>
      </c>
      <c r="I1308" s="278">
        <v>556</v>
      </c>
      <c r="J1308" s="278"/>
      <c r="K1308" s="278"/>
      <c r="L1308" s="278"/>
      <c r="M1308" s="278">
        <f t="shared" si="808"/>
        <v>252199</v>
      </c>
    </row>
    <row r="1309" spans="1:13" hidden="1" x14ac:dyDescent="0.2">
      <c r="A1309" s="186" t="s">
        <v>600</v>
      </c>
      <c r="B1309" s="174" t="s">
        <v>748</v>
      </c>
      <c r="C1309" s="164">
        <v>562</v>
      </c>
      <c r="D1309" s="164"/>
      <c r="E1309" s="165">
        <v>35</v>
      </c>
      <c r="F1309" s="166"/>
      <c r="G1309" s="167"/>
      <c r="H1309" s="296">
        <f t="shared" ref="H1309:L1309" si="818">H1310</f>
        <v>431736</v>
      </c>
      <c r="I1309" s="296">
        <f t="shared" si="818"/>
        <v>407568</v>
      </c>
      <c r="J1309" s="296">
        <f t="shared" si="818"/>
        <v>19457</v>
      </c>
      <c r="K1309" s="296">
        <f t="shared" si="818"/>
        <v>0</v>
      </c>
      <c r="L1309" s="296">
        <f t="shared" si="818"/>
        <v>0</v>
      </c>
      <c r="M1309" s="296">
        <f t="shared" ref="M1309:M1330" si="819">H1309-I1309+J1309-K1309+L1309</f>
        <v>43625</v>
      </c>
    </row>
    <row r="1310" spans="1:13" hidden="1" x14ac:dyDescent="0.2">
      <c r="A1310" s="151" t="s">
        <v>600</v>
      </c>
      <c r="B1310" s="152" t="s">
        <v>748</v>
      </c>
      <c r="C1310" s="152">
        <v>562</v>
      </c>
      <c r="D1310" s="151"/>
      <c r="E1310" s="146">
        <v>353</v>
      </c>
      <c r="F1310" s="142"/>
      <c r="G1310" s="104"/>
      <c r="H1310" s="105">
        <f t="shared" ref="H1310:J1310" si="820">SUM(H1311:H1312)</f>
        <v>431736</v>
      </c>
      <c r="I1310" s="105">
        <f t="shared" si="820"/>
        <v>407568</v>
      </c>
      <c r="J1310" s="105">
        <f t="shared" si="820"/>
        <v>19457</v>
      </c>
      <c r="K1310" s="105">
        <f t="shared" ref="K1310:L1310" si="821">SUM(K1311:K1312)</f>
        <v>0</v>
      </c>
      <c r="L1310" s="105">
        <f t="shared" si="821"/>
        <v>0</v>
      </c>
      <c r="M1310" s="105">
        <f t="shared" si="819"/>
        <v>43625</v>
      </c>
    </row>
    <row r="1311" spans="1:13" ht="30" hidden="1" x14ac:dyDescent="0.2">
      <c r="A1311" s="107" t="s">
        <v>600</v>
      </c>
      <c r="B1311" s="122" t="s">
        <v>748</v>
      </c>
      <c r="C1311" s="122">
        <v>562</v>
      </c>
      <c r="D1311" s="107" t="s">
        <v>258</v>
      </c>
      <c r="E1311" s="108">
        <v>3531</v>
      </c>
      <c r="F1311" s="140" t="s">
        <v>750</v>
      </c>
      <c r="G1311" s="104"/>
      <c r="H1311" s="278">
        <v>1947</v>
      </c>
      <c r="I1311" s="278"/>
      <c r="J1311" s="278">
        <v>19457</v>
      </c>
      <c r="K1311" s="278"/>
      <c r="L1311" s="278"/>
      <c r="M1311" s="278">
        <f t="shared" si="819"/>
        <v>21404</v>
      </c>
    </row>
    <row r="1312" spans="1:13" ht="30" hidden="1" x14ac:dyDescent="0.2">
      <c r="A1312" s="107" t="s">
        <v>600</v>
      </c>
      <c r="B1312" s="122" t="s">
        <v>748</v>
      </c>
      <c r="C1312" s="122">
        <v>562</v>
      </c>
      <c r="D1312" s="107" t="s">
        <v>270</v>
      </c>
      <c r="E1312" s="108">
        <v>3531</v>
      </c>
      <c r="F1312" s="140" t="s">
        <v>750</v>
      </c>
      <c r="G1312" s="109"/>
      <c r="H1312" s="293">
        <v>429789</v>
      </c>
      <c r="I1312" s="293">
        <v>407568</v>
      </c>
      <c r="J1312" s="293"/>
      <c r="K1312" s="293"/>
      <c r="L1312" s="293"/>
      <c r="M1312" s="293">
        <f t="shared" si="819"/>
        <v>22221</v>
      </c>
    </row>
    <row r="1313" spans="1:13" s="137" customFormat="1" hidden="1" x14ac:dyDescent="0.2">
      <c r="A1313" s="186" t="s">
        <v>600</v>
      </c>
      <c r="B1313" s="174" t="s">
        <v>748</v>
      </c>
      <c r="C1313" s="164">
        <v>562</v>
      </c>
      <c r="D1313" s="164"/>
      <c r="E1313" s="165">
        <v>36</v>
      </c>
      <c r="F1313" s="166"/>
      <c r="G1313" s="167"/>
      <c r="H1313" s="296">
        <f t="shared" ref="H1313:L1313" si="822">H1314</f>
        <v>14930940</v>
      </c>
      <c r="I1313" s="296">
        <f t="shared" si="822"/>
        <v>8267116</v>
      </c>
      <c r="J1313" s="296">
        <f t="shared" si="822"/>
        <v>0</v>
      </c>
      <c r="K1313" s="296">
        <f t="shared" si="822"/>
        <v>0</v>
      </c>
      <c r="L1313" s="296">
        <f t="shared" si="822"/>
        <v>0</v>
      </c>
      <c r="M1313" s="296">
        <f t="shared" si="819"/>
        <v>6663824</v>
      </c>
    </row>
    <row r="1314" spans="1:13" s="137" customFormat="1" hidden="1" x14ac:dyDescent="0.2">
      <c r="A1314" s="102" t="s">
        <v>600</v>
      </c>
      <c r="B1314" s="101" t="s">
        <v>748</v>
      </c>
      <c r="C1314" s="101">
        <v>562</v>
      </c>
      <c r="D1314" s="102"/>
      <c r="E1314" s="103">
        <v>368</v>
      </c>
      <c r="F1314" s="139"/>
      <c r="G1314" s="104"/>
      <c r="H1314" s="105">
        <f t="shared" ref="H1314:J1314" si="823">H1315+H1316+H1317+H1318</f>
        <v>14930940</v>
      </c>
      <c r="I1314" s="105">
        <f t="shared" si="823"/>
        <v>8267116</v>
      </c>
      <c r="J1314" s="105">
        <f t="shared" si="823"/>
        <v>0</v>
      </c>
      <c r="K1314" s="105">
        <f t="shared" ref="K1314:L1314" si="824">K1315+K1316+K1317+K1318</f>
        <v>0</v>
      </c>
      <c r="L1314" s="105">
        <f t="shared" si="824"/>
        <v>0</v>
      </c>
      <c r="M1314" s="105">
        <f t="shared" si="819"/>
        <v>6663824</v>
      </c>
    </row>
    <row r="1315" spans="1:13" s="137" customFormat="1" ht="30" hidden="1" x14ac:dyDescent="0.2">
      <c r="A1315" s="107" t="s">
        <v>600</v>
      </c>
      <c r="B1315" s="94" t="s">
        <v>748</v>
      </c>
      <c r="C1315" s="94">
        <v>562</v>
      </c>
      <c r="D1315" s="107" t="s">
        <v>258</v>
      </c>
      <c r="E1315" s="108">
        <v>3681</v>
      </c>
      <c r="F1315" s="140" t="s">
        <v>685</v>
      </c>
      <c r="G1315" s="130"/>
      <c r="H1315" s="278">
        <v>1322949</v>
      </c>
      <c r="I1315" s="278">
        <v>1143633</v>
      </c>
      <c r="J1315" s="278"/>
      <c r="K1315" s="278"/>
      <c r="L1315" s="278"/>
      <c r="M1315" s="278">
        <f t="shared" si="819"/>
        <v>179316</v>
      </c>
    </row>
    <row r="1316" spans="1:13" s="137" customFormat="1" ht="30" hidden="1" x14ac:dyDescent="0.2">
      <c r="A1316" s="107" t="s">
        <v>600</v>
      </c>
      <c r="B1316" s="94" t="s">
        <v>748</v>
      </c>
      <c r="C1316" s="94">
        <v>562</v>
      </c>
      <c r="D1316" s="107" t="s">
        <v>270</v>
      </c>
      <c r="E1316" s="108">
        <v>3681</v>
      </c>
      <c r="F1316" s="140" t="s">
        <v>685</v>
      </c>
      <c r="G1316" s="130"/>
      <c r="H1316" s="293">
        <v>360891</v>
      </c>
      <c r="I1316" s="293">
        <v>288698</v>
      </c>
      <c r="J1316" s="293"/>
      <c r="K1316" s="293"/>
      <c r="L1316" s="293"/>
      <c r="M1316" s="293">
        <f t="shared" si="819"/>
        <v>72193</v>
      </c>
    </row>
    <row r="1317" spans="1:13" s="137" customFormat="1" ht="30" hidden="1" x14ac:dyDescent="0.2">
      <c r="A1317" s="107" t="s">
        <v>600</v>
      </c>
      <c r="B1317" s="94" t="s">
        <v>748</v>
      </c>
      <c r="C1317" s="94">
        <v>562</v>
      </c>
      <c r="D1317" s="107" t="s">
        <v>258</v>
      </c>
      <c r="E1317" s="108">
        <v>3682</v>
      </c>
      <c r="F1317" s="140" t="s">
        <v>686</v>
      </c>
      <c r="G1317" s="130"/>
      <c r="H1317" s="293">
        <v>6938205</v>
      </c>
      <c r="I1317" s="293">
        <v>525990</v>
      </c>
      <c r="J1317" s="293"/>
      <c r="K1317" s="293"/>
      <c r="L1317" s="293"/>
      <c r="M1317" s="293">
        <f t="shared" si="819"/>
        <v>6412215</v>
      </c>
    </row>
    <row r="1318" spans="1:13" ht="30" hidden="1" x14ac:dyDescent="0.2">
      <c r="A1318" s="107" t="s">
        <v>600</v>
      </c>
      <c r="B1318" s="94" t="s">
        <v>748</v>
      </c>
      <c r="C1318" s="94">
        <v>562</v>
      </c>
      <c r="D1318" s="107" t="s">
        <v>270</v>
      </c>
      <c r="E1318" s="108">
        <v>3682</v>
      </c>
      <c r="F1318" s="140" t="s">
        <v>686</v>
      </c>
      <c r="G1318" s="130"/>
      <c r="H1318" s="293">
        <v>6308895</v>
      </c>
      <c r="I1318" s="293">
        <v>6308795</v>
      </c>
      <c r="J1318" s="293"/>
      <c r="K1318" s="293"/>
      <c r="L1318" s="293"/>
      <c r="M1318" s="293">
        <f t="shared" si="819"/>
        <v>100</v>
      </c>
    </row>
    <row r="1319" spans="1:13" hidden="1" x14ac:dyDescent="0.2">
      <c r="A1319" s="186" t="s">
        <v>600</v>
      </c>
      <c r="B1319" s="174" t="s">
        <v>748</v>
      </c>
      <c r="C1319" s="164">
        <v>562</v>
      </c>
      <c r="D1319" s="164"/>
      <c r="E1319" s="165">
        <v>38</v>
      </c>
      <c r="F1319" s="166"/>
      <c r="G1319" s="167"/>
      <c r="H1319" s="296">
        <f t="shared" ref="H1319:J1319" si="825">H1320+H1322+H1324</f>
        <v>13049528</v>
      </c>
      <c r="I1319" s="296">
        <f t="shared" si="825"/>
        <v>5278422</v>
      </c>
      <c r="J1319" s="296">
        <f t="shared" si="825"/>
        <v>658713</v>
      </c>
      <c r="K1319" s="296">
        <f t="shared" ref="K1319:L1319" si="826">K1320+K1322+K1324</f>
        <v>0</v>
      </c>
      <c r="L1319" s="296">
        <f t="shared" si="826"/>
        <v>0</v>
      </c>
      <c r="M1319" s="296">
        <f t="shared" si="819"/>
        <v>8429819</v>
      </c>
    </row>
    <row r="1320" spans="1:13" hidden="1" x14ac:dyDescent="0.2">
      <c r="A1320" s="102" t="s">
        <v>600</v>
      </c>
      <c r="B1320" s="119" t="s">
        <v>748</v>
      </c>
      <c r="C1320" s="119">
        <v>562</v>
      </c>
      <c r="D1320" s="102"/>
      <c r="E1320" s="103">
        <v>381</v>
      </c>
      <c r="F1320" s="139"/>
      <c r="G1320" s="104"/>
      <c r="H1320" s="105">
        <f t="shared" ref="H1320:L1320" si="827">H1321</f>
        <v>633080</v>
      </c>
      <c r="I1320" s="105">
        <f t="shared" si="827"/>
        <v>365804</v>
      </c>
      <c r="J1320" s="105">
        <f t="shared" si="827"/>
        <v>0</v>
      </c>
      <c r="K1320" s="105">
        <f t="shared" si="827"/>
        <v>0</v>
      </c>
      <c r="L1320" s="105">
        <f t="shared" si="827"/>
        <v>0</v>
      </c>
      <c r="M1320" s="105">
        <f t="shared" si="819"/>
        <v>267276</v>
      </c>
    </row>
    <row r="1321" spans="1:13" ht="15" hidden="1" x14ac:dyDescent="0.2">
      <c r="A1321" s="107" t="s">
        <v>600</v>
      </c>
      <c r="B1321" s="122" t="s">
        <v>748</v>
      </c>
      <c r="C1321" s="122">
        <v>562</v>
      </c>
      <c r="D1321" s="107" t="s">
        <v>101</v>
      </c>
      <c r="E1321" s="108">
        <v>3813</v>
      </c>
      <c r="F1321" s="140" t="s">
        <v>751</v>
      </c>
      <c r="G1321" s="130"/>
      <c r="H1321" s="278">
        <v>633080</v>
      </c>
      <c r="I1321" s="278">
        <v>365804</v>
      </c>
      <c r="J1321" s="278"/>
      <c r="K1321" s="278"/>
      <c r="L1321" s="278"/>
      <c r="M1321" s="278">
        <f t="shared" si="819"/>
        <v>267276</v>
      </c>
    </row>
    <row r="1322" spans="1:13" hidden="1" x14ac:dyDescent="0.2">
      <c r="A1322" s="102" t="s">
        <v>600</v>
      </c>
      <c r="B1322" s="119" t="s">
        <v>748</v>
      </c>
      <c r="C1322" s="119">
        <v>562</v>
      </c>
      <c r="D1322" s="102"/>
      <c r="E1322" s="103">
        <v>382</v>
      </c>
      <c r="F1322" s="139"/>
      <c r="G1322" s="104"/>
      <c r="H1322" s="105">
        <f t="shared" ref="H1322:L1322" si="828">H1323</f>
        <v>5697720</v>
      </c>
      <c r="I1322" s="105">
        <f t="shared" si="828"/>
        <v>87135</v>
      </c>
      <c r="J1322" s="105">
        <f t="shared" si="828"/>
        <v>0</v>
      </c>
      <c r="K1322" s="105">
        <f t="shared" si="828"/>
        <v>0</v>
      </c>
      <c r="L1322" s="105">
        <f t="shared" si="828"/>
        <v>0</v>
      </c>
      <c r="M1322" s="105">
        <f t="shared" si="819"/>
        <v>5610585</v>
      </c>
    </row>
    <row r="1323" spans="1:13" ht="15" hidden="1" x14ac:dyDescent="0.2">
      <c r="A1323" s="107" t="s">
        <v>600</v>
      </c>
      <c r="B1323" s="122" t="s">
        <v>748</v>
      </c>
      <c r="C1323" s="122">
        <v>562</v>
      </c>
      <c r="D1323" s="107" t="s">
        <v>101</v>
      </c>
      <c r="E1323" s="108">
        <v>3823</v>
      </c>
      <c r="F1323" s="140" t="s">
        <v>752</v>
      </c>
      <c r="G1323" s="130"/>
      <c r="H1323" s="278">
        <v>5697720</v>
      </c>
      <c r="I1323" s="278">
        <v>87135</v>
      </c>
      <c r="J1323" s="278"/>
      <c r="K1323" s="278"/>
      <c r="L1323" s="278"/>
      <c r="M1323" s="278">
        <f t="shared" si="819"/>
        <v>5610585</v>
      </c>
    </row>
    <row r="1324" spans="1:13" hidden="1" x14ac:dyDescent="0.2">
      <c r="A1324" s="151" t="s">
        <v>600</v>
      </c>
      <c r="B1324" s="152" t="s">
        <v>748</v>
      </c>
      <c r="C1324" s="152">
        <v>562</v>
      </c>
      <c r="D1324" s="151"/>
      <c r="E1324" s="146">
        <v>386</v>
      </c>
      <c r="F1324" s="142"/>
      <c r="G1324" s="129"/>
      <c r="H1324" s="295">
        <f t="shared" ref="H1324:J1324" si="829">H1326+H1325</f>
        <v>6718728</v>
      </c>
      <c r="I1324" s="295">
        <f t="shared" si="829"/>
        <v>4825483</v>
      </c>
      <c r="J1324" s="295">
        <f t="shared" si="829"/>
        <v>658713</v>
      </c>
      <c r="K1324" s="295">
        <f t="shared" ref="K1324:L1324" si="830">K1326+K1325</f>
        <v>0</v>
      </c>
      <c r="L1324" s="295">
        <f t="shared" si="830"/>
        <v>0</v>
      </c>
      <c r="M1324" s="295">
        <f t="shared" si="819"/>
        <v>2551958</v>
      </c>
    </row>
    <row r="1325" spans="1:13" s="124" customFormat="1" ht="15" hidden="1" x14ac:dyDescent="0.2">
      <c r="A1325" s="107" t="s">
        <v>600</v>
      </c>
      <c r="B1325" s="122" t="s">
        <v>748</v>
      </c>
      <c r="C1325" s="122">
        <v>562</v>
      </c>
      <c r="D1325" s="107" t="s">
        <v>258</v>
      </c>
      <c r="E1325" s="108">
        <v>3864</v>
      </c>
      <c r="F1325" s="140" t="s">
        <v>753</v>
      </c>
      <c r="G1325" s="130"/>
      <c r="H1325" s="278">
        <v>464117</v>
      </c>
      <c r="I1325" s="278"/>
      <c r="J1325" s="278">
        <v>658713</v>
      </c>
      <c r="K1325" s="278"/>
      <c r="L1325" s="278"/>
      <c r="M1325" s="278">
        <f t="shared" si="819"/>
        <v>1122830</v>
      </c>
    </row>
    <row r="1326" spans="1:13" ht="15" hidden="1" x14ac:dyDescent="0.2">
      <c r="A1326" s="107" t="s">
        <v>600</v>
      </c>
      <c r="B1326" s="122" t="s">
        <v>748</v>
      </c>
      <c r="C1326" s="122">
        <v>562</v>
      </c>
      <c r="D1326" s="107" t="s">
        <v>270</v>
      </c>
      <c r="E1326" s="108">
        <v>3864</v>
      </c>
      <c r="F1326" s="140" t="s">
        <v>753</v>
      </c>
      <c r="G1326" s="130"/>
      <c r="H1326" s="293">
        <v>6254611</v>
      </c>
      <c r="I1326" s="293">
        <v>4825483</v>
      </c>
      <c r="J1326" s="293"/>
      <c r="K1326" s="293"/>
      <c r="L1326" s="293"/>
      <c r="M1326" s="293">
        <f t="shared" si="819"/>
        <v>1429128</v>
      </c>
    </row>
    <row r="1327" spans="1:13" hidden="1" x14ac:dyDescent="0.2">
      <c r="A1327" s="186" t="s">
        <v>600</v>
      </c>
      <c r="B1327" s="174" t="s">
        <v>748</v>
      </c>
      <c r="C1327" s="164">
        <v>563</v>
      </c>
      <c r="D1327" s="164"/>
      <c r="E1327" s="165">
        <v>36</v>
      </c>
      <c r="F1327" s="166"/>
      <c r="G1327" s="167"/>
      <c r="H1327" s="296">
        <f t="shared" ref="H1327:L1327" si="831">H1328</f>
        <v>28109400</v>
      </c>
      <c r="I1327" s="296">
        <f t="shared" si="831"/>
        <v>1707740</v>
      </c>
      <c r="J1327" s="296">
        <f t="shared" si="831"/>
        <v>215124</v>
      </c>
      <c r="K1327" s="296">
        <f t="shared" si="831"/>
        <v>0</v>
      </c>
      <c r="L1327" s="296">
        <f t="shared" si="831"/>
        <v>0</v>
      </c>
      <c r="M1327" s="296">
        <f t="shared" si="819"/>
        <v>26616784</v>
      </c>
    </row>
    <row r="1328" spans="1:13" hidden="1" x14ac:dyDescent="0.2">
      <c r="A1328" s="102" t="s">
        <v>600</v>
      </c>
      <c r="B1328" s="101" t="s">
        <v>748</v>
      </c>
      <c r="C1328" s="101">
        <v>563</v>
      </c>
      <c r="D1328" s="102"/>
      <c r="E1328" s="103">
        <v>368</v>
      </c>
      <c r="F1328" s="139"/>
      <c r="G1328" s="104"/>
      <c r="H1328" s="105">
        <f t="shared" ref="H1328:I1328" si="832">SUM(H1329:H1330)</f>
        <v>28109400</v>
      </c>
      <c r="I1328" s="105">
        <f t="shared" si="832"/>
        <v>1707740</v>
      </c>
      <c r="J1328" s="105">
        <f t="shared" ref="J1328:L1328" si="833">SUM(J1329:J1330)</f>
        <v>215124</v>
      </c>
      <c r="K1328" s="105">
        <f t="shared" si="833"/>
        <v>0</v>
      </c>
      <c r="L1328" s="105">
        <f t="shared" si="833"/>
        <v>0</v>
      </c>
      <c r="M1328" s="105">
        <f t="shared" si="819"/>
        <v>26616784</v>
      </c>
    </row>
    <row r="1329" spans="1:13" s="154" customFormat="1" ht="30" hidden="1" x14ac:dyDescent="0.2">
      <c r="A1329" s="107" t="s">
        <v>600</v>
      </c>
      <c r="B1329" s="94" t="s">
        <v>748</v>
      </c>
      <c r="C1329" s="94">
        <v>563</v>
      </c>
      <c r="D1329" s="107" t="s">
        <v>258</v>
      </c>
      <c r="E1329" s="108">
        <v>3681</v>
      </c>
      <c r="F1329" s="140" t="s">
        <v>685</v>
      </c>
      <c r="G1329" s="109"/>
      <c r="H1329" s="278">
        <v>24400</v>
      </c>
      <c r="I1329" s="278"/>
      <c r="J1329" s="278">
        <v>215124</v>
      </c>
      <c r="K1329" s="278"/>
      <c r="L1329" s="278"/>
      <c r="M1329" s="278">
        <f t="shared" si="819"/>
        <v>239524</v>
      </c>
    </row>
    <row r="1330" spans="1:13" s="154" customFormat="1" ht="30" hidden="1" x14ac:dyDescent="0.2">
      <c r="A1330" s="107" t="s">
        <v>600</v>
      </c>
      <c r="B1330" s="94" t="s">
        <v>748</v>
      </c>
      <c r="C1330" s="94">
        <v>563</v>
      </c>
      <c r="D1330" s="107" t="s">
        <v>258</v>
      </c>
      <c r="E1330" s="108">
        <v>3682</v>
      </c>
      <c r="F1330" s="140" t="s">
        <v>686</v>
      </c>
      <c r="G1330" s="130"/>
      <c r="H1330" s="293">
        <v>28085000</v>
      </c>
      <c r="I1330" s="293">
        <v>1707740</v>
      </c>
      <c r="J1330" s="293"/>
      <c r="K1330" s="293"/>
      <c r="L1330" s="293"/>
      <c r="M1330" s="293">
        <f t="shared" si="819"/>
        <v>26377260</v>
      </c>
    </row>
    <row r="1331" spans="1:13" s="157" customFormat="1" ht="56.25" hidden="1" x14ac:dyDescent="0.2">
      <c r="A1331" s="187" t="s">
        <v>600</v>
      </c>
      <c r="B1331" s="176" t="s">
        <v>754</v>
      </c>
      <c r="C1331" s="176"/>
      <c r="D1331" s="176"/>
      <c r="E1331" s="170"/>
      <c r="F1331" s="172" t="s">
        <v>755</v>
      </c>
      <c r="G1331" s="173" t="s">
        <v>614</v>
      </c>
      <c r="H1331" s="179">
        <f>H1335+H1332+H1338+H1341+H1345</f>
        <v>21559900</v>
      </c>
      <c r="I1331" s="179">
        <f t="shared" ref="I1331:L1331" si="834">I1335+I1332+I1338+I1341+I1345</f>
        <v>1666184</v>
      </c>
      <c r="J1331" s="179">
        <f t="shared" si="834"/>
        <v>7659652</v>
      </c>
      <c r="K1331" s="179">
        <f t="shared" si="834"/>
        <v>0</v>
      </c>
      <c r="L1331" s="179">
        <f t="shared" si="834"/>
        <v>0</v>
      </c>
      <c r="M1331" s="179">
        <f t="shared" ref="M1331:M1337" si="835">H1331-I1331+J1331-K1331+L1331</f>
        <v>27553368</v>
      </c>
    </row>
    <row r="1332" spans="1:13" s="156" customFormat="1" hidden="1" x14ac:dyDescent="0.2">
      <c r="A1332" s="186" t="s">
        <v>600</v>
      </c>
      <c r="B1332" s="174" t="s">
        <v>754</v>
      </c>
      <c r="C1332" s="164">
        <v>12</v>
      </c>
      <c r="D1332" s="164"/>
      <c r="E1332" s="165">
        <v>35</v>
      </c>
      <c r="F1332" s="166"/>
      <c r="G1332" s="167"/>
      <c r="H1332" s="296">
        <f t="shared" ref="H1332:L1333" si="836">H1333</f>
        <v>7500</v>
      </c>
      <c r="I1332" s="296">
        <f t="shared" si="836"/>
        <v>0</v>
      </c>
      <c r="J1332" s="296">
        <f t="shared" si="836"/>
        <v>0</v>
      </c>
      <c r="K1332" s="296">
        <f t="shared" si="836"/>
        <v>0</v>
      </c>
      <c r="L1332" s="296">
        <f t="shared" si="836"/>
        <v>0</v>
      </c>
      <c r="M1332" s="296">
        <f t="shared" si="835"/>
        <v>7500</v>
      </c>
    </row>
    <row r="1333" spans="1:13" s="154" customFormat="1" hidden="1" x14ac:dyDescent="0.2">
      <c r="A1333" s="102" t="s">
        <v>600</v>
      </c>
      <c r="B1333" s="119" t="s">
        <v>754</v>
      </c>
      <c r="C1333" s="119">
        <v>12</v>
      </c>
      <c r="D1333" s="102"/>
      <c r="E1333" s="103">
        <v>351</v>
      </c>
      <c r="F1333" s="139"/>
      <c r="G1333" s="104"/>
      <c r="H1333" s="105">
        <f t="shared" si="836"/>
        <v>7500</v>
      </c>
      <c r="I1333" s="105">
        <f t="shared" si="836"/>
        <v>0</v>
      </c>
      <c r="J1333" s="105">
        <f t="shared" si="836"/>
        <v>0</v>
      </c>
      <c r="K1333" s="105">
        <f t="shared" si="836"/>
        <v>0</v>
      </c>
      <c r="L1333" s="105">
        <f t="shared" si="836"/>
        <v>0</v>
      </c>
      <c r="M1333" s="105">
        <f t="shared" si="835"/>
        <v>7500</v>
      </c>
    </row>
    <row r="1334" spans="1:13" s="157" customFormat="1" ht="30" hidden="1" x14ac:dyDescent="0.2">
      <c r="A1334" s="107" t="s">
        <v>600</v>
      </c>
      <c r="B1334" s="122" t="s">
        <v>754</v>
      </c>
      <c r="C1334" s="122">
        <v>12</v>
      </c>
      <c r="D1334" s="107" t="s">
        <v>325</v>
      </c>
      <c r="E1334" s="108">
        <v>3512</v>
      </c>
      <c r="F1334" s="140" t="s">
        <v>281</v>
      </c>
      <c r="G1334" s="130"/>
      <c r="H1334" s="275">
        <v>7500</v>
      </c>
      <c r="I1334" s="275"/>
      <c r="J1334" s="275"/>
      <c r="K1334" s="275"/>
      <c r="L1334" s="275"/>
      <c r="M1334" s="275">
        <f t="shared" si="835"/>
        <v>7500</v>
      </c>
    </row>
    <row r="1335" spans="1:13" s="156" customFormat="1" hidden="1" x14ac:dyDescent="0.2">
      <c r="A1335" s="186" t="s">
        <v>600</v>
      </c>
      <c r="B1335" s="174" t="s">
        <v>754</v>
      </c>
      <c r="C1335" s="164">
        <v>12</v>
      </c>
      <c r="D1335" s="164"/>
      <c r="E1335" s="165">
        <v>38</v>
      </c>
      <c r="F1335" s="166"/>
      <c r="G1335" s="167"/>
      <c r="H1335" s="296">
        <f t="shared" ref="H1335:L1335" si="837">H1336</f>
        <v>100</v>
      </c>
      <c r="I1335" s="296">
        <f t="shared" si="837"/>
        <v>100</v>
      </c>
      <c r="J1335" s="296">
        <f t="shared" si="837"/>
        <v>0</v>
      </c>
      <c r="K1335" s="296">
        <f t="shared" si="837"/>
        <v>0</v>
      </c>
      <c r="L1335" s="296">
        <f t="shared" si="837"/>
        <v>0</v>
      </c>
      <c r="M1335" s="296">
        <f t="shared" si="835"/>
        <v>0</v>
      </c>
    </row>
    <row r="1336" spans="1:13" s="154" customFormat="1" hidden="1" x14ac:dyDescent="0.2">
      <c r="A1336" s="102" t="s">
        <v>600</v>
      </c>
      <c r="B1336" s="119" t="s">
        <v>754</v>
      </c>
      <c r="C1336" s="119">
        <v>12</v>
      </c>
      <c r="D1336" s="102"/>
      <c r="E1336" s="103">
        <v>386</v>
      </c>
      <c r="F1336" s="139"/>
      <c r="G1336" s="104"/>
      <c r="H1336" s="105">
        <f t="shared" ref="H1336:L1336" si="838">SUM(H1337)</f>
        <v>100</v>
      </c>
      <c r="I1336" s="105">
        <f t="shared" si="838"/>
        <v>100</v>
      </c>
      <c r="J1336" s="105">
        <f t="shared" si="838"/>
        <v>0</v>
      </c>
      <c r="K1336" s="105">
        <f t="shared" si="838"/>
        <v>0</v>
      </c>
      <c r="L1336" s="105">
        <f t="shared" si="838"/>
        <v>0</v>
      </c>
      <c r="M1336" s="105">
        <f t="shared" si="835"/>
        <v>0</v>
      </c>
    </row>
    <row r="1337" spans="1:13" s="157" customFormat="1" ht="45" hidden="1" x14ac:dyDescent="0.2">
      <c r="A1337" s="107" t="s">
        <v>600</v>
      </c>
      <c r="B1337" s="122" t="s">
        <v>754</v>
      </c>
      <c r="C1337" s="122">
        <v>12</v>
      </c>
      <c r="D1337" s="107" t="s">
        <v>325</v>
      </c>
      <c r="E1337" s="108">
        <v>3861</v>
      </c>
      <c r="F1337" s="140" t="s">
        <v>277</v>
      </c>
      <c r="G1337" s="130"/>
      <c r="H1337" s="275">
        <v>100</v>
      </c>
      <c r="I1337" s="275">
        <v>100</v>
      </c>
      <c r="J1337" s="275"/>
      <c r="K1337" s="275"/>
      <c r="L1337" s="275"/>
      <c r="M1337" s="275">
        <f t="shared" si="835"/>
        <v>0</v>
      </c>
    </row>
    <row r="1338" spans="1:13" s="156" customFormat="1" hidden="1" x14ac:dyDescent="0.2">
      <c r="A1338" s="186" t="s">
        <v>600</v>
      </c>
      <c r="B1338" s="174" t="s">
        <v>754</v>
      </c>
      <c r="C1338" s="164">
        <v>563</v>
      </c>
      <c r="D1338" s="164"/>
      <c r="E1338" s="165">
        <v>35</v>
      </c>
      <c r="F1338" s="166"/>
      <c r="G1338" s="167"/>
      <c r="H1338" s="296">
        <f t="shared" ref="H1338:L1339" si="839">H1339</f>
        <v>1955510</v>
      </c>
      <c r="I1338" s="296">
        <f t="shared" si="839"/>
        <v>1664420</v>
      </c>
      <c r="J1338" s="296">
        <f t="shared" si="839"/>
        <v>0</v>
      </c>
      <c r="K1338" s="296">
        <f t="shared" si="839"/>
        <v>0</v>
      </c>
      <c r="L1338" s="296">
        <f t="shared" si="839"/>
        <v>0</v>
      </c>
      <c r="M1338" s="296">
        <f t="shared" ref="M1338:M1347" si="840">H1338-I1338+J1338-K1338+L1338</f>
        <v>291090</v>
      </c>
    </row>
    <row r="1339" spans="1:13" s="154" customFormat="1" hidden="1" x14ac:dyDescent="0.2">
      <c r="A1339" s="102" t="s">
        <v>600</v>
      </c>
      <c r="B1339" s="119" t="s">
        <v>754</v>
      </c>
      <c r="C1339" s="119">
        <v>563</v>
      </c>
      <c r="D1339" s="102"/>
      <c r="E1339" s="103">
        <v>353</v>
      </c>
      <c r="F1339" s="139"/>
      <c r="G1339" s="104"/>
      <c r="H1339" s="105">
        <f t="shared" si="839"/>
        <v>1955510</v>
      </c>
      <c r="I1339" s="105">
        <f t="shared" si="839"/>
        <v>1664420</v>
      </c>
      <c r="J1339" s="105">
        <f t="shared" si="839"/>
        <v>0</v>
      </c>
      <c r="K1339" s="105">
        <f t="shared" si="839"/>
        <v>0</v>
      </c>
      <c r="L1339" s="105">
        <f t="shared" si="839"/>
        <v>0</v>
      </c>
      <c r="M1339" s="105">
        <f t="shared" si="840"/>
        <v>291090</v>
      </c>
    </row>
    <row r="1340" spans="1:13" s="154" customFormat="1" ht="30" hidden="1" x14ac:dyDescent="0.2">
      <c r="A1340" s="107" t="s">
        <v>600</v>
      </c>
      <c r="B1340" s="122" t="s">
        <v>754</v>
      </c>
      <c r="C1340" s="122">
        <v>563</v>
      </c>
      <c r="D1340" s="107" t="s">
        <v>325</v>
      </c>
      <c r="E1340" s="108">
        <v>3531</v>
      </c>
      <c r="F1340" s="140" t="s">
        <v>750</v>
      </c>
      <c r="G1340" s="130"/>
      <c r="H1340" s="277">
        <v>1955510</v>
      </c>
      <c r="I1340" s="277">
        <v>1664420</v>
      </c>
      <c r="J1340" s="277"/>
      <c r="K1340" s="277"/>
      <c r="L1340" s="277"/>
      <c r="M1340" s="277">
        <f t="shared" si="840"/>
        <v>291090</v>
      </c>
    </row>
    <row r="1341" spans="1:13" s="156" customFormat="1" hidden="1" x14ac:dyDescent="0.2">
      <c r="A1341" s="186" t="s">
        <v>600</v>
      </c>
      <c r="B1341" s="174" t="s">
        <v>754</v>
      </c>
      <c r="C1341" s="164">
        <v>563</v>
      </c>
      <c r="D1341" s="164"/>
      <c r="E1341" s="165">
        <v>36</v>
      </c>
      <c r="F1341" s="166"/>
      <c r="G1341" s="167"/>
      <c r="H1341" s="296">
        <f t="shared" ref="H1341:L1341" si="841">H1342</f>
        <v>1998000</v>
      </c>
      <c r="I1341" s="296">
        <f t="shared" si="841"/>
        <v>1664</v>
      </c>
      <c r="J1341" s="296">
        <f t="shared" si="841"/>
        <v>3770423</v>
      </c>
      <c r="K1341" s="296">
        <f t="shared" si="841"/>
        <v>0</v>
      </c>
      <c r="L1341" s="296">
        <f t="shared" si="841"/>
        <v>0</v>
      </c>
      <c r="M1341" s="296">
        <f t="shared" si="840"/>
        <v>5766759</v>
      </c>
    </row>
    <row r="1342" spans="1:13" s="156" customFormat="1" hidden="1" x14ac:dyDescent="0.2">
      <c r="A1342" s="102" t="s">
        <v>600</v>
      </c>
      <c r="B1342" s="119" t="s">
        <v>754</v>
      </c>
      <c r="C1342" s="119">
        <v>563</v>
      </c>
      <c r="D1342" s="102"/>
      <c r="E1342" s="103">
        <v>368</v>
      </c>
      <c r="F1342" s="139"/>
      <c r="G1342" s="104"/>
      <c r="H1342" s="105">
        <f t="shared" ref="H1342:I1342" si="842">SUM(H1343:H1344)</f>
        <v>1998000</v>
      </c>
      <c r="I1342" s="105">
        <f t="shared" si="842"/>
        <v>1664</v>
      </c>
      <c r="J1342" s="105">
        <f t="shared" ref="J1342:L1342" si="843">SUM(J1343:J1344)</f>
        <v>3770423</v>
      </c>
      <c r="K1342" s="105">
        <f t="shared" si="843"/>
        <v>0</v>
      </c>
      <c r="L1342" s="105">
        <f t="shared" si="843"/>
        <v>0</v>
      </c>
      <c r="M1342" s="105">
        <f t="shared" si="840"/>
        <v>5766759</v>
      </c>
    </row>
    <row r="1343" spans="1:13" s="154" customFormat="1" ht="30" hidden="1" x14ac:dyDescent="0.2">
      <c r="A1343" s="107" t="s">
        <v>600</v>
      </c>
      <c r="B1343" s="122" t="s">
        <v>754</v>
      </c>
      <c r="C1343" s="122">
        <v>563</v>
      </c>
      <c r="D1343" s="107" t="s">
        <v>325</v>
      </c>
      <c r="E1343" s="108">
        <v>3681</v>
      </c>
      <c r="F1343" s="140" t="s">
        <v>685</v>
      </c>
      <c r="G1343" s="130"/>
      <c r="H1343" s="278">
        <v>199800</v>
      </c>
      <c r="I1343" s="278">
        <v>1664</v>
      </c>
      <c r="J1343" s="278"/>
      <c r="K1343" s="278"/>
      <c r="L1343" s="278"/>
      <c r="M1343" s="278">
        <f t="shared" si="840"/>
        <v>198136</v>
      </c>
    </row>
    <row r="1344" spans="1:13" s="157" customFormat="1" ht="30" hidden="1" x14ac:dyDescent="0.2">
      <c r="A1344" s="107" t="s">
        <v>600</v>
      </c>
      <c r="B1344" s="122" t="s">
        <v>754</v>
      </c>
      <c r="C1344" s="122">
        <v>563</v>
      </c>
      <c r="D1344" s="107" t="s">
        <v>325</v>
      </c>
      <c r="E1344" s="108">
        <v>3682</v>
      </c>
      <c r="F1344" s="140" t="s">
        <v>686</v>
      </c>
      <c r="G1344" s="130"/>
      <c r="H1344" s="293">
        <v>1798200</v>
      </c>
      <c r="I1344" s="293"/>
      <c r="J1344" s="293">
        <v>3770423</v>
      </c>
      <c r="K1344" s="293"/>
      <c r="L1344" s="293"/>
      <c r="M1344" s="293">
        <f t="shared" si="840"/>
        <v>5568623</v>
      </c>
    </row>
    <row r="1345" spans="1:13" s="156" customFormat="1" hidden="1" x14ac:dyDescent="0.2">
      <c r="A1345" s="186" t="s">
        <v>600</v>
      </c>
      <c r="B1345" s="174" t="s">
        <v>754</v>
      </c>
      <c r="C1345" s="164">
        <v>563</v>
      </c>
      <c r="D1345" s="164"/>
      <c r="E1345" s="165">
        <v>38</v>
      </c>
      <c r="F1345" s="166"/>
      <c r="G1345" s="167"/>
      <c r="H1345" s="296">
        <f t="shared" ref="H1345:L1345" si="844">H1346</f>
        <v>17598790</v>
      </c>
      <c r="I1345" s="296">
        <f t="shared" si="844"/>
        <v>0</v>
      </c>
      <c r="J1345" s="296">
        <f t="shared" si="844"/>
        <v>3889229</v>
      </c>
      <c r="K1345" s="296">
        <f t="shared" si="844"/>
        <v>0</v>
      </c>
      <c r="L1345" s="296">
        <f t="shared" si="844"/>
        <v>0</v>
      </c>
      <c r="M1345" s="296">
        <f t="shared" si="840"/>
        <v>21488019</v>
      </c>
    </row>
    <row r="1346" spans="1:13" hidden="1" x14ac:dyDescent="0.2">
      <c r="A1346" s="102" t="s">
        <v>600</v>
      </c>
      <c r="B1346" s="119" t="s">
        <v>754</v>
      </c>
      <c r="C1346" s="119">
        <v>563</v>
      </c>
      <c r="D1346" s="102"/>
      <c r="E1346" s="103">
        <v>386</v>
      </c>
      <c r="F1346" s="139"/>
      <c r="G1346" s="104"/>
      <c r="H1346" s="105">
        <f t="shared" ref="H1346:L1346" si="845">SUM(H1347:H1347)</f>
        <v>17598790</v>
      </c>
      <c r="I1346" s="105">
        <f t="shared" si="845"/>
        <v>0</v>
      </c>
      <c r="J1346" s="105">
        <f t="shared" si="845"/>
        <v>3889229</v>
      </c>
      <c r="K1346" s="105">
        <f t="shared" si="845"/>
        <v>0</v>
      </c>
      <c r="L1346" s="105">
        <f t="shared" si="845"/>
        <v>0</v>
      </c>
      <c r="M1346" s="105">
        <f t="shared" si="840"/>
        <v>21488019</v>
      </c>
    </row>
    <row r="1347" spans="1:13" s="99" customFormat="1" hidden="1" x14ac:dyDescent="0.2">
      <c r="A1347" s="107" t="s">
        <v>600</v>
      </c>
      <c r="B1347" s="122" t="s">
        <v>754</v>
      </c>
      <c r="C1347" s="122">
        <v>563</v>
      </c>
      <c r="D1347" s="107" t="s">
        <v>325</v>
      </c>
      <c r="E1347" s="108">
        <v>3864</v>
      </c>
      <c r="F1347" s="140" t="s">
        <v>753</v>
      </c>
      <c r="G1347" s="130"/>
      <c r="H1347" s="278">
        <v>17598790</v>
      </c>
      <c r="I1347" s="278"/>
      <c r="J1347" s="278">
        <v>3889229</v>
      </c>
      <c r="K1347" s="278"/>
      <c r="L1347" s="278"/>
      <c r="M1347" s="278">
        <f t="shared" si="840"/>
        <v>21488019</v>
      </c>
    </row>
    <row r="1348" spans="1:13" ht="56.25" hidden="1" x14ac:dyDescent="0.2">
      <c r="A1348" s="177" t="s">
        <v>600</v>
      </c>
      <c r="B1348" s="177" t="s">
        <v>756</v>
      </c>
      <c r="C1348" s="177"/>
      <c r="D1348" s="177"/>
      <c r="E1348" s="175"/>
      <c r="F1348" s="172" t="s">
        <v>757</v>
      </c>
      <c r="G1348" s="173" t="s">
        <v>614</v>
      </c>
      <c r="H1348" s="297">
        <f>H1357+H1349+H1376+H1380+H1397+H1401+H1409+H1428</f>
        <v>746800</v>
      </c>
      <c r="I1348" s="297">
        <f t="shared" ref="I1348:L1348" si="846">I1357+I1349+I1376+I1380+I1397+I1401+I1409+I1428</f>
        <v>614210</v>
      </c>
      <c r="J1348" s="297">
        <f t="shared" si="846"/>
        <v>15600</v>
      </c>
      <c r="K1348" s="297">
        <f t="shared" si="846"/>
        <v>0</v>
      </c>
      <c r="L1348" s="297">
        <f t="shared" si="846"/>
        <v>0</v>
      </c>
      <c r="M1348" s="297">
        <f t="shared" ref="M1348:M1379" si="847">H1348-I1348+J1348-K1348+L1348</f>
        <v>148190</v>
      </c>
    </row>
    <row r="1349" spans="1:13" s="137" customFormat="1" hidden="1" x14ac:dyDescent="0.2">
      <c r="A1349" s="186" t="s">
        <v>600</v>
      </c>
      <c r="B1349" s="174" t="s">
        <v>756</v>
      </c>
      <c r="C1349" s="164">
        <v>11</v>
      </c>
      <c r="D1349" s="164"/>
      <c r="E1349" s="165">
        <v>31</v>
      </c>
      <c r="F1349" s="166"/>
      <c r="G1349" s="167"/>
      <c r="H1349" s="296">
        <f t="shared" ref="H1349:I1349" si="848">H1350+H1353+H1355</f>
        <v>400</v>
      </c>
      <c r="I1349" s="296">
        <f t="shared" si="848"/>
        <v>400</v>
      </c>
      <c r="J1349" s="296">
        <f t="shared" ref="J1349:L1349" si="849">J1350+J1353+J1355</f>
        <v>0</v>
      </c>
      <c r="K1349" s="296">
        <f t="shared" si="849"/>
        <v>0</v>
      </c>
      <c r="L1349" s="296">
        <f t="shared" si="849"/>
        <v>0</v>
      </c>
      <c r="M1349" s="296">
        <f t="shared" si="847"/>
        <v>0</v>
      </c>
    </row>
    <row r="1350" spans="1:13" s="137" customFormat="1" hidden="1" x14ac:dyDescent="0.2">
      <c r="A1350" s="102" t="s">
        <v>600</v>
      </c>
      <c r="B1350" s="119" t="s">
        <v>756</v>
      </c>
      <c r="C1350" s="119">
        <v>11</v>
      </c>
      <c r="D1350" s="102"/>
      <c r="E1350" s="103">
        <v>311</v>
      </c>
      <c r="F1350" s="139"/>
      <c r="G1350" s="104"/>
      <c r="H1350" s="105">
        <f t="shared" ref="H1350:I1350" si="850">H1351+H1352</f>
        <v>200</v>
      </c>
      <c r="I1350" s="105">
        <f t="shared" si="850"/>
        <v>200</v>
      </c>
      <c r="J1350" s="105">
        <f t="shared" ref="J1350:L1350" si="851">J1351+J1352</f>
        <v>0</v>
      </c>
      <c r="K1350" s="105">
        <f t="shared" si="851"/>
        <v>0</v>
      </c>
      <c r="L1350" s="105">
        <f t="shared" si="851"/>
        <v>0</v>
      </c>
      <c r="M1350" s="105">
        <f t="shared" si="847"/>
        <v>0</v>
      </c>
    </row>
    <row r="1351" spans="1:13" ht="15" hidden="1" x14ac:dyDescent="0.2">
      <c r="A1351" s="107" t="s">
        <v>600</v>
      </c>
      <c r="B1351" s="122" t="s">
        <v>756</v>
      </c>
      <c r="C1351" s="122">
        <v>11</v>
      </c>
      <c r="D1351" s="107" t="s">
        <v>31</v>
      </c>
      <c r="E1351" s="108">
        <v>3111</v>
      </c>
      <c r="F1351" s="140" t="s">
        <v>33</v>
      </c>
      <c r="G1351" s="130"/>
      <c r="H1351" s="280">
        <v>100</v>
      </c>
      <c r="I1351" s="280">
        <v>100</v>
      </c>
      <c r="J1351" s="280"/>
      <c r="K1351" s="280"/>
      <c r="L1351" s="280"/>
      <c r="M1351" s="280">
        <f t="shared" si="847"/>
        <v>0</v>
      </c>
    </row>
    <row r="1352" spans="1:13" s="137" customFormat="1" ht="15" hidden="1" x14ac:dyDescent="0.2">
      <c r="A1352" s="107" t="s">
        <v>600</v>
      </c>
      <c r="B1352" s="122" t="s">
        <v>756</v>
      </c>
      <c r="C1352" s="122">
        <v>11</v>
      </c>
      <c r="D1352" s="107" t="s">
        <v>31</v>
      </c>
      <c r="E1352" s="108">
        <v>3113</v>
      </c>
      <c r="F1352" s="140" t="s">
        <v>35</v>
      </c>
      <c r="G1352" s="130"/>
      <c r="H1352" s="281">
        <v>100</v>
      </c>
      <c r="I1352" s="281">
        <v>100</v>
      </c>
      <c r="J1352" s="281"/>
      <c r="K1352" s="281"/>
      <c r="L1352" s="281"/>
      <c r="M1352" s="281">
        <f t="shared" si="847"/>
        <v>0</v>
      </c>
    </row>
    <row r="1353" spans="1:13" hidden="1" x14ac:dyDescent="0.2">
      <c r="A1353" s="102" t="s">
        <v>600</v>
      </c>
      <c r="B1353" s="119" t="s">
        <v>756</v>
      </c>
      <c r="C1353" s="119">
        <v>11</v>
      </c>
      <c r="D1353" s="102"/>
      <c r="E1353" s="103">
        <v>312</v>
      </c>
      <c r="F1353" s="139"/>
      <c r="G1353" s="104"/>
      <c r="H1353" s="105">
        <f t="shared" ref="H1353:L1353" si="852">H1354</f>
        <v>100</v>
      </c>
      <c r="I1353" s="105">
        <f t="shared" si="852"/>
        <v>100</v>
      </c>
      <c r="J1353" s="105">
        <f t="shared" si="852"/>
        <v>0</v>
      </c>
      <c r="K1353" s="105">
        <f t="shared" si="852"/>
        <v>0</v>
      </c>
      <c r="L1353" s="105">
        <f t="shared" si="852"/>
        <v>0</v>
      </c>
      <c r="M1353" s="105">
        <f t="shared" si="847"/>
        <v>0</v>
      </c>
    </row>
    <row r="1354" spans="1:13" s="137" customFormat="1" ht="15" hidden="1" x14ac:dyDescent="0.2">
      <c r="A1354" s="107" t="s">
        <v>600</v>
      </c>
      <c r="B1354" s="122" t="s">
        <v>756</v>
      </c>
      <c r="C1354" s="122">
        <v>11</v>
      </c>
      <c r="D1354" s="107" t="s">
        <v>31</v>
      </c>
      <c r="E1354" s="108">
        <v>3121</v>
      </c>
      <c r="F1354" s="140" t="s">
        <v>471</v>
      </c>
      <c r="G1354" s="130"/>
      <c r="H1354" s="280">
        <v>100</v>
      </c>
      <c r="I1354" s="280">
        <v>100</v>
      </c>
      <c r="J1354" s="280"/>
      <c r="K1354" s="280"/>
      <c r="L1354" s="280"/>
      <c r="M1354" s="280">
        <f t="shared" si="847"/>
        <v>0</v>
      </c>
    </row>
    <row r="1355" spans="1:13" hidden="1" x14ac:dyDescent="0.2">
      <c r="A1355" s="102" t="s">
        <v>600</v>
      </c>
      <c r="B1355" s="119" t="s">
        <v>756</v>
      </c>
      <c r="C1355" s="119">
        <v>11</v>
      </c>
      <c r="D1355" s="102"/>
      <c r="E1355" s="103">
        <v>313</v>
      </c>
      <c r="F1355" s="139"/>
      <c r="G1355" s="104"/>
      <c r="H1355" s="105">
        <f t="shared" ref="H1355:L1355" si="853">H1356</f>
        <v>100</v>
      </c>
      <c r="I1355" s="105">
        <f t="shared" si="853"/>
        <v>100</v>
      </c>
      <c r="J1355" s="105">
        <f t="shared" si="853"/>
        <v>0</v>
      </c>
      <c r="K1355" s="105">
        <f t="shared" si="853"/>
        <v>0</v>
      </c>
      <c r="L1355" s="105">
        <f t="shared" si="853"/>
        <v>0</v>
      </c>
      <c r="M1355" s="105">
        <f t="shared" si="847"/>
        <v>0</v>
      </c>
    </row>
    <row r="1356" spans="1:13" ht="15" hidden="1" x14ac:dyDescent="0.2">
      <c r="A1356" s="107" t="s">
        <v>600</v>
      </c>
      <c r="B1356" s="122" t="s">
        <v>756</v>
      </c>
      <c r="C1356" s="122">
        <v>11</v>
      </c>
      <c r="D1356" s="107" t="s">
        <v>31</v>
      </c>
      <c r="E1356" s="108">
        <v>3132</v>
      </c>
      <c r="F1356" s="140" t="s">
        <v>40</v>
      </c>
      <c r="G1356" s="130"/>
      <c r="H1356" s="280">
        <v>100</v>
      </c>
      <c r="I1356" s="280">
        <v>100</v>
      </c>
      <c r="J1356" s="280"/>
      <c r="K1356" s="280"/>
      <c r="L1356" s="280"/>
      <c r="M1356" s="280">
        <f t="shared" si="847"/>
        <v>0</v>
      </c>
    </row>
    <row r="1357" spans="1:13" s="137" customFormat="1" hidden="1" x14ac:dyDescent="0.2">
      <c r="A1357" s="186" t="s">
        <v>600</v>
      </c>
      <c r="B1357" s="174" t="s">
        <v>756</v>
      </c>
      <c r="C1357" s="164">
        <v>11</v>
      </c>
      <c r="D1357" s="164"/>
      <c r="E1357" s="165">
        <v>32</v>
      </c>
      <c r="F1357" s="166"/>
      <c r="G1357" s="167"/>
      <c r="H1357" s="296">
        <f t="shared" ref="H1357:I1357" si="854">H1358+H1362+H1364+H1374+H1372</f>
        <v>146200</v>
      </c>
      <c r="I1357" s="296">
        <f t="shared" si="854"/>
        <v>106800</v>
      </c>
      <c r="J1357" s="296">
        <f t="shared" ref="J1357:L1357" si="855">J1358+J1362+J1364+J1374+J1372</f>
        <v>400</v>
      </c>
      <c r="K1357" s="296">
        <f t="shared" si="855"/>
        <v>0</v>
      </c>
      <c r="L1357" s="296">
        <f t="shared" si="855"/>
        <v>0</v>
      </c>
      <c r="M1357" s="296">
        <f t="shared" si="847"/>
        <v>39800</v>
      </c>
    </row>
    <row r="1358" spans="1:13" hidden="1" x14ac:dyDescent="0.2">
      <c r="A1358" s="102" t="s">
        <v>600</v>
      </c>
      <c r="B1358" s="101" t="s">
        <v>756</v>
      </c>
      <c r="C1358" s="101">
        <v>11</v>
      </c>
      <c r="D1358" s="102"/>
      <c r="E1358" s="103">
        <v>321</v>
      </c>
      <c r="F1358" s="139"/>
      <c r="G1358" s="104"/>
      <c r="H1358" s="105">
        <f t="shared" ref="H1358:I1358" si="856">H1359+H1360+H1361</f>
        <v>1500</v>
      </c>
      <c r="I1358" s="105">
        <f t="shared" si="856"/>
        <v>100</v>
      </c>
      <c r="J1358" s="105">
        <f t="shared" ref="J1358:L1358" si="857">J1359+J1360+J1361</f>
        <v>0</v>
      </c>
      <c r="K1358" s="105">
        <f t="shared" si="857"/>
        <v>0</v>
      </c>
      <c r="L1358" s="105">
        <f t="shared" si="857"/>
        <v>0</v>
      </c>
      <c r="M1358" s="105">
        <f t="shared" si="847"/>
        <v>1400</v>
      </c>
    </row>
    <row r="1359" spans="1:13" ht="15" hidden="1" x14ac:dyDescent="0.2">
      <c r="A1359" s="107" t="s">
        <v>600</v>
      </c>
      <c r="B1359" s="94" t="s">
        <v>756</v>
      </c>
      <c r="C1359" s="94">
        <v>11</v>
      </c>
      <c r="D1359" s="107" t="s">
        <v>31</v>
      </c>
      <c r="E1359" s="108">
        <v>3211</v>
      </c>
      <c r="F1359" s="140" t="s">
        <v>42</v>
      </c>
      <c r="G1359" s="130"/>
      <c r="H1359" s="278">
        <v>1000</v>
      </c>
      <c r="I1359" s="278"/>
      <c r="J1359" s="278"/>
      <c r="K1359" s="278"/>
      <c r="L1359" s="278"/>
      <c r="M1359" s="278">
        <f t="shared" si="847"/>
        <v>1000</v>
      </c>
    </row>
    <row r="1360" spans="1:13" ht="30" hidden="1" x14ac:dyDescent="0.2">
      <c r="A1360" s="107" t="s">
        <v>600</v>
      </c>
      <c r="B1360" s="122" t="s">
        <v>756</v>
      </c>
      <c r="C1360" s="122">
        <v>11</v>
      </c>
      <c r="D1360" s="107" t="s">
        <v>31</v>
      </c>
      <c r="E1360" s="108">
        <v>3212</v>
      </c>
      <c r="F1360" s="140" t="s">
        <v>43</v>
      </c>
      <c r="G1360" s="109"/>
      <c r="H1360" s="281">
        <v>100</v>
      </c>
      <c r="I1360" s="281">
        <v>100</v>
      </c>
      <c r="J1360" s="281"/>
      <c r="K1360" s="281"/>
      <c r="L1360" s="281"/>
      <c r="M1360" s="281">
        <f t="shared" si="847"/>
        <v>0</v>
      </c>
    </row>
    <row r="1361" spans="1:13" s="137" customFormat="1" ht="15" hidden="1" x14ac:dyDescent="0.2">
      <c r="A1361" s="107" t="s">
        <v>600</v>
      </c>
      <c r="B1361" s="122" t="s">
        <v>756</v>
      </c>
      <c r="C1361" s="122">
        <v>11</v>
      </c>
      <c r="D1361" s="107" t="s">
        <v>31</v>
      </c>
      <c r="E1361" s="108">
        <v>3213</v>
      </c>
      <c r="F1361" s="140" t="s">
        <v>44</v>
      </c>
      <c r="G1361" s="109"/>
      <c r="H1361" s="281">
        <v>400</v>
      </c>
      <c r="I1361" s="281"/>
      <c r="J1361" s="281"/>
      <c r="K1361" s="281"/>
      <c r="L1361" s="281"/>
      <c r="M1361" s="281">
        <f t="shared" si="847"/>
        <v>400</v>
      </c>
    </row>
    <row r="1362" spans="1:13" hidden="1" x14ac:dyDescent="0.2">
      <c r="A1362" s="102" t="s">
        <v>600</v>
      </c>
      <c r="B1362" s="101" t="s">
        <v>756</v>
      </c>
      <c r="C1362" s="101">
        <v>11</v>
      </c>
      <c r="D1362" s="102"/>
      <c r="E1362" s="103">
        <v>322</v>
      </c>
      <c r="F1362" s="139"/>
      <c r="G1362" s="104"/>
      <c r="H1362" s="105">
        <f t="shared" ref="H1362:L1362" si="858">H1363</f>
        <v>100</v>
      </c>
      <c r="I1362" s="105">
        <f t="shared" si="858"/>
        <v>100</v>
      </c>
      <c r="J1362" s="105">
        <f t="shared" si="858"/>
        <v>0</v>
      </c>
      <c r="K1362" s="105">
        <f t="shared" si="858"/>
        <v>0</v>
      </c>
      <c r="L1362" s="105">
        <f t="shared" si="858"/>
        <v>0</v>
      </c>
      <c r="M1362" s="105">
        <f t="shared" si="847"/>
        <v>0</v>
      </c>
    </row>
    <row r="1363" spans="1:13" s="137" customFormat="1" ht="15" hidden="1" x14ac:dyDescent="0.2">
      <c r="A1363" s="107" t="s">
        <v>600</v>
      </c>
      <c r="B1363" s="94" t="s">
        <v>756</v>
      </c>
      <c r="C1363" s="94">
        <v>11</v>
      </c>
      <c r="D1363" s="107" t="s">
        <v>31</v>
      </c>
      <c r="E1363" s="108">
        <v>3221</v>
      </c>
      <c r="F1363" s="140" t="s">
        <v>297</v>
      </c>
      <c r="G1363" s="130"/>
      <c r="H1363" s="280">
        <v>100</v>
      </c>
      <c r="I1363" s="280">
        <v>100</v>
      </c>
      <c r="J1363" s="280"/>
      <c r="K1363" s="280"/>
      <c r="L1363" s="280"/>
      <c r="M1363" s="280">
        <f t="shared" si="847"/>
        <v>0</v>
      </c>
    </row>
    <row r="1364" spans="1:13" s="137" customFormat="1" hidden="1" x14ac:dyDescent="0.2">
      <c r="A1364" s="102" t="s">
        <v>600</v>
      </c>
      <c r="B1364" s="101" t="s">
        <v>756</v>
      </c>
      <c r="C1364" s="101">
        <v>11</v>
      </c>
      <c r="D1364" s="102"/>
      <c r="E1364" s="103">
        <v>323</v>
      </c>
      <c r="F1364" s="139"/>
      <c r="G1364" s="104"/>
      <c r="H1364" s="105">
        <f t="shared" ref="H1364:I1364" si="859">SUM(H1365:H1371)</f>
        <v>144100</v>
      </c>
      <c r="I1364" s="105">
        <f t="shared" si="859"/>
        <v>106500</v>
      </c>
      <c r="J1364" s="105">
        <f t="shared" ref="J1364:L1364" si="860">SUM(J1365:J1371)</f>
        <v>400</v>
      </c>
      <c r="K1364" s="105">
        <f t="shared" si="860"/>
        <v>0</v>
      </c>
      <c r="L1364" s="105">
        <f t="shared" si="860"/>
        <v>0</v>
      </c>
      <c r="M1364" s="105">
        <f t="shared" si="847"/>
        <v>38000</v>
      </c>
    </row>
    <row r="1365" spans="1:13" s="137" customFormat="1" ht="15" hidden="1" x14ac:dyDescent="0.2">
      <c r="A1365" s="107" t="s">
        <v>600</v>
      </c>
      <c r="B1365" s="94" t="s">
        <v>756</v>
      </c>
      <c r="C1365" s="94">
        <v>11</v>
      </c>
      <c r="D1365" s="107" t="s">
        <v>31</v>
      </c>
      <c r="E1365" s="108">
        <v>3231</v>
      </c>
      <c r="F1365" s="140" t="s">
        <v>52</v>
      </c>
      <c r="G1365" s="130"/>
      <c r="H1365" s="280">
        <v>100</v>
      </c>
      <c r="I1365" s="280">
        <v>100</v>
      </c>
      <c r="J1365" s="280"/>
      <c r="K1365" s="280"/>
      <c r="L1365" s="280"/>
      <c r="M1365" s="280">
        <f t="shared" si="847"/>
        <v>0</v>
      </c>
    </row>
    <row r="1366" spans="1:13" s="137" customFormat="1" ht="15" hidden="1" x14ac:dyDescent="0.2">
      <c r="A1366" s="107" t="s">
        <v>600</v>
      </c>
      <c r="B1366" s="94" t="s">
        <v>756</v>
      </c>
      <c r="C1366" s="94">
        <v>11</v>
      </c>
      <c r="D1366" s="107" t="s">
        <v>31</v>
      </c>
      <c r="E1366" s="108">
        <v>3232</v>
      </c>
      <c r="F1366" s="140" t="s">
        <v>53</v>
      </c>
      <c r="G1366" s="130"/>
      <c r="H1366" s="293">
        <v>100</v>
      </c>
      <c r="I1366" s="293"/>
      <c r="J1366" s="293">
        <v>400</v>
      </c>
      <c r="K1366" s="293"/>
      <c r="L1366" s="293"/>
      <c r="M1366" s="293">
        <f t="shared" si="847"/>
        <v>500</v>
      </c>
    </row>
    <row r="1367" spans="1:13" s="137" customFormat="1" ht="15" hidden="1" x14ac:dyDescent="0.2">
      <c r="A1367" s="107" t="s">
        <v>600</v>
      </c>
      <c r="B1367" s="94" t="s">
        <v>756</v>
      </c>
      <c r="C1367" s="94">
        <v>11</v>
      </c>
      <c r="D1367" s="107" t="s">
        <v>31</v>
      </c>
      <c r="E1367" s="108">
        <v>3233</v>
      </c>
      <c r="F1367" s="140" t="s">
        <v>54</v>
      </c>
      <c r="G1367" s="130"/>
      <c r="H1367" s="293">
        <v>12000</v>
      </c>
      <c r="I1367" s="293">
        <v>9500</v>
      </c>
      <c r="J1367" s="293"/>
      <c r="K1367" s="293"/>
      <c r="L1367" s="293"/>
      <c r="M1367" s="293">
        <f t="shared" si="847"/>
        <v>2500</v>
      </c>
    </row>
    <row r="1368" spans="1:13" s="137" customFormat="1" ht="15" hidden="1" x14ac:dyDescent="0.2">
      <c r="A1368" s="107" t="s">
        <v>600</v>
      </c>
      <c r="B1368" s="94" t="s">
        <v>756</v>
      </c>
      <c r="C1368" s="94">
        <v>11</v>
      </c>
      <c r="D1368" s="107" t="s">
        <v>31</v>
      </c>
      <c r="E1368" s="108">
        <v>3235</v>
      </c>
      <c r="F1368" s="140" t="s">
        <v>56</v>
      </c>
      <c r="G1368" s="130"/>
      <c r="H1368" s="281">
        <v>400</v>
      </c>
      <c r="I1368" s="281">
        <v>400</v>
      </c>
      <c r="J1368" s="281"/>
      <c r="K1368" s="281"/>
      <c r="L1368" s="281"/>
      <c r="M1368" s="281">
        <f t="shared" si="847"/>
        <v>0</v>
      </c>
    </row>
    <row r="1369" spans="1:13" ht="15" hidden="1" x14ac:dyDescent="0.2">
      <c r="A1369" s="107" t="s">
        <v>600</v>
      </c>
      <c r="B1369" s="94" t="s">
        <v>756</v>
      </c>
      <c r="C1369" s="94">
        <v>11</v>
      </c>
      <c r="D1369" s="107" t="s">
        <v>31</v>
      </c>
      <c r="E1369" s="108">
        <v>3237</v>
      </c>
      <c r="F1369" s="140" t="s">
        <v>58</v>
      </c>
      <c r="G1369" s="130"/>
      <c r="H1369" s="293">
        <v>62500</v>
      </c>
      <c r="I1369" s="293">
        <v>33100</v>
      </c>
      <c r="J1369" s="293"/>
      <c r="K1369" s="293"/>
      <c r="L1369" s="293"/>
      <c r="M1369" s="293">
        <f t="shared" si="847"/>
        <v>29400</v>
      </c>
    </row>
    <row r="1370" spans="1:13" s="99" customFormat="1" hidden="1" x14ac:dyDescent="0.2">
      <c r="A1370" s="107" t="s">
        <v>600</v>
      </c>
      <c r="B1370" s="94" t="s">
        <v>756</v>
      </c>
      <c r="C1370" s="94">
        <v>11</v>
      </c>
      <c r="D1370" s="107" t="s">
        <v>31</v>
      </c>
      <c r="E1370" s="108">
        <v>3238</v>
      </c>
      <c r="F1370" s="140" t="s">
        <v>59</v>
      </c>
      <c r="G1370" s="130"/>
      <c r="H1370" s="293">
        <v>68900</v>
      </c>
      <c r="I1370" s="293">
        <v>63400</v>
      </c>
      <c r="J1370" s="293"/>
      <c r="K1370" s="293"/>
      <c r="L1370" s="293"/>
      <c r="M1370" s="293">
        <f t="shared" si="847"/>
        <v>5500</v>
      </c>
    </row>
    <row r="1371" spans="1:13" ht="15" hidden="1" x14ac:dyDescent="0.2">
      <c r="A1371" s="107" t="s">
        <v>600</v>
      </c>
      <c r="B1371" s="94" t="s">
        <v>756</v>
      </c>
      <c r="C1371" s="94">
        <v>11</v>
      </c>
      <c r="D1371" s="107" t="s">
        <v>31</v>
      </c>
      <c r="E1371" s="108">
        <v>3239</v>
      </c>
      <c r="F1371" s="140" t="s">
        <v>60</v>
      </c>
      <c r="G1371" s="109"/>
      <c r="H1371" s="281">
        <v>100</v>
      </c>
      <c r="I1371" s="281"/>
      <c r="J1371" s="281"/>
      <c r="K1371" s="281"/>
      <c r="L1371" s="281"/>
      <c r="M1371" s="281">
        <f t="shared" si="847"/>
        <v>100</v>
      </c>
    </row>
    <row r="1372" spans="1:13" hidden="1" x14ac:dyDescent="0.2">
      <c r="A1372" s="102" t="s">
        <v>600</v>
      </c>
      <c r="B1372" s="101" t="s">
        <v>756</v>
      </c>
      <c r="C1372" s="101">
        <v>11</v>
      </c>
      <c r="D1372" s="102"/>
      <c r="E1372" s="103">
        <v>324</v>
      </c>
      <c r="F1372" s="139"/>
      <c r="G1372" s="104"/>
      <c r="H1372" s="155">
        <f t="shared" ref="H1372:L1372" si="861">H1373</f>
        <v>100</v>
      </c>
      <c r="I1372" s="155">
        <f t="shared" si="861"/>
        <v>100</v>
      </c>
      <c r="J1372" s="155">
        <f t="shared" si="861"/>
        <v>0</v>
      </c>
      <c r="K1372" s="155">
        <f t="shared" si="861"/>
        <v>0</v>
      </c>
      <c r="L1372" s="155">
        <f t="shared" si="861"/>
        <v>0</v>
      </c>
      <c r="M1372" s="155">
        <f t="shared" si="847"/>
        <v>0</v>
      </c>
    </row>
    <row r="1373" spans="1:13" s="137" customFormat="1" ht="30" hidden="1" x14ac:dyDescent="0.2">
      <c r="A1373" s="107" t="s">
        <v>600</v>
      </c>
      <c r="B1373" s="94" t="s">
        <v>756</v>
      </c>
      <c r="C1373" s="94">
        <v>11</v>
      </c>
      <c r="D1373" s="107" t="s">
        <v>31</v>
      </c>
      <c r="E1373" s="108">
        <v>3241</v>
      </c>
      <c r="F1373" s="140" t="s">
        <v>205</v>
      </c>
      <c r="G1373" s="109"/>
      <c r="H1373" s="280">
        <v>100</v>
      </c>
      <c r="I1373" s="280">
        <v>100</v>
      </c>
      <c r="J1373" s="280"/>
      <c r="K1373" s="280"/>
      <c r="L1373" s="280"/>
      <c r="M1373" s="280">
        <f t="shared" si="847"/>
        <v>0</v>
      </c>
    </row>
    <row r="1374" spans="1:13" hidden="1" x14ac:dyDescent="0.2">
      <c r="A1374" s="102" t="s">
        <v>600</v>
      </c>
      <c r="B1374" s="101" t="s">
        <v>756</v>
      </c>
      <c r="C1374" s="101">
        <v>11</v>
      </c>
      <c r="D1374" s="102"/>
      <c r="E1374" s="103">
        <v>329</v>
      </c>
      <c r="F1374" s="139"/>
      <c r="G1374" s="104"/>
      <c r="H1374" s="295">
        <f t="shared" ref="H1374:L1374" si="862">H1375</f>
        <v>400</v>
      </c>
      <c r="I1374" s="295">
        <f t="shared" si="862"/>
        <v>0</v>
      </c>
      <c r="J1374" s="295">
        <f t="shared" si="862"/>
        <v>0</v>
      </c>
      <c r="K1374" s="295">
        <f t="shared" si="862"/>
        <v>0</v>
      </c>
      <c r="L1374" s="295">
        <f t="shared" si="862"/>
        <v>0</v>
      </c>
      <c r="M1374" s="295">
        <f t="shared" si="847"/>
        <v>400</v>
      </c>
    </row>
    <row r="1375" spans="1:13" ht="15" hidden="1" x14ac:dyDescent="0.2">
      <c r="A1375" s="107" t="s">
        <v>600</v>
      </c>
      <c r="B1375" s="94" t="s">
        <v>756</v>
      </c>
      <c r="C1375" s="94">
        <v>11</v>
      </c>
      <c r="D1375" s="107" t="s">
        <v>31</v>
      </c>
      <c r="E1375" s="108">
        <v>3293</v>
      </c>
      <c r="F1375" s="140" t="s">
        <v>64</v>
      </c>
      <c r="G1375" s="130"/>
      <c r="H1375" s="280">
        <v>400</v>
      </c>
      <c r="I1375" s="280"/>
      <c r="J1375" s="280"/>
      <c r="K1375" s="280"/>
      <c r="L1375" s="280"/>
      <c r="M1375" s="280">
        <f t="shared" si="847"/>
        <v>400</v>
      </c>
    </row>
    <row r="1376" spans="1:13" hidden="1" x14ac:dyDescent="0.2">
      <c r="A1376" s="186" t="s">
        <v>600</v>
      </c>
      <c r="B1376" s="174" t="s">
        <v>756</v>
      </c>
      <c r="C1376" s="164">
        <v>11</v>
      </c>
      <c r="D1376" s="164"/>
      <c r="E1376" s="165">
        <v>42</v>
      </c>
      <c r="F1376" s="166"/>
      <c r="G1376" s="167"/>
      <c r="H1376" s="296">
        <f t="shared" ref="H1376:L1376" si="863">H1377</f>
        <v>200</v>
      </c>
      <c r="I1376" s="296">
        <f t="shared" si="863"/>
        <v>200</v>
      </c>
      <c r="J1376" s="296">
        <f t="shared" si="863"/>
        <v>0</v>
      </c>
      <c r="K1376" s="296">
        <f t="shared" si="863"/>
        <v>0</v>
      </c>
      <c r="L1376" s="296">
        <f t="shared" si="863"/>
        <v>0</v>
      </c>
      <c r="M1376" s="296">
        <f t="shared" si="847"/>
        <v>0</v>
      </c>
    </row>
    <row r="1377" spans="1:13" s="137" customFormat="1" hidden="1" x14ac:dyDescent="0.2">
      <c r="A1377" s="102" t="s">
        <v>600</v>
      </c>
      <c r="B1377" s="101" t="s">
        <v>756</v>
      </c>
      <c r="C1377" s="101">
        <v>11</v>
      </c>
      <c r="D1377" s="102"/>
      <c r="E1377" s="103">
        <v>422</v>
      </c>
      <c r="F1377" s="139"/>
      <c r="G1377" s="104"/>
      <c r="H1377" s="295">
        <f t="shared" ref="H1377:I1377" si="864">H1378+H1379</f>
        <v>200</v>
      </c>
      <c r="I1377" s="295">
        <f t="shared" si="864"/>
        <v>200</v>
      </c>
      <c r="J1377" s="295">
        <f t="shared" ref="J1377:L1377" si="865">J1378+J1379</f>
        <v>0</v>
      </c>
      <c r="K1377" s="295">
        <f t="shared" si="865"/>
        <v>0</v>
      </c>
      <c r="L1377" s="295">
        <f t="shared" si="865"/>
        <v>0</v>
      </c>
      <c r="M1377" s="295">
        <f t="shared" si="847"/>
        <v>0</v>
      </c>
    </row>
    <row r="1378" spans="1:13" ht="15" hidden="1" x14ac:dyDescent="0.2">
      <c r="A1378" s="107" t="s">
        <v>600</v>
      </c>
      <c r="B1378" s="94" t="s">
        <v>756</v>
      </c>
      <c r="C1378" s="94">
        <v>11</v>
      </c>
      <c r="D1378" s="107" t="s">
        <v>31</v>
      </c>
      <c r="E1378" s="108">
        <v>4222</v>
      </c>
      <c r="F1378" s="140" t="s">
        <v>75</v>
      </c>
      <c r="G1378" s="109"/>
      <c r="H1378" s="280">
        <v>100</v>
      </c>
      <c r="I1378" s="280">
        <v>100</v>
      </c>
      <c r="J1378" s="280"/>
      <c r="K1378" s="280"/>
      <c r="L1378" s="280"/>
      <c r="M1378" s="280">
        <f t="shared" si="847"/>
        <v>0</v>
      </c>
    </row>
    <row r="1379" spans="1:13" hidden="1" x14ac:dyDescent="0.2">
      <c r="A1379" s="145" t="s">
        <v>600</v>
      </c>
      <c r="B1379" s="134" t="s">
        <v>756</v>
      </c>
      <c r="C1379" s="134">
        <v>11</v>
      </c>
      <c r="D1379" s="135" t="s">
        <v>31</v>
      </c>
      <c r="E1379" s="136">
        <v>4227</v>
      </c>
      <c r="F1379" s="141" t="s">
        <v>77</v>
      </c>
      <c r="G1379" s="130"/>
      <c r="H1379" s="280">
        <v>100</v>
      </c>
      <c r="I1379" s="280">
        <v>100</v>
      </c>
      <c r="J1379" s="280"/>
      <c r="K1379" s="280"/>
      <c r="L1379" s="280"/>
      <c r="M1379" s="280">
        <f t="shared" si="847"/>
        <v>0</v>
      </c>
    </row>
    <row r="1380" spans="1:13" hidden="1" x14ac:dyDescent="0.2">
      <c r="A1380" s="186" t="s">
        <v>600</v>
      </c>
      <c r="B1380" s="174" t="s">
        <v>756</v>
      </c>
      <c r="C1380" s="164">
        <v>51</v>
      </c>
      <c r="D1380" s="164"/>
      <c r="E1380" s="165">
        <v>32</v>
      </c>
      <c r="F1380" s="166"/>
      <c r="G1380" s="167"/>
      <c r="H1380" s="296">
        <f t="shared" ref="H1380:J1380" si="866">H1381+H1385+H1387+H1395</f>
        <v>350800</v>
      </c>
      <c r="I1380" s="296">
        <f t="shared" si="866"/>
        <v>257610</v>
      </c>
      <c r="J1380" s="296">
        <f t="shared" si="866"/>
        <v>15200</v>
      </c>
      <c r="K1380" s="296">
        <f t="shared" ref="K1380:L1380" si="867">K1381+K1385+K1387+K1395</f>
        <v>0</v>
      </c>
      <c r="L1380" s="296">
        <f t="shared" si="867"/>
        <v>0</v>
      </c>
      <c r="M1380" s="296">
        <f t="shared" ref="M1380:M1431" si="868">H1380-I1380+J1380-K1380+L1380</f>
        <v>108390</v>
      </c>
    </row>
    <row r="1381" spans="1:13" hidden="1" x14ac:dyDescent="0.2">
      <c r="A1381" s="102" t="s">
        <v>600</v>
      </c>
      <c r="B1381" s="101" t="s">
        <v>756</v>
      </c>
      <c r="C1381" s="101">
        <v>51</v>
      </c>
      <c r="D1381" s="102"/>
      <c r="E1381" s="103">
        <v>321</v>
      </c>
      <c r="F1381" s="139"/>
      <c r="G1381" s="104"/>
      <c r="H1381" s="295">
        <f t="shared" ref="H1381:J1381" si="869">H1382+H1383+H1384</f>
        <v>13600</v>
      </c>
      <c r="I1381" s="295">
        <f t="shared" si="869"/>
        <v>2500</v>
      </c>
      <c r="J1381" s="295">
        <f t="shared" si="869"/>
        <v>13500</v>
      </c>
      <c r="K1381" s="295">
        <f t="shared" ref="K1381:L1381" si="870">K1382+K1383+K1384</f>
        <v>0</v>
      </c>
      <c r="L1381" s="295">
        <f t="shared" si="870"/>
        <v>0</v>
      </c>
      <c r="M1381" s="295">
        <f t="shared" si="868"/>
        <v>24600</v>
      </c>
    </row>
    <row r="1382" spans="1:13" ht="15" hidden="1" x14ac:dyDescent="0.2">
      <c r="A1382" s="107" t="s">
        <v>600</v>
      </c>
      <c r="B1382" s="94" t="s">
        <v>756</v>
      </c>
      <c r="C1382" s="94">
        <v>51</v>
      </c>
      <c r="D1382" s="107" t="s">
        <v>31</v>
      </c>
      <c r="E1382" s="108">
        <v>3211</v>
      </c>
      <c r="F1382" s="140" t="s">
        <v>42</v>
      </c>
      <c r="G1382" s="109"/>
      <c r="H1382" s="278">
        <v>11000</v>
      </c>
      <c r="I1382" s="278"/>
      <c r="J1382" s="278">
        <v>13500</v>
      </c>
      <c r="K1382" s="278"/>
      <c r="L1382" s="278"/>
      <c r="M1382" s="278">
        <f t="shared" si="868"/>
        <v>24500</v>
      </c>
    </row>
    <row r="1383" spans="1:13" s="99" customFormat="1" ht="30" hidden="1" x14ac:dyDescent="0.2">
      <c r="A1383" s="107" t="s">
        <v>600</v>
      </c>
      <c r="B1383" s="122" t="s">
        <v>756</v>
      </c>
      <c r="C1383" s="122">
        <v>51</v>
      </c>
      <c r="D1383" s="107" t="s">
        <v>31</v>
      </c>
      <c r="E1383" s="108">
        <v>3212</v>
      </c>
      <c r="F1383" s="140" t="s">
        <v>43</v>
      </c>
      <c r="G1383" s="109"/>
      <c r="H1383" s="281">
        <v>100</v>
      </c>
      <c r="I1383" s="281">
        <v>100</v>
      </c>
      <c r="J1383" s="281"/>
      <c r="K1383" s="281"/>
      <c r="L1383" s="281"/>
      <c r="M1383" s="281">
        <f t="shared" si="868"/>
        <v>0</v>
      </c>
    </row>
    <row r="1384" spans="1:13" ht="15" hidden="1" x14ac:dyDescent="0.2">
      <c r="A1384" s="107" t="s">
        <v>600</v>
      </c>
      <c r="B1384" s="122" t="s">
        <v>756</v>
      </c>
      <c r="C1384" s="122">
        <v>51</v>
      </c>
      <c r="D1384" s="107" t="s">
        <v>31</v>
      </c>
      <c r="E1384" s="108">
        <v>3213</v>
      </c>
      <c r="F1384" s="140" t="s">
        <v>44</v>
      </c>
      <c r="G1384" s="109"/>
      <c r="H1384" s="281">
        <v>2500</v>
      </c>
      <c r="I1384" s="281">
        <v>2400</v>
      </c>
      <c r="J1384" s="281"/>
      <c r="K1384" s="281"/>
      <c r="L1384" s="281"/>
      <c r="M1384" s="281">
        <f t="shared" si="868"/>
        <v>100</v>
      </c>
    </row>
    <row r="1385" spans="1:13" hidden="1" x14ac:dyDescent="0.2">
      <c r="A1385" s="102" t="s">
        <v>600</v>
      </c>
      <c r="B1385" s="101" t="s">
        <v>756</v>
      </c>
      <c r="C1385" s="101">
        <v>51</v>
      </c>
      <c r="D1385" s="102"/>
      <c r="E1385" s="103">
        <v>322</v>
      </c>
      <c r="F1385" s="139"/>
      <c r="G1385" s="104"/>
      <c r="H1385" s="295">
        <f t="shared" ref="H1385:L1385" si="871">H1386</f>
        <v>100</v>
      </c>
      <c r="I1385" s="295">
        <f t="shared" si="871"/>
        <v>0</v>
      </c>
      <c r="J1385" s="295">
        <f t="shared" si="871"/>
        <v>0</v>
      </c>
      <c r="K1385" s="295">
        <f t="shared" si="871"/>
        <v>0</v>
      </c>
      <c r="L1385" s="295">
        <f t="shared" si="871"/>
        <v>0</v>
      </c>
      <c r="M1385" s="295">
        <f t="shared" si="868"/>
        <v>100</v>
      </c>
    </row>
    <row r="1386" spans="1:13" ht="15" hidden="1" x14ac:dyDescent="0.2">
      <c r="A1386" s="107" t="s">
        <v>600</v>
      </c>
      <c r="B1386" s="94" t="s">
        <v>756</v>
      </c>
      <c r="C1386" s="94">
        <v>51</v>
      </c>
      <c r="D1386" s="107" t="s">
        <v>31</v>
      </c>
      <c r="E1386" s="108">
        <v>3221</v>
      </c>
      <c r="F1386" s="140" t="s">
        <v>297</v>
      </c>
      <c r="G1386" s="109"/>
      <c r="H1386" s="280">
        <v>100</v>
      </c>
      <c r="I1386" s="280"/>
      <c r="J1386" s="280"/>
      <c r="K1386" s="280"/>
      <c r="L1386" s="280"/>
      <c r="M1386" s="280">
        <f t="shared" si="868"/>
        <v>100</v>
      </c>
    </row>
    <row r="1387" spans="1:13" hidden="1" x14ac:dyDescent="0.2">
      <c r="A1387" s="102" t="s">
        <v>600</v>
      </c>
      <c r="B1387" s="101" t="s">
        <v>756</v>
      </c>
      <c r="C1387" s="101">
        <v>51</v>
      </c>
      <c r="D1387" s="102"/>
      <c r="E1387" s="103">
        <v>323</v>
      </c>
      <c r="F1387" s="139"/>
      <c r="G1387" s="104"/>
      <c r="H1387" s="295">
        <f t="shared" ref="H1387:I1387" si="872">SUM(H1388:H1394)</f>
        <v>335700</v>
      </c>
      <c r="I1387" s="295">
        <f t="shared" si="872"/>
        <v>253810</v>
      </c>
      <c r="J1387" s="295">
        <f t="shared" ref="J1387:L1387" si="873">SUM(J1388:J1394)</f>
        <v>1700</v>
      </c>
      <c r="K1387" s="295">
        <f t="shared" si="873"/>
        <v>0</v>
      </c>
      <c r="L1387" s="295">
        <f t="shared" si="873"/>
        <v>0</v>
      </c>
      <c r="M1387" s="295">
        <f t="shared" si="868"/>
        <v>83590</v>
      </c>
    </row>
    <row r="1388" spans="1:13" ht="15" hidden="1" x14ac:dyDescent="0.2">
      <c r="A1388" s="107" t="s">
        <v>600</v>
      </c>
      <c r="B1388" s="94" t="s">
        <v>756</v>
      </c>
      <c r="C1388" s="94">
        <v>51</v>
      </c>
      <c r="D1388" s="107" t="s">
        <v>31</v>
      </c>
      <c r="E1388" s="108">
        <v>3231</v>
      </c>
      <c r="F1388" s="140" t="s">
        <v>52</v>
      </c>
      <c r="G1388" s="109"/>
      <c r="H1388" s="281">
        <v>100</v>
      </c>
      <c r="I1388" s="281">
        <v>100</v>
      </c>
      <c r="J1388" s="281"/>
      <c r="K1388" s="281"/>
      <c r="L1388" s="281"/>
      <c r="M1388" s="281">
        <f t="shared" si="868"/>
        <v>0</v>
      </c>
    </row>
    <row r="1389" spans="1:13" ht="15" hidden="1" x14ac:dyDescent="0.2">
      <c r="A1389" s="107" t="s">
        <v>600</v>
      </c>
      <c r="B1389" s="94" t="s">
        <v>756</v>
      </c>
      <c r="C1389" s="94">
        <v>51</v>
      </c>
      <c r="D1389" s="107" t="s">
        <v>31</v>
      </c>
      <c r="E1389" s="108">
        <v>3232</v>
      </c>
      <c r="F1389" s="140" t="s">
        <v>53</v>
      </c>
      <c r="G1389" s="109"/>
      <c r="H1389" s="281">
        <v>100</v>
      </c>
      <c r="I1389" s="281"/>
      <c r="J1389" s="281">
        <v>1700</v>
      </c>
      <c r="K1389" s="281"/>
      <c r="L1389" s="281"/>
      <c r="M1389" s="281">
        <f t="shared" si="868"/>
        <v>1800</v>
      </c>
    </row>
    <row r="1390" spans="1:13" ht="15" hidden="1" x14ac:dyDescent="0.2">
      <c r="A1390" s="107" t="s">
        <v>600</v>
      </c>
      <c r="B1390" s="94" t="s">
        <v>756</v>
      </c>
      <c r="C1390" s="94">
        <v>51</v>
      </c>
      <c r="D1390" s="107" t="s">
        <v>31</v>
      </c>
      <c r="E1390" s="108">
        <v>3233</v>
      </c>
      <c r="F1390" s="140" t="s">
        <v>54</v>
      </c>
      <c r="G1390" s="109"/>
      <c r="H1390" s="293">
        <v>44500</v>
      </c>
      <c r="I1390" s="293">
        <v>34100</v>
      </c>
      <c r="J1390" s="293"/>
      <c r="K1390" s="293"/>
      <c r="L1390" s="293"/>
      <c r="M1390" s="293">
        <f t="shared" si="868"/>
        <v>10400</v>
      </c>
    </row>
    <row r="1391" spans="1:13" ht="15" hidden="1" x14ac:dyDescent="0.2">
      <c r="A1391" s="107" t="s">
        <v>600</v>
      </c>
      <c r="B1391" s="94" t="s">
        <v>756</v>
      </c>
      <c r="C1391" s="94">
        <v>51</v>
      </c>
      <c r="D1391" s="107" t="s">
        <v>31</v>
      </c>
      <c r="E1391" s="108">
        <v>3235</v>
      </c>
      <c r="F1391" s="140" t="s">
        <v>56</v>
      </c>
      <c r="G1391" s="109"/>
      <c r="H1391" s="293">
        <v>100</v>
      </c>
      <c r="I1391" s="293"/>
      <c r="J1391" s="293"/>
      <c r="K1391" s="293"/>
      <c r="L1391" s="293"/>
      <c r="M1391" s="293">
        <f t="shared" si="868"/>
        <v>100</v>
      </c>
    </row>
    <row r="1392" spans="1:13" ht="15" hidden="1" x14ac:dyDescent="0.2">
      <c r="A1392" s="107" t="s">
        <v>600</v>
      </c>
      <c r="B1392" s="94" t="s">
        <v>756</v>
      </c>
      <c r="C1392" s="94">
        <v>51</v>
      </c>
      <c r="D1392" s="107" t="s">
        <v>31</v>
      </c>
      <c r="E1392" s="108">
        <v>3237</v>
      </c>
      <c r="F1392" s="140" t="s">
        <v>58</v>
      </c>
      <c r="G1392" s="109"/>
      <c r="H1392" s="293">
        <v>175000</v>
      </c>
      <c r="I1392" s="293">
        <v>105310</v>
      </c>
      <c r="J1392" s="293"/>
      <c r="K1392" s="293"/>
      <c r="L1392" s="293"/>
      <c r="M1392" s="293">
        <f t="shared" si="868"/>
        <v>69690</v>
      </c>
    </row>
    <row r="1393" spans="1:13" ht="15" hidden="1" x14ac:dyDescent="0.2">
      <c r="A1393" s="107" t="s">
        <v>600</v>
      </c>
      <c r="B1393" s="94" t="s">
        <v>756</v>
      </c>
      <c r="C1393" s="94">
        <v>51</v>
      </c>
      <c r="D1393" s="107" t="s">
        <v>31</v>
      </c>
      <c r="E1393" s="108">
        <v>3238</v>
      </c>
      <c r="F1393" s="140" t="s">
        <v>59</v>
      </c>
      <c r="G1393" s="109"/>
      <c r="H1393" s="293">
        <v>115800</v>
      </c>
      <c r="I1393" s="293">
        <v>114300</v>
      </c>
      <c r="J1393" s="293"/>
      <c r="K1393" s="293"/>
      <c r="L1393" s="293"/>
      <c r="M1393" s="293">
        <f t="shared" si="868"/>
        <v>1500</v>
      </c>
    </row>
    <row r="1394" spans="1:13" ht="15" hidden="1" x14ac:dyDescent="0.2">
      <c r="A1394" s="107" t="s">
        <v>600</v>
      </c>
      <c r="B1394" s="94" t="s">
        <v>756</v>
      </c>
      <c r="C1394" s="94">
        <v>51</v>
      </c>
      <c r="D1394" s="107" t="s">
        <v>31</v>
      </c>
      <c r="E1394" s="108">
        <v>3239</v>
      </c>
      <c r="F1394" s="140" t="s">
        <v>60</v>
      </c>
      <c r="G1394" s="109"/>
      <c r="H1394" s="281">
        <v>100</v>
      </c>
      <c r="I1394" s="281"/>
      <c r="J1394" s="281"/>
      <c r="K1394" s="281"/>
      <c r="L1394" s="281"/>
      <c r="M1394" s="281">
        <f t="shared" si="868"/>
        <v>100</v>
      </c>
    </row>
    <row r="1395" spans="1:13" hidden="1" x14ac:dyDescent="0.2">
      <c r="A1395" s="102" t="s">
        <v>600</v>
      </c>
      <c r="B1395" s="101" t="s">
        <v>756</v>
      </c>
      <c r="C1395" s="101">
        <v>51</v>
      </c>
      <c r="D1395" s="102"/>
      <c r="E1395" s="103">
        <v>329</v>
      </c>
      <c r="F1395" s="139"/>
      <c r="G1395" s="104"/>
      <c r="H1395" s="295">
        <f t="shared" ref="H1395:L1395" si="874">H1396</f>
        <v>1400</v>
      </c>
      <c r="I1395" s="295">
        <f t="shared" si="874"/>
        <v>1300</v>
      </c>
      <c r="J1395" s="295">
        <f t="shared" si="874"/>
        <v>0</v>
      </c>
      <c r="K1395" s="295">
        <f t="shared" si="874"/>
        <v>0</v>
      </c>
      <c r="L1395" s="295">
        <f t="shared" si="874"/>
        <v>0</v>
      </c>
      <c r="M1395" s="295">
        <f t="shared" si="868"/>
        <v>100</v>
      </c>
    </row>
    <row r="1396" spans="1:13" ht="15" hidden="1" x14ac:dyDescent="0.2">
      <c r="A1396" s="107" t="s">
        <v>600</v>
      </c>
      <c r="B1396" s="94" t="s">
        <v>756</v>
      </c>
      <c r="C1396" s="94">
        <v>51</v>
      </c>
      <c r="D1396" s="107" t="s">
        <v>31</v>
      </c>
      <c r="E1396" s="108">
        <v>3293</v>
      </c>
      <c r="F1396" s="140" t="s">
        <v>64</v>
      </c>
      <c r="G1396" s="109"/>
      <c r="H1396" s="278">
        <v>1400</v>
      </c>
      <c r="I1396" s="278">
        <v>1300</v>
      </c>
      <c r="J1396" s="278"/>
      <c r="K1396" s="278"/>
      <c r="L1396" s="278"/>
      <c r="M1396" s="278">
        <f t="shared" si="868"/>
        <v>100</v>
      </c>
    </row>
    <row r="1397" spans="1:13" hidden="1" x14ac:dyDescent="0.2">
      <c r="A1397" s="186" t="s">
        <v>600</v>
      </c>
      <c r="B1397" s="174" t="s">
        <v>756</v>
      </c>
      <c r="C1397" s="164">
        <v>51</v>
      </c>
      <c r="D1397" s="164"/>
      <c r="E1397" s="165">
        <v>42</v>
      </c>
      <c r="F1397" s="166"/>
      <c r="G1397" s="167"/>
      <c r="H1397" s="296">
        <f t="shared" ref="H1397:L1397" si="875">H1398</f>
        <v>200</v>
      </c>
      <c r="I1397" s="296">
        <f t="shared" si="875"/>
        <v>200</v>
      </c>
      <c r="J1397" s="296">
        <f t="shared" si="875"/>
        <v>0</v>
      </c>
      <c r="K1397" s="296">
        <f t="shared" si="875"/>
        <v>0</v>
      </c>
      <c r="L1397" s="296">
        <f t="shared" si="875"/>
        <v>0</v>
      </c>
      <c r="M1397" s="296">
        <f t="shared" si="868"/>
        <v>0</v>
      </c>
    </row>
    <row r="1398" spans="1:13" hidden="1" x14ac:dyDescent="0.2">
      <c r="A1398" s="102" t="s">
        <v>600</v>
      </c>
      <c r="B1398" s="101" t="s">
        <v>756</v>
      </c>
      <c r="C1398" s="101">
        <v>51</v>
      </c>
      <c r="D1398" s="102"/>
      <c r="E1398" s="103">
        <v>422</v>
      </c>
      <c r="F1398" s="139"/>
      <c r="G1398" s="104"/>
      <c r="H1398" s="295">
        <f t="shared" ref="H1398:J1398" si="876">H1399+H1400</f>
        <v>200</v>
      </c>
      <c r="I1398" s="295">
        <f t="shared" si="876"/>
        <v>200</v>
      </c>
      <c r="J1398" s="295">
        <f t="shared" si="876"/>
        <v>0</v>
      </c>
      <c r="K1398" s="295">
        <f t="shared" ref="K1398:L1398" si="877">K1399+K1400</f>
        <v>0</v>
      </c>
      <c r="L1398" s="295">
        <f t="shared" si="877"/>
        <v>0</v>
      </c>
      <c r="M1398" s="295">
        <f t="shared" si="868"/>
        <v>0</v>
      </c>
    </row>
    <row r="1399" spans="1:13" s="99" customFormat="1" hidden="1" x14ac:dyDescent="0.2">
      <c r="A1399" s="107" t="s">
        <v>600</v>
      </c>
      <c r="B1399" s="94" t="s">
        <v>756</v>
      </c>
      <c r="C1399" s="94">
        <v>51</v>
      </c>
      <c r="D1399" s="107" t="s">
        <v>31</v>
      </c>
      <c r="E1399" s="108">
        <v>4222</v>
      </c>
      <c r="F1399" s="140" t="s">
        <v>75</v>
      </c>
      <c r="G1399" s="109"/>
      <c r="H1399" s="281">
        <v>100</v>
      </c>
      <c r="I1399" s="281">
        <v>100</v>
      </c>
      <c r="J1399" s="281"/>
      <c r="K1399" s="281"/>
      <c r="L1399" s="281"/>
      <c r="M1399" s="281">
        <f t="shared" si="868"/>
        <v>0</v>
      </c>
    </row>
    <row r="1400" spans="1:13" ht="15" hidden="1" x14ac:dyDescent="0.2">
      <c r="A1400" s="107" t="s">
        <v>600</v>
      </c>
      <c r="B1400" s="94" t="s">
        <v>756</v>
      </c>
      <c r="C1400" s="94">
        <v>51</v>
      </c>
      <c r="D1400" s="107" t="s">
        <v>31</v>
      </c>
      <c r="E1400" s="108">
        <v>4227</v>
      </c>
      <c r="F1400" s="140" t="s">
        <v>77</v>
      </c>
      <c r="G1400" s="109"/>
      <c r="H1400" s="281">
        <v>100</v>
      </c>
      <c r="I1400" s="281">
        <v>100</v>
      </c>
      <c r="J1400" s="281"/>
      <c r="K1400" s="281"/>
      <c r="L1400" s="281"/>
      <c r="M1400" s="281">
        <f t="shared" si="868"/>
        <v>0</v>
      </c>
    </row>
    <row r="1401" spans="1:13" s="137" customFormat="1" hidden="1" x14ac:dyDescent="0.2">
      <c r="A1401" s="186" t="s">
        <v>600</v>
      </c>
      <c r="B1401" s="174" t="s">
        <v>756</v>
      </c>
      <c r="C1401" s="164">
        <v>559</v>
      </c>
      <c r="D1401" s="164"/>
      <c r="E1401" s="165">
        <v>31</v>
      </c>
      <c r="F1401" s="166"/>
      <c r="G1401" s="167"/>
      <c r="H1401" s="296">
        <f t="shared" ref="H1401:J1401" si="878">H1402+H1405+H1407</f>
        <v>400</v>
      </c>
      <c r="I1401" s="296">
        <f t="shared" si="878"/>
        <v>400</v>
      </c>
      <c r="J1401" s="296">
        <f t="shared" si="878"/>
        <v>0</v>
      </c>
      <c r="K1401" s="296">
        <f t="shared" ref="K1401:L1401" si="879">K1402+K1405+K1407</f>
        <v>0</v>
      </c>
      <c r="L1401" s="296">
        <f t="shared" si="879"/>
        <v>0</v>
      </c>
      <c r="M1401" s="296">
        <f t="shared" si="868"/>
        <v>0</v>
      </c>
    </row>
    <row r="1402" spans="1:13" s="137" customFormat="1" hidden="1" x14ac:dyDescent="0.2">
      <c r="A1402" s="102" t="s">
        <v>600</v>
      </c>
      <c r="B1402" s="119" t="s">
        <v>756</v>
      </c>
      <c r="C1402" s="119">
        <v>559</v>
      </c>
      <c r="D1402" s="102"/>
      <c r="E1402" s="103">
        <v>311</v>
      </c>
      <c r="F1402" s="139"/>
      <c r="G1402" s="104"/>
      <c r="H1402" s="105">
        <f t="shared" ref="H1402:J1402" si="880">H1403+H1404</f>
        <v>200</v>
      </c>
      <c r="I1402" s="105">
        <f t="shared" si="880"/>
        <v>200</v>
      </c>
      <c r="J1402" s="105">
        <f t="shared" si="880"/>
        <v>0</v>
      </c>
      <c r="K1402" s="105">
        <f t="shared" ref="K1402:L1402" si="881">K1403+K1404</f>
        <v>0</v>
      </c>
      <c r="L1402" s="105">
        <f t="shared" si="881"/>
        <v>0</v>
      </c>
      <c r="M1402" s="105">
        <f t="shared" si="868"/>
        <v>0</v>
      </c>
    </row>
    <row r="1403" spans="1:13" ht="15" hidden="1" x14ac:dyDescent="0.2">
      <c r="A1403" s="107" t="s">
        <v>600</v>
      </c>
      <c r="B1403" s="122" t="s">
        <v>756</v>
      </c>
      <c r="C1403" s="122">
        <v>559</v>
      </c>
      <c r="D1403" s="107" t="s">
        <v>31</v>
      </c>
      <c r="E1403" s="108">
        <v>3111</v>
      </c>
      <c r="F1403" s="140" t="s">
        <v>33</v>
      </c>
      <c r="G1403" s="130"/>
      <c r="H1403" s="281">
        <v>100</v>
      </c>
      <c r="I1403" s="281">
        <v>100</v>
      </c>
      <c r="J1403" s="281"/>
      <c r="K1403" s="281"/>
      <c r="L1403" s="281"/>
      <c r="M1403" s="281">
        <f t="shared" si="868"/>
        <v>0</v>
      </c>
    </row>
    <row r="1404" spans="1:13" s="137" customFormat="1" ht="15" hidden="1" x14ac:dyDescent="0.2">
      <c r="A1404" s="107" t="s">
        <v>600</v>
      </c>
      <c r="B1404" s="122" t="s">
        <v>756</v>
      </c>
      <c r="C1404" s="122">
        <v>559</v>
      </c>
      <c r="D1404" s="107" t="s">
        <v>31</v>
      </c>
      <c r="E1404" s="108">
        <v>3113</v>
      </c>
      <c r="F1404" s="140" t="s">
        <v>35</v>
      </c>
      <c r="G1404" s="130"/>
      <c r="H1404" s="281">
        <v>100</v>
      </c>
      <c r="I1404" s="281">
        <v>100</v>
      </c>
      <c r="J1404" s="281"/>
      <c r="K1404" s="281"/>
      <c r="L1404" s="281"/>
      <c r="M1404" s="281">
        <f t="shared" si="868"/>
        <v>0</v>
      </c>
    </row>
    <row r="1405" spans="1:13" hidden="1" x14ac:dyDescent="0.2">
      <c r="A1405" s="102" t="s">
        <v>600</v>
      </c>
      <c r="B1405" s="119" t="s">
        <v>756</v>
      </c>
      <c r="C1405" s="119">
        <v>559</v>
      </c>
      <c r="D1405" s="102"/>
      <c r="E1405" s="103">
        <v>312</v>
      </c>
      <c r="F1405" s="139"/>
      <c r="G1405" s="104"/>
      <c r="H1405" s="105">
        <f t="shared" ref="H1405:L1405" si="882">H1406</f>
        <v>100</v>
      </c>
      <c r="I1405" s="105">
        <f t="shared" si="882"/>
        <v>100</v>
      </c>
      <c r="J1405" s="105">
        <f t="shared" si="882"/>
        <v>0</v>
      </c>
      <c r="K1405" s="105">
        <f t="shared" si="882"/>
        <v>0</v>
      </c>
      <c r="L1405" s="105">
        <f t="shared" si="882"/>
        <v>0</v>
      </c>
      <c r="M1405" s="105">
        <f t="shared" si="868"/>
        <v>0</v>
      </c>
    </row>
    <row r="1406" spans="1:13" s="137" customFormat="1" ht="15" hidden="1" x14ac:dyDescent="0.2">
      <c r="A1406" s="107" t="s">
        <v>600</v>
      </c>
      <c r="B1406" s="122" t="s">
        <v>756</v>
      </c>
      <c r="C1406" s="122">
        <v>559</v>
      </c>
      <c r="D1406" s="107" t="s">
        <v>31</v>
      </c>
      <c r="E1406" s="108">
        <v>3121</v>
      </c>
      <c r="F1406" s="140" t="s">
        <v>471</v>
      </c>
      <c r="G1406" s="130"/>
      <c r="H1406" s="281">
        <v>100</v>
      </c>
      <c r="I1406" s="281">
        <v>100</v>
      </c>
      <c r="J1406" s="281"/>
      <c r="K1406" s="281"/>
      <c r="L1406" s="281"/>
      <c r="M1406" s="281">
        <f t="shared" si="868"/>
        <v>0</v>
      </c>
    </row>
    <row r="1407" spans="1:13" hidden="1" x14ac:dyDescent="0.2">
      <c r="A1407" s="102" t="s">
        <v>600</v>
      </c>
      <c r="B1407" s="119" t="s">
        <v>756</v>
      </c>
      <c r="C1407" s="119">
        <v>559</v>
      </c>
      <c r="D1407" s="102"/>
      <c r="E1407" s="103">
        <v>313</v>
      </c>
      <c r="F1407" s="139"/>
      <c r="G1407" s="104"/>
      <c r="H1407" s="105">
        <f t="shared" ref="H1407:L1407" si="883">H1408</f>
        <v>100</v>
      </c>
      <c r="I1407" s="105">
        <f t="shared" si="883"/>
        <v>100</v>
      </c>
      <c r="J1407" s="105">
        <f t="shared" si="883"/>
        <v>0</v>
      </c>
      <c r="K1407" s="105">
        <f t="shared" si="883"/>
        <v>0</v>
      </c>
      <c r="L1407" s="105">
        <f t="shared" si="883"/>
        <v>0</v>
      </c>
      <c r="M1407" s="105">
        <f t="shared" si="868"/>
        <v>0</v>
      </c>
    </row>
    <row r="1408" spans="1:13" ht="15" hidden="1" x14ac:dyDescent="0.2">
      <c r="A1408" s="107" t="s">
        <v>600</v>
      </c>
      <c r="B1408" s="122" t="s">
        <v>756</v>
      </c>
      <c r="C1408" s="122">
        <v>559</v>
      </c>
      <c r="D1408" s="107" t="s">
        <v>31</v>
      </c>
      <c r="E1408" s="108">
        <v>3132</v>
      </c>
      <c r="F1408" s="140" t="s">
        <v>40</v>
      </c>
      <c r="G1408" s="130"/>
      <c r="H1408" s="281">
        <v>100</v>
      </c>
      <c r="I1408" s="281">
        <v>100</v>
      </c>
      <c r="J1408" s="281"/>
      <c r="K1408" s="281"/>
      <c r="L1408" s="281"/>
      <c r="M1408" s="281">
        <f t="shared" si="868"/>
        <v>0</v>
      </c>
    </row>
    <row r="1409" spans="1:13" hidden="1" x14ac:dyDescent="0.2">
      <c r="A1409" s="186" t="s">
        <v>600</v>
      </c>
      <c r="B1409" s="174" t="s">
        <v>756</v>
      </c>
      <c r="C1409" s="164">
        <v>559</v>
      </c>
      <c r="D1409" s="164"/>
      <c r="E1409" s="165">
        <v>32</v>
      </c>
      <c r="F1409" s="166"/>
      <c r="G1409" s="167"/>
      <c r="H1409" s="296">
        <f t="shared" ref="H1409:J1409" si="884">H1410+H1414+H1416+H1426+H1424</f>
        <v>248400</v>
      </c>
      <c r="I1409" s="296">
        <f t="shared" si="884"/>
        <v>248400</v>
      </c>
      <c r="J1409" s="296">
        <f t="shared" si="884"/>
        <v>0</v>
      </c>
      <c r="K1409" s="296">
        <f t="shared" ref="K1409:L1409" si="885">K1410+K1414+K1416+K1426+K1424</f>
        <v>0</v>
      </c>
      <c r="L1409" s="296">
        <f t="shared" si="885"/>
        <v>0</v>
      </c>
      <c r="M1409" s="296">
        <f t="shared" si="868"/>
        <v>0</v>
      </c>
    </row>
    <row r="1410" spans="1:13" hidden="1" x14ac:dyDescent="0.2">
      <c r="A1410" s="102" t="s">
        <v>600</v>
      </c>
      <c r="B1410" s="101" t="s">
        <v>756</v>
      </c>
      <c r="C1410" s="101">
        <v>559</v>
      </c>
      <c r="D1410" s="102"/>
      <c r="E1410" s="103">
        <v>321</v>
      </c>
      <c r="F1410" s="139"/>
      <c r="G1410" s="104"/>
      <c r="H1410" s="295">
        <f t="shared" ref="H1410:J1410" si="886">H1411+H1412+H1413</f>
        <v>52600</v>
      </c>
      <c r="I1410" s="295">
        <f t="shared" si="886"/>
        <v>52600</v>
      </c>
      <c r="J1410" s="295">
        <f t="shared" si="886"/>
        <v>0</v>
      </c>
      <c r="K1410" s="295">
        <f t="shared" ref="K1410:L1410" si="887">K1411+K1412+K1413</f>
        <v>0</v>
      </c>
      <c r="L1410" s="295">
        <f t="shared" si="887"/>
        <v>0</v>
      </c>
      <c r="M1410" s="295">
        <f t="shared" si="868"/>
        <v>0</v>
      </c>
    </row>
    <row r="1411" spans="1:13" ht="15" hidden="1" x14ac:dyDescent="0.2">
      <c r="A1411" s="107" t="s">
        <v>600</v>
      </c>
      <c r="B1411" s="94" t="s">
        <v>756</v>
      </c>
      <c r="C1411" s="94">
        <v>559</v>
      </c>
      <c r="D1411" s="107" t="s">
        <v>31</v>
      </c>
      <c r="E1411" s="108">
        <v>3211</v>
      </c>
      <c r="F1411" s="140" t="s">
        <v>42</v>
      </c>
      <c r="G1411" s="109"/>
      <c r="H1411" s="278">
        <v>50000</v>
      </c>
      <c r="I1411" s="278">
        <v>50000</v>
      </c>
      <c r="J1411" s="278"/>
      <c r="K1411" s="278"/>
      <c r="L1411" s="278"/>
      <c r="M1411" s="278">
        <f t="shared" si="868"/>
        <v>0</v>
      </c>
    </row>
    <row r="1412" spans="1:13" s="99" customFormat="1" ht="30" hidden="1" x14ac:dyDescent="0.2">
      <c r="A1412" s="107" t="s">
        <v>600</v>
      </c>
      <c r="B1412" s="122" t="s">
        <v>756</v>
      </c>
      <c r="C1412" s="122">
        <v>559</v>
      </c>
      <c r="D1412" s="107" t="s">
        <v>31</v>
      </c>
      <c r="E1412" s="108">
        <v>3212</v>
      </c>
      <c r="F1412" s="140" t="s">
        <v>43</v>
      </c>
      <c r="G1412" s="109"/>
      <c r="H1412" s="281">
        <v>100</v>
      </c>
      <c r="I1412" s="281">
        <v>100</v>
      </c>
      <c r="J1412" s="281"/>
      <c r="K1412" s="281"/>
      <c r="L1412" s="281"/>
      <c r="M1412" s="281">
        <f t="shared" si="868"/>
        <v>0</v>
      </c>
    </row>
    <row r="1413" spans="1:13" ht="15" hidden="1" x14ac:dyDescent="0.2">
      <c r="A1413" s="107" t="s">
        <v>600</v>
      </c>
      <c r="B1413" s="122" t="s">
        <v>756</v>
      </c>
      <c r="C1413" s="122">
        <v>559</v>
      </c>
      <c r="D1413" s="107" t="s">
        <v>31</v>
      </c>
      <c r="E1413" s="108">
        <v>3213</v>
      </c>
      <c r="F1413" s="140" t="s">
        <v>44</v>
      </c>
      <c r="G1413" s="109"/>
      <c r="H1413" s="293">
        <v>2500</v>
      </c>
      <c r="I1413" s="293">
        <v>2500</v>
      </c>
      <c r="J1413" s="293"/>
      <c r="K1413" s="293"/>
      <c r="L1413" s="293"/>
      <c r="M1413" s="293">
        <f t="shared" si="868"/>
        <v>0</v>
      </c>
    </row>
    <row r="1414" spans="1:13" hidden="1" x14ac:dyDescent="0.2">
      <c r="A1414" s="102" t="s">
        <v>600</v>
      </c>
      <c r="B1414" s="101" t="s">
        <v>756</v>
      </c>
      <c r="C1414" s="101">
        <v>559</v>
      </c>
      <c r="D1414" s="102"/>
      <c r="E1414" s="103">
        <v>322</v>
      </c>
      <c r="F1414" s="139"/>
      <c r="G1414" s="104"/>
      <c r="H1414" s="295">
        <f t="shared" ref="H1414:L1414" si="888">H1415</f>
        <v>100</v>
      </c>
      <c r="I1414" s="295">
        <f t="shared" si="888"/>
        <v>100</v>
      </c>
      <c r="J1414" s="295">
        <f t="shared" si="888"/>
        <v>0</v>
      </c>
      <c r="K1414" s="295">
        <f t="shared" si="888"/>
        <v>0</v>
      </c>
      <c r="L1414" s="295">
        <f t="shared" si="888"/>
        <v>0</v>
      </c>
      <c r="M1414" s="295">
        <f t="shared" si="868"/>
        <v>0</v>
      </c>
    </row>
    <row r="1415" spans="1:13" ht="15" hidden="1" x14ac:dyDescent="0.2">
      <c r="A1415" s="107" t="s">
        <v>600</v>
      </c>
      <c r="B1415" s="94" t="s">
        <v>756</v>
      </c>
      <c r="C1415" s="94">
        <v>559</v>
      </c>
      <c r="D1415" s="107" t="s">
        <v>31</v>
      </c>
      <c r="E1415" s="108">
        <v>3221</v>
      </c>
      <c r="F1415" s="140" t="s">
        <v>297</v>
      </c>
      <c r="G1415" s="109"/>
      <c r="H1415" s="275">
        <v>100</v>
      </c>
      <c r="I1415" s="275">
        <v>100</v>
      </c>
      <c r="J1415" s="275"/>
      <c r="K1415" s="275"/>
      <c r="L1415" s="275"/>
      <c r="M1415" s="275">
        <f t="shared" si="868"/>
        <v>0</v>
      </c>
    </row>
    <row r="1416" spans="1:13" hidden="1" x14ac:dyDescent="0.2">
      <c r="A1416" s="102" t="s">
        <v>600</v>
      </c>
      <c r="B1416" s="101" t="s">
        <v>756</v>
      </c>
      <c r="C1416" s="101">
        <v>559</v>
      </c>
      <c r="D1416" s="102"/>
      <c r="E1416" s="103">
        <v>323</v>
      </c>
      <c r="F1416" s="139"/>
      <c r="G1416" s="104"/>
      <c r="H1416" s="295">
        <f>SUM(H1417:H1423)</f>
        <v>194600</v>
      </c>
      <c r="I1416" s="295">
        <f>SUM(I1417:I1423)</f>
        <v>194600</v>
      </c>
      <c r="J1416" s="295">
        <f>SUM(J1417:J1423)</f>
        <v>0</v>
      </c>
      <c r="K1416" s="295">
        <f t="shared" ref="K1416:L1416" si="889">SUM(K1417:K1423)</f>
        <v>0</v>
      </c>
      <c r="L1416" s="295">
        <f t="shared" si="889"/>
        <v>0</v>
      </c>
      <c r="M1416" s="295">
        <f t="shared" si="868"/>
        <v>0</v>
      </c>
    </row>
    <row r="1417" spans="1:13" ht="15" hidden="1" x14ac:dyDescent="0.2">
      <c r="A1417" s="107" t="s">
        <v>600</v>
      </c>
      <c r="B1417" s="94" t="s">
        <v>756</v>
      </c>
      <c r="C1417" s="94">
        <v>559</v>
      </c>
      <c r="D1417" s="107" t="s">
        <v>31</v>
      </c>
      <c r="E1417" s="108">
        <v>3231</v>
      </c>
      <c r="F1417" s="140" t="s">
        <v>52</v>
      </c>
      <c r="G1417" s="109"/>
      <c r="H1417" s="280">
        <v>100</v>
      </c>
      <c r="I1417" s="280">
        <v>100</v>
      </c>
      <c r="J1417" s="280"/>
      <c r="K1417" s="280"/>
      <c r="L1417" s="280"/>
      <c r="M1417" s="280">
        <f t="shared" si="868"/>
        <v>0</v>
      </c>
    </row>
    <row r="1418" spans="1:13" ht="15" hidden="1" x14ac:dyDescent="0.2">
      <c r="A1418" s="107" t="s">
        <v>600</v>
      </c>
      <c r="B1418" s="94" t="s">
        <v>756</v>
      </c>
      <c r="C1418" s="94">
        <v>559</v>
      </c>
      <c r="D1418" s="107" t="s">
        <v>31</v>
      </c>
      <c r="E1418" s="108">
        <v>3232</v>
      </c>
      <c r="F1418" s="140" t="s">
        <v>53</v>
      </c>
      <c r="G1418" s="109"/>
      <c r="H1418" s="293">
        <v>100</v>
      </c>
      <c r="I1418" s="293">
        <v>100</v>
      </c>
      <c r="J1418" s="293"/>
      <c r="K1418" s="293"/>
      <c r="L1418" s="293"/>
      <c r="M1418" s="293">
        <f t="shared" si="868"/>
        <v>0</v>
      </c>
    </row>
    <row r="1419" spans="1:13" ht="15" hidden="1" x14ac:dyDescent="0.2">
      <c r="A1419" s="107" t="s">
        <v>600</v>
      </c>
      <c r="B1419" s="94" t="s">
        <v>756</v>
      </c>
      <c r="C1419" s="94">
        <v>559</v>
      </c>
      <c r="D1419" s="107" t="s">
        <v>31</v>
      </c>
      <c r="E1419" s="108">
        <v>3233</v>
      </c>
      <c r="F1419" s="140" t="s">
        <v>54</v>
      </c>
      <c r="G1419" s="109"/>
      <c r="H1419" s="293">
        <v>20000</v>
      </c>
      <c r="I1419" s="293">
        <v>20000</v>
      </c>
      <c r="J1419" s="293"/>
      <c r="K1419" s="293"/>
      <c r="L1419" s="293"/>
      <c r="M1419" s="293">
        <f t="shared" si="868"/>
        <v>0</v>
      </c>
    </row>
    <row r="1420" spans="1:13" ht="15" hidden="1" x14ac:dyDescent="0.2">
      <c r="A1420" s="107" t="s">
        <v>600</v>
      </c>
      <c r="B1420" s="94" t="s">
        <v>756</v>
      </c>
      <c r="C1420" s="94">
        <v>559</v>
      </c>
      <c r="D1420" s="107" t="s">
        <v>31</v>
      </c>
      <c r="E1420" s="108">
        <v>3235</v>
      </c>
      <c r="F1420" s="140" t="s">
        <v>56</v>
      </c>
      <c r="G1420" s="109"/>
      <c r="H1420" s="293">
        <v>100</v>
      </c>
      <c r="I1420" s="293">
        <v>100</v>
      </c>
      <c r="J1420" s="293"/>
      <c r="K1420" s="293"/>
      <c r="L1420" s="293"/>
      <c r="M1420" s="293">
        <f t="shared" si="868"/>
        <v>0</v>
      </c>
    </row>
    <row r="1421" spans="1:13" ht="15" hidden="1" x14ac:dyDescent="0.2">
      <c r="A1421" s="107" t="s">
        <v>600</v>
      </c>
      <c r="B1421" s="94" t="s">
        <v>756</v>
      </c>
      <c r="C1421" s="94">
        <v>559</v>
      </c>
      <c r="D1421" s="107" t="s">
        <v>31</v>
      </c>
      <c r="E1421" s="108">
        <v>3237</v>
      </c>
      <c r="F1421" s="140" t="s">
        <v>58</v>
      </c>
      <c r="G1421" s="109"/>
      <c r="H1421" s="293">
        <v>75000</v>
      </c>
      <c r="I1421" s="293">
        <v>75000</v>
      </c>
      <c r="J1421" s="293"/>
      <c r="K1421" s="293"/>
      <c r="L1421" s="293"/>
      <c r="M1421" s="293">
        <f t="shared" si="868"/>
        <v>0</v>
      </c>
    </row>
    <row r="1422" spans="1:13" s="99" customFormat="1" hidden="1" x14ac:dyDescent="0.2">
      <c r="A1422" s="107" t="s">
        <v>600</v>
      </c>
      <c r="B1422" s="94" t="s">
        <v>756</v>
      </c>
      <c r="C1422" s="94">
        <v>559</v>
      </c>
      <c r="D1422" s="107" t="s">
        <v>31</v>
      </c>
      <c r="E1422" s="108">
        <v>3238</v>
      </c>
      <c r="F1422" s="140" t="s">
        <v>59</v>
      </c>
      <c r="G1422" s="109"/>
      <c r="H1422" s="293">
        <v>99200</v>
      </c>
      <c r="I1422" s="293">
        <v>99200</v>
      </c>
      <c r="J1422" s="293"/>
      <c r="K1422" s="293"/>
      <c r="L1422" s="293"/>
      <c r="M1422" s="293">
        <f t="shared" si="868"/>
        <v>0</v>
      </c>
    </row>
    <row r="1423" spans="1:13" ht="15" hidden="1" x14ac:dyDescent="0.2">
      <c r="A1423" s="107" t="s">
        <v>600</v>
      </c>
      <c r="B1423" s="94" t="s">
        <v>756</v>
      </c>
      <c r="C1423" s="94">
        <v>559</v>
      </c>
      <c r="D1423" s="107" t="s">
        <v>31</v>
      </c>
      <c r="E1423" s="108">
        <v>3239</v>
      </c>
      <c r="F1423" s="140" t="s">
        <v>60</v>
      </c>
      <c r="G1423" s="109"/>
      <c r="H1423" s="281">
        <v>100</v>
      </c>
      <c r="I1423" s="281">
        <v>100</v>
      </c>
      <c r="J1423" s="281"/>
      <c r="K1423" s="281"/>
      <c r="L1423" s="281"/>
      <c r="M1423" s="281">
        <f t="shared" si="868"/>
        <v>0</v>
      </c>
    </row>
    <row r="1424" spans="1:13" hidden="1" x14ac:dyDescent="0.2">
      <c r="A1424" s="102" t="s">
        <v>600</v>
      </c>
      <c r="B1424" s="101" t="s">
        <v>756</v>
      </c>
      <c r="C1424" s="101">
        <v>559</v>
      </c>
      <c r="D1424" s="102"/>
      <c r="E1424" s="103">
        <v>324</v>
      </c>
      <c r="F1424" s="139"/>
      <c r="G1424" s="104"/>
      <c r="H1424" s="155">
        <f t="shared" ref="H1424:L1424" si="890">H1425</f>
        <v>100</v>
      </c>
      <c r="I1424" s="155">
        <f t="shared" si="890"/>
        <v>100</v>
      </c>
      <c r="J1424" s="155">
        <f t="shared" si="890"/>
        <v>0</v>
      </c>
      <c r="K1424" s="155">
        <f t="shared" si="890"/>
        <v>0</v>
      </c>
      <c r="L1424" s="155">
        <f t="shared" si="890"/>
        <v>0</v>
      </c>
      <c r="M1424" s="155">
        <f t="shared" si="868"/>
        <v>0</v>
      </c>
    </row>
    <row r="1425" spans="1:13" ht="30" hidden="1" x14ac:dyDescent="0.2">
      <c r="A1425" s="107" t="s">
        <v>600</v>
      </c>
      <c r="B1425" s="94" t="s">
        <v>756</v>
      </c>
      <c r="C1425" s="94">
        <v>559</v>
      </c>
      <c r="D1425" s="107" t="s">
        <v>31</v>
      </c>
      <c r="E1425" s="108">
        <v>3241</v>
      </c>
      <c r="F1425" s="140" t="s">
        <v>205</v>
      </c>
      <c r="G1425" s="109"/>
      <c r="H1425" s="280">
        <v>100</v>
      </c>
      <c r="I1425" s="280">
        <v>100</v>
      </c>
      <c r="J1425" s="280"/>
      <c r="K1425" s="280"/>
      <c r="L1425" s="280"/>
      <c r="M1425" s="280">
        <f t="shared" si="868"/>
        <v>0</v>
      </c>
    </row>
    <row r="1426" spans="1:13" hidden="1" x14ac:dyDescent="0.2">
      <c r="A1426" s="102" t="s">
        <v>600</v>
      </c>
      <c r="B1426" s="101" t="s">
        <v>756</v>
      </c>
      <c r="C1426" s="101">
        <v>559</v>
      </c>
      <c r="D1426" s="102"/>
      <c r="E1426" s="103">
        <v>329</v>
      </c>
      <c r="F1426" s="139"/>
      <c r="G1426" s="104"/>
      <c r="H1426" s="295">
        <f t="shared" ref="H1426:L1426" si="891">H1427</f>
        <v>1000</v>
      </c>
      <c r="I1426" s="295">
        <f t="shared" si="891"/>
        <v>1000</v>
      </c>
      <c r="J1426" s="295">
        <f t="shared" si="891"/>
        <v>0</v>
      </c>
      <c r="K1426" s="295">
        <f t="shared" si="891"/>
        <v>0</v>
      </c>
      <c r="L1426" s="295">
        <f t="shared" si="891"/>
        <v>0</v>
      </c>
      <c r="M1426" s="295">
        <f t="shared" si="868"/>
        <v>0</v>
      </c>
    </row>
    <row r="1427" spans="1:13" ht="15" hidden="1" x14ac:dyDescent="0.2">
      <c r="A1427" s="107" t="s">
        <v>600</v>
      </c>
      <c r="B1427" s="94" t="s">
        <v>756</v>
      </c>
      <c r="C1427" s="94">
        <v>559</v>
      </c>
      <c r="D1427" s="107" t="s">
        <v>31</v>
      </c>
      <c r="E1427" s="108">
        <v>3293</v>
      </c>
      <c r="F1427" s="140" t="s">
        <v>64</v>
      </c>
      <c r="G1427" s="109"/>
      <c r="H1427" s="278">
        <v>1000</v>
      </c>
      <c r="I1427" s="278">
        <v>1000</v>
      </c>
      <c r="J1427" s="278"/>
      <c r="K1427" s="278"/>
      <c r="L1427" s="278"/>
      <c r="M1427" s="278">
        <f t="shared" si="868"/>
        <v>0</v>
      </c>
    </row>
    <row r="1428" spans="1:13" hidden="1" x14ac:dyDescent="0.2">
      <c r="A1428" s="186" t="s">
        <v>600</v>
      </c>
      <c r="B1428" s="174" t="s">
        <v>756</v>
      </c>
      <c r="C1428" s="164">
        <v>559</v>
      </c>
      <c r="D1428" s="164"/>
      <c r="E1428" s="165">
        <v>42</v>
      </c>
      <c r="F1428" s="166"/>
      <c r="G1428" s="167"/>
      <c r="H1428" s="296">
        <f t="shared" ref="H1428:L1428" si="892">H1429</f>
        <v>200</v>
      </c>
      <c r="I1428" s="296">
        <f t="shared" si="892"/>
        <v>200</v>
      </c>
      <c r="J1428" s="296">
        <f t="shared" si="892"/>
        <v>0</v>
      </c>
      <c r="K1428" s="296">
        <f t="shared" si="892"/>
        <v>0</v>
      </c>
      <c r="L1428" s="296">
        <f t="shared" si="892"/>
        <v>0</v>
      </c>
      <c r="M1428" s="296">
        <f t="shared" si="868"/>
        <v>0</v>
      </c>
    </row>
    <row r="1429" spans="1:13" hidden="1" x14ac:dyDescent="0.2">
      <c r="A1429" s="102" t="s">
        <v>600</v>
      </c>
      <c r="B1429" s="101" t="s">
        <v>756</v>
      </c>
      <c r="C1429" s="101">
        <v>559</v>
      </c>
      <c r="D1429" s="102"/>
      <c r="E1429" s="103">
        <v>422</v>
      </c>
      <c r="F1429" s="139"/>
      <c r="G1429" s="104"/>
      <c r="H1429" s="295">
        <f t="shared" ref="H1429:J1429" si="893">H1430+H1431</f>
        <v>200</v>
      </c>
      <c r="I1429" s="295">
        <f t="shared" si="893"/>
        <v>200</v>
      </c>
      <c r="J1429" s="295">
        <f t="shared" si="893"/>
        <v>0</v>
      </c>
      <c r="K1429" s="295">
        <f t="shared" ref="K1429:L1429" si="894">K1430+K1431</f>
        <v>0</v>
      </c>
      <c r="L1429" s="295">
        <f t="shared" si="894"/>
        <v>0</v>
      </c>
      <c r="M1429" s="295">
        <f t="shared" si="868"/>
        <v>0</v>
      </c>
    </row>
    <row r="1430" spans="1:13" ht="15" hidden="1" x14ac:dyDescent="0.2">
      <c r="A1430" s="107" t="s">
        <v>600</v>
      </c>
      <c r="B1430" s="94" t="s">
        <v>756</v>
      </c>
      <c r="C1430" s="94">
        <v>559</v>
      </c>
      <c r="D1430" s="107" t="s">
        <v>31</v>
      </c>
      <c r="E1430" s="108">
        <v>4222</v>
      </c>
      <c r="F1430" s="140" t="s">
        <v>75</v>
      </c>
      <c r="G1430" s="109"/>
      <c r="H1430" s="280">
        <v>100</v>
      </c>
      <c r="I1430" s="280">
        <v>100</v>
      </c>
      <c r="J1430" s="280"/>
      <c r="K1430" s="280"/>
      <c r="L1430" s="280"/>
      <c r="M1430" s="280">
        <f t="shared" si="868"/>
        <v>0</v>
      </c>
    </row>
    <row r="1431" spans="1:13" s="99" customFormat="1" hidden="1" x14ac:dyDescent="0.2">
      <c r="A1431" s="145" t="s">
        <v>600</v>
      </c>
      <c r="B1431" s="94" t="s">
        <v>756</v>
      </c>
      <c r="C1431" s="94">
        <v>559</v>
      </c>
      <c r="D1431" s="107" t="s">
        <v>31</v>
      </c>
      <c r="E1431" s="108">
        <v>4227</v>
      </c>
      <c r="F1431" s="140" t="s">
        <v>77</v>
      </c>
      <c r="G1431" s="109"/>
      <c r="H1431" s="280">
        <v>100</v>
      </c>
      <c r="I1431" s="280">
        <v>100</v>
      </c>
      <c r="J1431" s="280"/>
      <c r="K1431" s="280"/>
      <c r="L1431" s="280"/>
      <c r="M1431" s="280">
        <f t="shared" si="868"/>
        <v>0</v>
      </c>
    </row>
    <row r="1432" spans="1:13" ht="56.25" hidden="1" x14ac:dyDescent="0.2">
      <c r="A1432" s="187" t="s">
        <v>600</v>
      </c>
      <c r="B1432" s="169" t="s">
        <v>758</v>
      </c>
      <c r="C1432" s="169"/>
      <c r="D1432" s="169"/>
      <c r="E1432" s="170"/>
      <c r="F1432" s="172" t="s">
        <v>759</v>
      </c>
      <c r="G1432" s="173" t="s">
        <v>614</v>
      </c>
      <c r="H1432" s="297">
        <f>H1433+H1438+H1464+H1441+H1446+H1449+H1455</f>
        <v>108770092</v>
      </c>
      <c r="I1432" s="297">
        <f t="shared" ref="I1432:L1432" si="895">I1433+I1438+I1464+I1441+I1446+I1449+I1455</f>
        <v>78495743</v>
      </c>
      <c r="J1432" s="297">
        <f t="shared" si="895"/>
        <v>5896460</v>
      </c>
      <c r="K1432" s="297">
        <f t="shared" si="895"/>
        <v>0</v>
      </c>
      <c r="L1432" s="297">
        <f t="shared" si="895"/>
        <v>0</v>
      </c>
      <c r="M1432" s="297">
        <f t="shared" ref="M1432:M1440" si="896">H1432-I1432+J1432-K1432+L1432</f>
        <v>36170809</v>
      </c>
    </row>
    <row r="1433" spans="1:13" s="137" customFormat="1" hidden="1" x14ac:dyDescent="0.2">
      <c r="A1433" s="186" t="s">
        <v>600</v>
      </c>
      <c r="B1433" s="174" t="s">
        <v>758</v>
      </c>
      <c r="C1433" s="164">
        <v>11</v>
      </c>
      <c r="D1433" s="164"/>
      <c r="E1433" s="165">
        <v>31</v>
      </c>
      <c r="F1433" s="166"/>
      <c r="G1433" s="167"/>
      <c r="H1433" s="296">
        <f t="shared" ref="H1433:I1433" si="897">H1434+H1436</f>
        <v>23300</v>
      </c>
      <c r="I1433" s="296">
        <f t="shared" si="897"/>
        <v>19090</v>
      </c>
      <c r="J1433" s="296">
        <f t="shared" ref="J1433:L1433" si="898">J1434+J1436</f>
        <v>0</v>
      </c>
      <c r="K1433" s="296">
        <f t="shared" si="898"/>
        <v>0</v>
      </c>
      <c r="L1433" s="296">
        <f t="shared" si="898"/>
        <v>0</v>
      </c>
      <c r="M1433" s="296">
        <f t="shared" si="896"/>
        <v>4210</v>
      </c>
    </row>
    <row r="1434" spans="1:13" hidden="1" x14ac:dyDescent="0.2">
      <c r="A1434" s="102" t="s">
        <v>600</v>
      </c>
      <c r="B1434" s="119" t="s">
        <v>758</v>
      </c>
      <c r="C1434" s="119">
        <v>11</v>
      </c>
      <c r="D1434" s="102"/>
      <c r="E1434" s="103">
        <v>311</v>
      </c>
      <c r="F1434" s="139"/>
      <c r="G1434" s="104"/>
      <c r="H1434" s="105">
        <f t="shared" ref="H1434:L1434" si="899">H1435</f>
        <v>20000</v>
      </c>
      <c r="I1434" s="105">
        <f t="shared" si="899"/>
        <v>16400</v>
      </c>
      <c r="J1434" s="105">
        <f t="shared" si="899"/>
        <v>0</v>
      </c>
      <c r="K1434" s="105">
        <f t="shared" si="899"/>
        <v>0</v>
      </c>
      <c r="L1434" s="105">
        <f t="shared" si="899"/>
        <v>0</v>
      </c>
      <c r="M1434" s="105">
        <f t="shared" si="896"/>
        <v>3600</v>
      </c>
    </row>
    <row r="1435" spans="1:13" s="137" customFormat="1" ht="15" hidden="1" x14ac:dyDescent="0.2">
      <c r="A1435" s="107" t="s">
        <v>600</v>
      </c>
      <c r="B1435" s="122" t="s">
        <v>758</v>
      </c>
      <c r="C1435" s="122">
        <v>11</v>
      </c>
      <c r="D1435" s="107" t="s">
        <v>31</v>
      </c>
      <c r="E1435" s="108">
        <v>3111</v>
      </c>
      <c r="F1435" s="140" t="s">
        <v>33</v>
      </c>
      <c r="G1435" s="130"/>
      <c r="H1435" s="278">
        <v>20000</v>
      </c>
      <c r="I1435" s="278">
        <v>16400</v>
      </c>
      <c r="J1435" s="278"/>
      <c r="K1435" s="278"/>
      <c r="L1435" s="278"/>
      <c r="M1435" s="278">
        <f t="shared" si="896"/>
        <v>3600</v>
      </c>
    </row>
    <row r="1436" spans="1:13" s="99" customFormat="1" hidden="1" x14ac:dyDescent="0.2">
      <c r="A1436" s="102" t="s">
        <v>600</v>
      </c>
      <c r="B1436" s="119" t="s">
        <v>758</v>
      </c>
      <c r="C1436" s="119">
        <v>11</v>
      </c>
      <c r="D1436" s="102"/>
      <c r="E1436" s="103">
        <v>313</v>
      </c>
      <c r="F1436" s="139"/>
      <c r="G1436" s="104"/>
      <c r="H1436" s="105">
        <f t="shared" ref="H1436:L1436" si="900">H1437</f>
        <v>3300</v>
      </c>
      <c r="I1436" s="105">
        <f t="shared" si="900"/>
        <v>2690</v>
      </c>
      <c r="J1436" s="105">
        <f t="shared" si="900"/>
        <v>0</v>
      </c>
      <c r="K1436" s="105">
        <f t="shared" si="900"/>
        <v>0</v>
      </c>
      <c r="L1436" s="105">
        <f t="shared" si="900"/>
        <v>0</v>
      </c>
      <c r="M1436" s="105">
        <f t="shared" si="896"/>
        <v>610</v>
      </c>
    </row>
    <row r="1437" spans="1:13" ht="15" hidden="1" x14ac:dyDescent="0.2">
      <c r="A1437" s="107" t="s">
        <v>600</v>
      </c>
      <c r="B1437" s="122" t="s">
        <v>758</v>
      </c>
      <c r="C1437" s="122">
        <v>11</v>
      </c>
      <c r="D1437" s="107" t="s">
        <v>31</v>
      </c>
      <c r="E1437" s="108">
        <v>3132</v>
      </c>
      <c r="F1437" s="140" t="s">
        <v>40</v>
      </c>
      <c r="G1437" s="130"/>
      <c r="H1437" s="278">
        <v>3300</v>
      </c>
      <c r="I1437" s="278">
        <v>2690</v>
      </c>
      <c r="J1437" s="278"/>
      <c r="K1437" s="278"/>
      <c r="L1437" s="278"/>
      <c r="M1437" s="278">
        <f t="shared" si="896"/>
        <v>610</v>
      </c>
    </row>
    <row r="1438" spans="1:13" s="137" customFormat="1" hidden="1" x14ac:dyDescent="0.2">
      <c r="A1438" s="186" t="s">
        <v>600</v>
      </c>
      <c r="B1438" s="174" t="s">
        <v>758</v>
      </c>
      <c r="C1438" s="164">
        <v>11</v>
      </c>
      <c r="D1438" s="164"/>
      <c r="E1438" s="165">
        <v>32</v>
      </c>
      <c r="F1438" s="166"/>
      <c r="G1438" s="167"/>
      <c r="H1438" s="296">
        <f t="shared" ref="H1438:L1439" si="901">H1439</f>
        <v>30000</v>
      </c>
      <c r="I1438" s="296">
        <f t="shared" si="901"/>
        <v>0</v>
      </c>
      <c r="J1438" s="296">
        <f t="shared" si="901"/>
        <v>31200</v>
      </c>
      <c r="K1438" s="296">
        <f t="shared" si="901"/>
        <v>0</v>
      </c>
      <c r="L1438" s="296">
        <f t="shared" si="901"/>
        <v>0</v>
      </c>
      <c r="M1438" s="296">
        <f t="shared" si="896"/>
        <v>61200</v>
      </c>
    </row>
    <row r="1439" spans="1:13" hidden="1" x14ac:dyDescent="0.2">
      <c r="A1439" s="102" t="s">
        <v>600</v>
      </c>
      <c r="B1439" s="119" t="s">
        <v>758</v>
      </c>
      <c r="C1439" s="119">
        <v>11</v>
      </c>
      <c r="D1439" s="102"/>
      <c r="E1439" s="103">
        <v>323</v>
      </c>
      <c r="F1439" s="139"/>
      <c r="G1439" s="104"/>
      <c r="H1439" s="105">
        <f t="shared" si="901"/>
        <v>30000</v>
      </c>
      <c r="I1439" s="105">
        <f t="shared" si="901"/>
        <v>0</v>
      </c>
      <c r="J1439" s="105">
        <f t="shared" si="901"/>
        <v>31200</v>
      </c>
      <c r="K1439" s="105">
        <f t="shared" si="901"/>
        <v>0</v>
      </c>
      <c r="L1439" s="105">
        <f t="shared" si="901"/>
        <v>0</v>
      </c>
      <c r="M1439" s="105">
        <f t="shared" si="896"/>
        <v>61200</v>
      </c>
    </row>
    <row r="1440" spans="1:13" s="99" customFormat="1" hidden="1" x14ac:dyDescent="0.2">
      <c r="A1440" s="107" t="s">
        <v>600</v>
      </c>
      <c r="B1440" s="122" t="s">
        <v>758</v>
      </c>
      <c r="C1440" s="122">
        <v>11</v>
      </c>
      <c r="D1440" s="107" t="s">
        <v>31</v>
      </c>
      <c r="E1440" s="108">
        <v>3237</v>
      </c>
      <c r="F1440" s="140" t="s">
        <v>58</v>
      </c>
      <c r="G1440" s="130"/>
      <c r="H1440" s="278">
        <v>30000</v>
      </c>
      <c r="I1440" s="278"/>
      <c r="J1440" s="278">
        <v>31200</v>
      </c>
      <c r="K1440" s="278"/>
      <c r="L1440" s="278"/>
      <c r="M1440" s="278">
        <f t="shared" si="896"/>
        <v>61200</v>
      </c>
    </row>
    <row r="1441" spans="1:13" s="245" customFormat="1" hidden="1" x14ac:dyDescent="0.2">
      <c r="A1441" s="242" t="s">
        <v>600</v>
      </c>
      <c r="B1441" s="243" t="s">
        <v>758</v>
      </c>
      <c r="C1441" s="206">
        <v>581</v>
      </c>
      <c r="D1441" s="206"/>
      <c r="E1441" s="208">
        <v>31</v>
      </c>
      <c r="F1441" s="209"/>
      <c r="G1441" s="244"/>
      <c r="H1441" s="227">
        <f t="shared" ref="H1441:J1441" si="902">H1442+H1444</f>
        <v>600</v>
      </c>
      <c r="I1441" s="227">
        <f t="shared" si="902"/>
        <v>600</v>
      </c>
      <c r="J1441" s="227">
        <f t="shared" si="902"/>
        <v>0</v>
      </c>
      <c r="K1441" s="227">
        <f t="shared" ref="K1441:L1441" si="903">K1442+K1444</f>
        <v>0</v>
      </c>
      <c r="L1441" s="227">
        <f t="shared" si="903"/>
        <v>0</v>
      </c>
      <c r="M1441" s="227">
        <f t="shared" ref="M1441:M1463" si="904">H1441-I1441+J1441-K1441+L1441</f>
        <v>0</v>
      </c>
    </row>
    <row r="1442" spans="1:13" s="204" customFormat="1" hidden="1" x14ac:dyDescent="0.2">
      <c r="A1442" s="247" t="s">
        <v>600</v>
      </c>
      <c r="B1442" s="269" t="s">
        <v>758</v>
      </c>
      <c r="C1442" s="269">
        <v>581</v>
      </c>
      <c r="D1442" s="247"/>
      <c r="E1442" s="224">
        <v>311</v>
      </c>
      <c r="F1442" s="213"/>
      <c r="G1442" s="248"/>
      <c r="H1442" s="239">
        <f t="shared" ref="H1442:L1442" si="905">H1443</f>
        <v>300</v>
      </c>
      <c r="I1442" s="239">
        <f t="shared" si="905"/>
        <v>300</v>
      </c>
      <c r="J1442" s="239">
        <f t="shared" si="905"/>
        <v>0</v>
      </c>
      <c r="K1442" s="239">
        <f t="shared" si="905"/>
        <v>0</v>
      </c>
      <c r="L1442" s="239">
        <f t="shared" si="905"/>
        <v>0</v>
      </c>
      <c r="M1442" s="239">
        <f t="shared" si="904"/>
        <v>0</v>
      </c>
    </row>
    <row r="1443" spans="1:13" s="245" customFormat="1" ht="15" hidden="1" x14ac:dyDescent="0.2">
      <c r="A1443" s="216" t="s">
        <v>600</v>
      </c>
      <c r="B1443" s="270" t="s">
        <v>758</v>
      </c>
      <c r="C1443" s="270">
        <v>581</v>
      </c>
      <c r="D1443" s="216" t="s">
        <v>258</v>
      </c>
      <c r="E1443" s="217">
        <v>3111</v>
      </c>
      <c r="F1443" s="218" t="s">
        <v>33</v>
      </c>
      <c r="G1443" s="251"/>
      <c r="H1443" s="283">
        <v>300</v>
      </c>
      <c r="I1443" s="283">
        <v>300</v>
      </c>
      <c r="J1443" s="283"/>
      <c r="K1443" s="283"/>
      <c r="L1443" s="283"/>
      <c r="M1443" s="283">
        <f t="shared" si="904"/>
        <v>0</v>
      </c>
    </row>
    <row r="1444" spans="1:13" s="240" customFormat="1" hidden="1" x14ac:dyDescent="0.2">
      <c r="A1444" s="247" t="s">
        <v>600</v>
      </c>
      <c r="B1444" s="269" t="s">
        <v>758</v>
      </c>
      <c r="C1444" s="269">
        <v>581</v>
      </c>
      <c r="D1444" s="247"/>
      <c r="E1444" s="224">
        <v>313</v>
      </c>
      <c r="F1444" s="213"/>
      <c r="G1444" s="248"/>
      <c r="H1444" s="239">
        <f t="shared" ref="H1444:L1444" si="906">H1445</f>
        <v>300</v>
      </c>
      <c r="I1444" s="239">
        <f t="shared" si="906"/>
        <v>300</v>
      </c>
      <c r="J1444" s="239">
        <f t="shared" si="906"/>
        <v>0</v>
      </c>
      <c r="K1444" s="239">
        <f t="shared" si="906"/>
        <v>0</v>
      </c>
      <c r="L1444" s="239">
        <f t="shared" si="906"/>
        <v>0</v>
      </c>
      <c r="M1444" s="239">
        <f t="shared" si="904"/>
        <v>0</v>
      </c>
    </row>
    <row r="1445" spans="1:13" s="204" customFormat="1" ht="15" hidden="1" x14ac:dyDescent="0.2">
      <c r="A1445" s="216" t="s">
        <v>600</v>
      </c>
      <c r="B1445" s="270" t="s">
        <v>758</v>
      </c>
      <c r="C1445" s="270">
        <v>581</v>
      </c>
      <c r="D1445" s="216" t="s">
        <v>258</v>
      </c>
      <c r="E1445" s="217">
        <v>3132</v>
      </c>
      <c r="F1445" s="218" t="s">
        <v>40</v>
      </c>
      <c r="G1445" s="251"/>
      <c r="H1445" s="283">
        <v>300</v>
      </c>
      <c r="I1445" s="283">
        <v>300</v>
      </c>
      <c r="J1445" s="283"/>
      <c r="K1445" s="283"/>
      <c r="L1445" s="283"/>
      <c r="M1445" s="283">
        <f t="shared" si="904"/>
        <v>0</v>
      </c>
    </row>
    <row r="1446" spans="1:13" s="137" customFormat="1" hidden="1" x14ac:dyDescent="0.2">
      <c r="A1446" s="186" t="s">
        <v>600</v>
      </c>
      <c r="B1446" s="174" t="s">
        <v>758</v>
      </c>
      <c r="C1446" s="164">
        <v>581</v>
      </c>
      <c r="D1446" s="164"/>
      <c r="E1446" s="165">
        <v>35</v>
      </c>
      <c r="F1446" s="166"/>
      <c r="G1446" s="167"/>
      <c r="H1446" s="296">
        <f t="shared" ref="H1446:L1447" si="907">H1447</f>
        <v>130100</v>
      </c>
      <c r="I1446" s="296">
        <f t="shared" si="907"/>
        <v>130100</v>
      </c>
      <c r="J1446" s="296">
        <f t="shared" si="907"/>
        <v>0</v>
      </c>
      <c r="K1446" s="296">
        <f t="shared" si="907"/>
        <v>0</v>
      </c>
      <c r="L1446" s="296">
        <f t="shared" si="907"/>
        <v>0</v>
      </c>
      <c r="M1446" s="296">
        <f t="shared" si="904"/>
        <v>0</v>
      </c>
    </row>
    <row r="1447" spans="1:13" hidden="1" x14ac:dyDescent="0.2">
      <c r="A1447" s="116" t="s">
        <v>600</v>
      </c>
      <c r="B1447" s="100" t="s">
        <v>758</v>
      </c>
      <c r="C1447" s="101">
        <v>581</v>
      </c>
      <c r="D1447" s="102"/>
      <c r="E1447" s="103">
        <v>353</v>
      </c>
      <c r="F1447" s="139"/>
      <c r="G1447" s="104"/>
      <c r="H1447" s="105">
        <f>H1448</f>
        <v>130100</v>
      </c>
      <c r="I1447" s="105">
        <f>I1448</f>
        <v>130100</v>
      </c>
      <c r="J1447" s="105">
        <f>J1448</f>
        <v>0</v>
      </c>
      <c r="K1447" s="105">
        <f t="shared" si="907"/>
        <v>0</v>
      </c>
      <c r="L1447" s="105">
        <f t="shared" si="907"/>
        <v>0</v>
      </c>
      <c r="M1447" s="105">
        <f t="shared" si="904"/>
        <v>0</v>
      </c>
    </row>
    <row r="1448" spans="1:13" s="99" customFormat="1" ht="30" hidden="1" x14ac:dyDescent="0.2">
      <c r="A1448" s="145" t="s">
        <v>600</v>
      </c>
      <c r="B1448" s="134" t="s">
        <v>758</v>
      </c>
      <c r="C1448" s="134">
        <v>581</v>
      </c>
      <c r="D1448" s="135" t="s">
        <v>325</v>
      </c>
      <c r="E1448" s="136">
        <v>3531</v>
      </c>
      <c r="F1448" s="141" t="s">
        <v>750</v>
      </c>
      <c r="G1448" s="130"/>
      <c r="H1448" s="277">
        <v>130100</v>
      </c>
      <c r="I1448" s="277">
        <v>130100</v>
      </c>
      <c r="J1448" s="277"/>
      <c r="K1448" s="277"/>
      <c r="L1448" s="277"/>
      <c r="M1448" s="277">
        <f t="shared" si="904"/>
        <v>0</v>
      </c>
    </row>
    <row r="1449" spans="1:13" s="137" customFormat="1" hidden="1" x14ac:dyDescent="0.2">
      <c r="A1449" s="186" t="s">
        <v>600</v>
      </c>
      <c r="B1449" s="174" t="s">
        <v>758</v>
      </c>
      <c r="C1449" s="164">
        <v>581</v>
      </c>
      <c r="D1449" s="164"/>
      <c r="E1449" s="165">
        <v>36</v>
      </c>
      <c r="F1449" s="166"/>
      <c r="G1449" s="167"/>
      <c r="H1449" s="296">
        <f t="shared" ref="H1449:L1449" si="908">SUM(H1450)</f>
        <v>23653450</v>
      </c>
      <c r="I1449" s="296">
        <f t="shared" si="908"/>
        <v>3763805</v>
      </c>
      <c r="J1449" s="296">
        <f t="shared" si="908"/>
        <v>0</v>
      </c>
      <c r="K1449" s="296">
        <f t="shared" si="908"/>
        <v>0</v>
      </c>
      <c r="L1449" s="296">
        <f t="shared" si="908"/>
        <v>0</v>
      </c>
      <c r="M1449" s="296">
        <f t="shared" si="904"/>
        <v>19889645</v>
      </c>
    </row>
    <row r="1450" spans="1:13" s="137" customFormat="1" hidden="1" x14ac:dyDescent="0.2">
      <c r="A1450" s="116" t="s">
        <v>600</v>
      </c>
      <c r="B1450" s="100" t="s">
        <v>758</v>
      </c>
      <c r="C1450" s="101">
        <v>581</v>
      </c>
      <c r="D1450" s="102"/>
      <c r="E1450" s="103">
        <v>368</v>
      </c>
      <c r="F1450" s="139"/>
      <c r="G1450" s="104"/>
      <c r="H1450" s="105">
        <f>SUM(H1451:H1454)</f>
        <v>23653450</v>
      </c>
      <c r="I1450" s="105">
        <f>SUM(I1451:I1454)</f>
        <v>3763805</v>
      </c>
      <c r="J1450" s="105">
        <f>SUM(J1451:J1454)</f>
        <v>0</v>
      </c>
      <c r="K1450" s="105">
        <f t="shared" ref="K1450:L1450" si="909">SUM(K1451:K1454)</f>
        <v>0</v>
      </c>
      <c r="L1450" s="105">
        <f t="shared" si="909"/>
        <v>0</v>
      </c>
      <c r="M1450" s="105">
        <f t="shared" si="904"/>
        <v>19889645</v>
      </c>
    </row>
    <row r="1451" spans="1:13" s="137" customFormat="1" ht="30" hidden="1" x14ac:dyDescent="0.2">
      <c r="A1451" s="134" t="s">
        <v>600</v>
      </c>
      <c r="B1451" s="134" t="s">
        <v>758</v>
      </c>
      <c r="C1451" s="134">
        <v>581</v>
      </c>
      <c r="D1451" s="135" t="s">
        <v>325</v>
      </c>
      <c r="E1451" s="136">
        <v>3681</v>
      </c>
      <c r="F1451" s="141" t="s">
        <v>685</v>
      </c>
      <c r="G1451" s="130"/>
      <c r="H1451" s="280">
        <v>100</v>
      </c>
      <c r="I1451" s="280">
        <v>100</v>
      </c>
      <c r="J1451" s="280"/>
      <c r="K1451" s="280"/>
      <c r="L1451" s="280"/>
      <c r="M1451" s="280">
        <f t="shared" si="904"/>
        <v>0</v>
      </c>
    </row>
    <row r="1452" spans="1:13" s="137" customFormat="1" ht="30" hidden="1" x14ac:dyDescent="0.2">
      <c r="A1452" s="134" t="s">
        <v>600</v>
      </c>
      <c r="B1452" s="134" t="s">
        <v>758</v>
      </c>
      <c r="C1452" s="134">
        <v>581</v>
      </c>
      <c r="D1452" s="135" t="s">
        <v>258</v>
      </c>
      <c r="E1452" s="136">
        <v>3682</v>
      </c>
      <c r="F1452" s="141" t="s">
        <v>686</v>
      </c>
      <c r="G1452" s="130"/>
      <c r="H1452" s="293">
        <v>2764350</v>
      </c>
      <c r="I1452" s="293">
        <v>2764350</v>
      </c>
      <c r="J1452" s="293"/>
      <c r="K1452" s="293"/>
      <c r="L1452" s="293"/>
      <c r="M1452" s="293">
        <f t="shared" si="904"/>
        <v>0</v>
      </c>
    </row>
    <row r="1453" spans="1:13" ht="30" hidden="1" x14ac:dyDescent="0.2">
      <c r="A1453" s="134" t="s">
        <v>600</v>
      </c>
      <c r="B1453" s="134" t="s">
        <v>758</v>
      </c>
      <c r="C1453" s="134">
        <v>581</v>
      </c>
      <c r="D1453" s="135" t="s">
        <v>270</v>
      </c>
      <c r="E1453" s="136">
        <v>3682</v>
      </c>
      <c r="F1453" s="141" t="s">
        <v>686</v>
      </c>
      <c r="G1453" s="130"/>
      <c r="H1453" s="293">
        <v>20389000</v>
      </c>
      <c r="I1453" s="293">
        <v>499355</v>
      </c>
      <c r="J1453" s="293"/>
      <c r="K1453" s="293"/>
      <c r="L1453" s="293"/>
      <c r="M1453" s="293">
        <f t="shared" si="904"/>
        <v>19889645</v>
      </c>
    </row>
    <row r="1454" spans="1:13" s="99" customFormat="1" ht="30" hidden="1" x14ac:dyDescent="0.2">
      <c r="A1454" s="134" t="s">
        <v>600</v>
      </c>
      <c r="B1454" s="134" t="s">
        <v>758</v>
      </c>
      <c r="C1454" s="134">
        <v>581</v>
      </c>
      <c r="D1454" s="135" t="s">
        <v>325</v>
      </c>
      <c r="E1454" s="136">
        <v>3682</v>
      </c>
      <c r="F1454" s="141" t="s">
        <v>686</v>
      </c>
      <c r="G1454" s="130"/>
      <c r="H1454" s="293">
        <v>500000</v>
      </c>
      <c r="I1454" s="293">
        <v>500000</v>
      </c>
      <c r="J1454" s="293"/>
      <c r="K1454" s="293"/>
      <c r="L1454" s="293"/>
      <c r="M1454" s="293">
        <f t="shared" si="904"/>
        <v>0</v>
      </c>
    </row>
    <row r="1455" spans="1:13" s="137" customFormat="1" hidden="1" x14ac:dyDescent="0.2">
      <c r="A1455" s="186" t="s">
        <v>600</v>
      </c>
      <c r="B1455" s="174" t="s">
        <v>758</v>
      </c>
      <c r="C1455" s="164">
        <v>581</v>
      </c>
      <c r="D1455" s="164"/>
      <c r="E1455" s="165">
        <v>38</v>
      </c>
      <c r="F1455" s="166"/>
      <c r="G1455" s="167"/>
      <c r="H1455" s="296">
        <f>H1456+H1458</f>
        <v>84913942</v>
      </c>
      <c r="I1455" s="296">
        <f>I1456+I1458</f>
        <v>74563448</v>
      </c>
      <c r="J1455" s="296">
        <f>J1456+J1458</f>
        <v>5865260</v>
      </c>
      <c r="K1455" s="296">
        <f t="shared" ref="K1455:L1455" si="910">K1456+K1458</f>
        <v>0</v>
      </c>
      <c r="L1455" s="296">
        <f t="shared" si="910"/>
        <v>0</v>
      </c>
      <c r="M1455" s="296">
        <f t="shared" si="904"/>
        <v>16215754</v>
      </c>
    </row>
    <row r="1456" spans="1:13" s="137" customFormat="1" hidden="1" x14ac:dyDescent="0.2">
      <c r="A1456" s="116" t="s">
        <v>600</v>
      </c>
      <c r="B1456" s="100" t="s">
        <v>758</v>
      </c>
      <c r="C1456" s="101">
        <v>581</v>
      </c>
      <c r="D1456" s="102"/>
      <c r="E1456" s="103">
        <v>382</v>
      </c>
      <c r="F1456" s="139"/>
      <c r="G1456" s="104"/>
      <c r="H1456" s="105">
        <f t="shared" ref="H1456:L1456" si="911">SUM(H1457)</f>
        <v>1000000</v>
      </c>
      <c r="I1456" s="105">
        <f t="shared" si="911"/>
        <v>0</v>
      </c>
      <c r="J1456" s="105">
        <f t="shared" si="911"/>
        <v>1239698</v>
      </c>
      <c r="K1456" s="105">
        <f t="shared" si="911"/>
        <v>0</v>
      </c>
      <c r="L1456" s="105">
        <f t="shared" si="911"/>
        <v>0</v>
      </c>
      <c r="M1456" s="105">
        <f t="shared" si="904"/>
        <v>2239698</v>
      </c>
    </row>
    <row r="1457" spans="1:13" s="137" customFormat="1" hidden="1" x14ac:dyDescent="0.2">
      <c r="A1457" s="145" t="s">
        <v>600</v>
      </c>
      <c r="B1457" s="134" t="s">
        <v>758</v>
      </c>
      <c r="C1457" s="134">
        <v>581</v>
      </c>
      <c r="D1457" s="135" t="s">
        <v>101</v>
      </c>
      <c r="E1457" s="136">
        <v>3823</v>
      </c>
      <c r="F1457" s="141" t="s">
        <v>752</v>
      </c>
      <c r="G1457" s="130"/>
      <c r="H1457" s="278">
        <v>1000000</v>
      </c>
      <c r="I1457" s="278"/>
      <c r="J1457" s="278">
        <v>1239698</v>
      </c>
      <c r="K1457" s="278"/>
      <c r="L1457" s="278"/>
      <c r="M1457" s="278">
        <f t="shared" si="904"/>
        <v>2239698</v>
      </c>
    </row>
    <row r="1458" spans="1:13" s="137" customFormat="1" hidden="1" x14ac:dyDescent="0.2">
      <c r="A1458" s="145" t="s">
        <v>600</v>
      </c>
      <c r="B1458" s="145" t="s">
        <v>758</v>
      </c>
      <c r="C1458" s="145">
        <v>581</v>
      </c>
      <c r="D1458" s="151"/>
      <c r="E1458" s="146">
        <v>386</v>
      </c>
      <c r="F1458" s="142"/>
      <c r="G1458" s="129"/>
      <c r="H1458" s="295">
        <f t="shared" ref="H1458:J1458" si="912">SUM(H1459:H1463)</f>
        <v>83913942</v>
      </c>
      <c r="I1458" s="295">
        <f t="shared" si="912"/>
        <v>74563448</v>
      </c>
      <c r="J1458" s="295">
        <f t="shared" si="912"/>
        <v>4625562</v>
      </c>
      <c r="K1458" s="295">
        <f t="shared" ref="K1458:L1458" si="913">SUM(K1459:K1463)</f>
        <v>0</v>
      </c>
      <c r="L1458" s="295">
        <f t="shared" si="913"/>
        <v>0</v>
      </c>
      <c r="M1458" s="295">
        <f t="shared" si="904"/>
        <v>13976056</v>
      </c>
    </row>
    <row r="1459" spans="1:13" s="137" customFormat="1" ht="15" hidden="1" x14ac:dyDescent="0.2">
      <c r="A1459" s="134" t="s">
        <v>600</v>
      </c>
      <c r="B1459" s="134" t="s">
        <v>758</v>
      </c>
      <c r="C1459" s="134">
        <v>581</v>
      </c>
      <c r="D1459" s="135" t="s">
        <v>258</v>
      </c>
      <c r="E1459" s="136">
        <v>3864</v>
      </c>
      <c r="F1459" s="141" t="s">
        <v>753</v>
      </c>
      <c r="G1459" s="130"/>
      <c r="H1459" s="278">
        <v>65013942</v>
      </c>
      <c r="I1459" s="278">
        <v>63128405</v>
      </c>
      <c r="J1459" s="278"/>
      <c r="K1459" s="278"/>
      <c r="L1459" s="278"/>
      <c r="M1459" s="278">
        <f t="shared" si="904"/>
        <v>1885537</v>
      </c>
    </row>
    <row r="1460" spans="1:13" s="137" customFormat="1" ht="15" hidden="1" x14ac:dyDescent="0.2">
      <c r="A1460" s="134" t="s">
        <v>600</v>
      </c>
      <c r="B1460" s="134" t="s">
        <v>758</v>
      </c>
      <c r="C1460" s="134">
        <v>581</v>
      </c>
      <c r="D1460" s="135" t="s">
        <v>101</v>
      </c>
      <c r="E1460" s="136">
        <v>3864</v>
      </c>
      <c r="F1460" s="141" t="s">
        <v>753</v>
      </c>
      <c r="G1460" s="130"/>
      <c r="H1460" s="293">
        <v>3000000</v>
      </c>
      <c r="I1460" s="293">
        <v>3000000</v>
      </c>
      <c r="J1460" s="293"/>
      <c r="K1460" s="293"/>
      <c r="L1460" s="293"/>
      <c r="M1460" s="293">
        <f t="shared" si="904"/>
        <v>0</v>
      </c>
    </row>
    <row r="1461" spans="1:13" s="137" customFormat="1" ht="15" hidden="1" x14ac:dyDescent="0.2">
      <c r="A1461" s="134" t="s">
        <v>600</v>
      </c>
      <c r="B1461" s="134" t="s">
        <v>758</v>
      </c>
      <c r="C1461" s="134">
        <v>581</v>
      </c>
      <c r="D1461" s="135" t="s">
        <v>270</v>
      </c>
      <c r="E1461" s="136">
        <v>3864</v>
      </c>
      <c r="F1461" s="141" t="s">
        <v>753</v>
      </c>
      <c r="G1461" s="130"/>
      <c r="H1461" s="293">
        <v>200000</v>
      </c>
      <c r="I1461" s="293">
        <v>200000</v>
      </c>
      <c r="J1461" s="293"/>
      <c r="K1461" s="293"/>
      <c r="L1461" s="293"/>
      <c r="M1461" s="293">
        <f t="shared" si="904"/>
        <v>0</v>
      </c>
    </row>
    <row r="1462" spans="1:13" ht="15" hidden="1" x14ac:dyDescent="0.2">
      <c r="A1462" s="134" t="s">
        <v>600</v>
      </c>
      <c r="B1462" s="134" t="s">
        <v>758</v>
      </c>
      <c r="C1462" s="134">
        <v>581</v>
      </c>
      <c r="D1462" s="135" t="s">
        <v>296</v>
      </c>
      <c r="E1462" s="136">
        <v>3864</v>
      </c>
      <c r="F1462" s="141" t="s">
        <v>753</v>
      </c>
      <c r="G1462" s="130"/>
      <c r="H1462" s="293">
        <v>1800000</v>
      </c>
      <c r="I1462" s="293"/>
      <c r="J1462" s="293">
        <v>4625562</v>
      </c>
      <c r="K1462" s="293"/>
      <c r="L1462" s="293"/>
      <c r="M1462" s="293">
        <f t="shared" si="904"/>
        <v>6425562</v>
      </c>
    </row>
    <row r="1463" spans="1:13" s="99" customFormat="1" hidden="1" x14ac:dyDescent="0.2">
      <c r="A1463" s="134" t="s">
        <v>600</v>
      </c>
      <c r="B1463" s="134" t="s">
        <v>758</v>
      </c>
      <c r="C1463" s="134">
        <v>581</v>
      </c>
      <c r="D1463" s="135" t="s">
        <v>325</v>
      </c>
      <c r="E1463" s="136">
        <v>3864</v>
      </c>
      <c r="F1463" s="141" t="s">
        <v>753</v>
      </c>
      <c r="G1463" s="130"/>
      <c r="H1463" s="293">
        <v>13900000</v>
      </c>
      <c r="I1463" s="293">
        <v>8235043</v>
      </c>
      <c r="J1463" s="293"/>
      <c r="K1463" s="293"/>
      <c r="L1463" s="293"/>
      <c r="M1463" s="293">
        <f t="shared" si="904"/>
        <v>5664957</v>
      </c>
    </row>
    <row r="1464" spans="1:13" s="137" customFormat="1" hidden="1" x14ac:dyDescent="0.2">
      <c r="A1464" s="186" t="s">
        <v>600</v>
      </c>
      <c r="B1464" s="174" t="s">
        <v>758</v>
      </c>
      <c r="C1464" s="164">
        <v>815</v>
      </c>
      <c r="D1464" s="164"/>
      <c r="E1464" s="165">
        <v>36</v>
      </c>
      <c r="F1464" s="166"/>
      <c r="G1464" s="167"/>
      <c r="H1464" s="296">
        <f>H1465</f>
        <v>18700</v>
      </c>
      <c r="I1464" s="296">
        <f>I1465</f>
        <v>18700</v>
      </c>
      <c r="J1464" s="296">
        <f>J1465</f>
        <v>0</v>
      </c>
      <c r="K1464" s="296">
        <f>K1465</f>
        <v>0</v>
      </c>
      <c r="L1464" s="296">
        <f>L1465</f>
        <v>0</v>
      </c>
      <c r="M1464" s="296">
        <f t="shared" ref="M1464:M1495" si="914">H1464-I1464+J1464-K1464+L1464</f>
        <v>0</v>
      </c>
    </row>
    <row r="1465" spans="1:13" s="99" customFormat="1" hidden="1" x14ac:dyDescent="0.2">
      <c r="A1465" s="116" t="s">
        <v>600</v>
      </c>
      <c r="B1465" s="100" t="s">
        <v>758</v>
      </c>
      <c r="C1465" s="101">
        <v>815</v>
      </c>
      <c r="D1465" s="102"/>
      <c r="E1465" s="103">
        <v>368</v>
      </c>
      <c r="F1465" s="139"/>
      <c r="G1465" s="104"/>
      <c r="H1465" s="105">
        <f>SUM(H1466:H1466)</f>
        <v>18700</v>
      </c>
      <c r="I1465" s="105">
        <f>SUM(I1466:I1466)</f>
        <v>18700</v>
      </c>
      <c r="J1465" s="105">
        <f>SUM(J1466:J1466)</f>
        <v>0</v>
      </c>
      <c r="K1465" s="105">
        <f>SUM(K1466:K1466)</f>
        <v>0</v>
      </c>
      <c r="L1465" s="105">
        <f>SUM(L1466:L1466)</f>
        <v>0</v>
      </c>
      <c r="M1465" s="105">
        <f t="shared" si="914"/>
        <v>0</v>
      </c>
    </row>
    <row r="1466" spans="1:13" s="99" customFormat="1" ht="30" hidden="1" x14ac:dyDescent="0.2">
      <c r="A1466" s="107" t="s">
        <v>600</v>
      </c>
      <c r="B1466" s="122" t="s">
        <v>758</v>
      </c>
      <c r="C1466" s="122">
        <v>815</v>
      </c>
      <c r="D1466" s="107" t="s">
        <v>258</v>
      </c>
      <c r="E1466" s="108">
        <v>3682</v>
      </c>
      <c r="F1466" s="140" t="s">
        <v>686</v>
      </c>
      <c r="G1466" s="130"/>
      <c r="H1466" s="275">
        <v>18700</v>
      </c>
      <c r="I1466" s="275">
        <v>18700</v>
      </c>
      <c r="J1466" s="275"/>
      <c r="K1466" s="275"/>
      <c r="L1466" s="275"/>
      <c r="M1466" s="275">
        <f t="shared" si="914"/>
        <v>0</v>
      </c>
    </row>
    <row r="1467" spans="1:13" ht="56.25" hidden="1" x14ac:dyDescent="0.2">
      <c r="A1467" s="187" t="s">
        <v>600</v>
      </c>
      <c r="B1467" s="169" t="s">
        <v>760</v>
      </c>
      <c r="C1467" s="169"/>
      <c r="D1467" s="169"/>
      <c r="E1467" s="170"/>
      <c r="F1467" s="172" t="s">
        <v>761</v>
      </c>
      <c r="G1467" s="173" t="s">
        <v>614</v>
      </c>
      <c r="H1467" s="297">
        <f t="shared" ref="H1467:I1467" si="915">H1482+H1478+H1468+H1473</f>
        <v>12344890</v>
      </c>
      <c r="I1467" s="297">
        <f t="shared" si="915"/>
        <v>1000</v>
      </c>
      <c r="J1467" s="297">
        <f t="shared" ref="J1467:L1467" si="916">J1482+J1478+J1468+J1473</f>
        <v>2973899</v>
      </c>
      <c r="K1467" s="297">
        <f t="shared" si="916"/>
        <v>0</v>
      </c>
      <c r="L1467" s="297">
        <f t="shared" si="916"/>
        <v>0</v>
      </c>
      <c r="M1467" s="297">
        <f t="shared" si="914"/>
        <v>15317789</v>
      </c>
    </row>
    <row r="1468" spans="1:13" s="156" customFormat="1" hidden="1" x14ac:dyDescent="0.2">
      <c r="A1468" s="186" t="s">
        <v>600</v>
      </c>
      <c r="B1468" s="174" t="s">
        <v>760</v>
      </c>
      <c r="C1468" s="164">
        <v>11</v>
      </c>
      <c r="D1468" s="164"/>
      <c r="E1468" s="165">
        <v>31</v>
      </c>
      <c r="F1468" s="166"/>
      <c r="G1468" s="167"/>
      <c r="H1468" s="296">
        <f t="shared" ref="H1468:I1468" si="917">H1469+H1471</f>
        <v>9360</v>
      </c>
      <c r="I1468" s="296">
        <f t="shared" si="917"/>
        <v>0</v>
      </c>
      <c r="J1468" s="296">
        <f t="shared" ref="J1468:L1468" si="918">J1469+J1471</f>
        <v>640</v>
      </c>
      <c r="K1468" s="296">
        <f t="shared" si="918"/>
        <v>0</v>
      </c>
      <c r="L1468" s="296">
        <f t="shared" si="918"/>
        <v>0</v>
      </c>
      <c r="M1468" s="296">
        <f t="shared" si="914"/>
        <v>10000</v>
      </c>
    </row>
    <row r="1469" spans="1:13" s="156" customFormat="1" hidden="1" x14ac:dyDescent="0.2">
      <c r="A1469" s="102" t="s">
        <v>600</v>
      </c>
      <c r="B1469" s="119" t="s">
        <v>760</v>
      </c>
      <c r="C1469" s="119">
        <v>11</v>
      </c>
      <c r="D1469" s="102"/>
      <c r="E1469" s="103">
        <v>311</v>
      </c>
      <c r="F1469" s="139"/>
      <c r="G1469" s="104"/>
      <c r="H1469" s="105">
        <f t="shared" ref="H1469:L1469" si="919">H1470</f>
        <v>8000</v>
      </c>
      <c r="I1469" s="105">
        <f t="shared" si="919"/>
        <v>0</v>
      </c>
      <c r="J1469" s="105">
        <f t="shared" si="919"/>
        <v>500</v>
      </c>
      <c r="K1469" s="105">
        <f t="shared" si="919"/>
        <v>0</v>
      </c>
      <c r="L1469" s="105">
        <f t="shared" si="919"/>
        <v>0</v>
      </c>
      <c r="M1469" s="105">
        <f t="shared" si="914"/>
        <v>8500</v>
      </c>
    </row>
    <row r="1470" spans="1:13" s="154" customFormat="1" ht="15" hidden="1" x14ac:dyDescent="0.2">
      <c r="A1470" s="107" t="s">
        <v>600</v>
      </c>
      <c r="B1470" s="122" t="s">
        <v>760</v>
      </c>
      <c r="C1470" s="122">
        <v>11</v>
      </c>
      <c r="D1470" s="107" t="s">
        <v>31</v>
      </c>
      <c r="E1470" s="108">
        <v>3113</v>
      </c>
      <c r="F1470" s="140" t="s">
        <v>35</v>
      </c>
      <c r="G1470" s="130"/>
      <c r="H1470" s="275">
        <v>8000</v>
      </c>
      <c r="I1470" s="275"/>
      <c r="J1470" s="275">
        <v>500</v>
      </c>
      <c r="K1470" s="275"/>
      <c r="L1470" s="275"/>
      <c r="M1470" s="275">
        <f t="shared" si="914"/>
        <v>8500</v>
      </c>
    </row>
    <row r="1471" spans="1:13" s="156" customFormat="1" hidden="1" x14ac:dyDescent="0.2">
      <c r="A1471" s="102" t="s">
        <v>600</v>
      </c>
      <c r="B1471" s="119" t="s">
        <v>760</v>
      </c>
      <c r="C1471" s="119">
        <v>11</v>
      </c>
      <c r="D1471" s="102"/>
      <c r="E1471" s="103">
        <v>313</v>
      </c>
      <c r="F1471" s="139"/>
      <c r="G1471" s="104"/>
      <c r="H1471" s="105">
        <f t="shared" ref="H1471:L1471" si="920">H1472</f>
        <v>1360</v>
      </c>
      <c r="I1471" s="105">
        <f t="shared" si="920"/>
        <v>0</v>
      </c>
      <c r="J1471" s="105">
        <f t="shared" si="920"/>
        <v>140</v>
      </c>
      <c r="K1471" s="105">
        <f t="shared" si="920"/>
        <v>0</v>
      </c>
      <c r="L1471" s="105">
        <f t="shared" si="920"/>
        <v>0</v>
      </c>
      <c r="M1471" s="105">
        <f t="shared" si="914"/>
        <v>1500</v>
      </c>
    </row>
    <row r="1472" spans="1:13" s="154" customFormat="1" ht="15" hidden="1" x14ac:dyDescent="0.2">
      <c r="A1472" s="107" t="s">
        <v>600</v>
      </c>
      <c r="B1472" s="122" t="s">
        <v>760</v>
      </c>
      <c r="C1472" s="122">
        <v>11</v>
      </c>
      <c r="D1472" s="107" t="s">
        <v>31</v>
      </c>
      <c r="E1472" s="108">
        <v>3132</v>
      </c>
      <c r="F1472" s="140" t="s">
        <v>40</v>
      </c>
      <c r="G1472" s="130"/>
      <c r="H1472" s="275">
        <v>1360</v>
      </c>
      <c r="I1472" s="275"/>
      <c r="J1472" s="275">
        <v>140</v>
      </c>
      <c r="K1472" s="275"/>
      <c r="L1472" s="275"/>
      <c r="M1472" s="275">
        <f t="shared" si="914"/>
        <v>1500</v>
      </c>
    </row>
    <row r="1473" spans="1:13" s="156" customFormat="1" hidden="1" x14ac:dyDescent="0.2">
      <c r="A1473" s="186" t="s">
        <v>600</v>
      </c>
      <c r="B1473" s="174" t="s">
        <v>760</v>
      </c>
      <c r="C1473" s="164">
        <v>11</v>
      </c>
      <c r="D1473" s="164"/>
      <c r="E1473" s="165">
        <v>32</v>
      </c>
      <c r="F1473" s="166"/>
      <c r="G1473" s="167"/>
      <c r="H1473" s="296">
        <f t="shared" ref="H1473:I1473" si="921">H1474+H1476</f>
        <v>7530</v>
      </c>
      <c r="I1473" s="296">
        <f t="shared" si="921"/>
        <v>0</v>
      </c>
      <c r="J1473" s="296">
        <f t="shared" ref="J1473:L1473" si="922">J1474+J1476</f>
        <v>5470</v>
      </c>
      <c r="K1473" s="296">
        <f t="shared" si="922"/>
        <v>0</v>
      </c>
      <c r="L1473" s="296">
        <f t="shared" si="922"/>
        <v>0</v>
      </c>
      <c r="M1473" s="296">
        <f t="shared" si="914"/>
        <v>13000</v>
      </c>
    </row>
    <row r="1474" spans="1:13" s="156" customFormat="1" hidden="1" x14ac:dyDescent="0.2">
      <c r="A1474" s="102" t="s">
        <v>600</v>
      </c>
      <c r="B1474" s="119" t="s">
        <v>760</v>
      </c>
      <c r="C1474" s="119">
        <v>11</v>
      </c>
      <c r="D1474" s="102"/>
      <c r="E1474" s="103">
        <v>321</v>
      </c>
      <c r="F1474" s="139"/>
      <c r="G1474" s="104"/>
      <c r="H1474" s="105">
        <f t="shared" ref="H1474:L1474" si="923">H1475</f>
        <v>3000</v>
      </c>
      <c r="I1474" s="105">
        <f t="shared" si="923"/>
        <v>0</v>
      </c>
      <c r="J1474" s="105">
        <f t="shared" si="923"/>
        <v>0</v>
      </c>
      <c r="K1474" s="105">
        <f t="shared" si="923"/>
        <v>0</v>
      </c>
      <c r="L1474" s="105">
        <f t="shared" si="923"/>
        <v>0</v>
      </c>
      <c r="M1474" s="105">
        <f t="shared" si="914"/>
        <v>3000</v>
      </c>
    </row>
    <row r="1475" spans="1:13" s="154" customFormat="1" ht="15" hidden="1" x14ac:dyDescent="0.2">
      <c r="A1475" s="107" t="s">
        <v>600</v>
      </c>
      <c r="B1475" s="122" t="s">
        <v>760</v>
      </c>
      <c r="C1475" s="122">
        <v>11</v>
      </c>
      <c r="D1475" s="107" t="s">
        <v>31</v>
      </c>
      <c r="E1475" s="108">
        <v>3211</v>
      </c>
      <c r="F1475" s="140" t="s">
        <v>42</v>
      </c>
      <c r="G1475" s="130"/>
      <c r="H1475" s="275">
        <v>3000</v>
      </c>
      <c r="I1475" s="275"/>
      <c r="J1475" s="275"/>
      <c r="K1475" s="275"/>
      <c r="L1475" s="275"/>
      <c r="M1475" s="275">
        <f t="shared" si="914"/>
        <v>3000</v>
      </c>
    </row>
    <row r="1476" spans="1:13" s="156" customFormat="1" hidden="1" x14ac:dyDescent="0.2">
      <c r="A1476" s="102" t="s">
        <v>600</v>
      </c>
      <c r="B1476" s="119" t="s">
        <v>760</v>
      </c>
      <c r="C1476" s="119">
        <v>11</v>
      </c>
      <c r="D1476" s="102"/>
      <c r="E1476" s="103">
        <v>323</v>
      </c>
      <c r="F1476" s="139"/>
      <c r="G1476" s="104"/>
      <c r="H1476" s="105">
        <f t="shared" ref="H1476:L1476" si="924">H1477</f>
        <v>4530</v>
      </c>
      <c r="I1476" s="105">
        <f t="shared" si="924"/>
        <v>0</v>
      </c>
      <c r="J1476" s="105">
        <f t="shared" si="924"/>
        <v>5470</v>
      </c>
      <c r="K1476" s="105">
        <f t="shared" si="924"/>
        <v>0</v>
      </c>
      <c r="L1476" s="105">
        <f t="shared" si="924"/>
        <v>0</v>
      </c>
      <c r="M1476" s="105">
        <f t="shared" si="914"/>
        <v>10000</v>
      </c>
    </row>
    <row r="1477" spans="1:13" s="154" customFormat="1" ht="15" hidden="1" x14ac:dyDescent="0.2">
      <c r="A1477" s="107" t="s">
        <v>600</v>
      </c>
      <c r="B1477" s="122" t="s">
        <v>760</v>
      </c>
      <c r="C1477" s="122">
        <v>11</v>
      </c>
      <c r="D1477" s="107" t="s">
        <v>31</v>
      </c>
      <c r="E1477" s="108">
        <v>3237</v>
      </c>
      <c r="F1477" s="140" t="s">
        <v>58</v>
      </c>
      <c r="G1477" s="130"/>
      <c r="H1477" s="275">
        <v>4530</v>
      </c>
      <c r="I1477" s="275"/>
      <c r="J1477" s="275">
        <v>5470</v>
      </c>
      <c r="K1477" s="275"/>
      <c r="L1477" s="275"/>
      <c r="M1477" s="275">
        <f t="shared" si="914"/>
        <v>10000</v>
      </c>
    </row>
    <row r="1478" spans="1:13" s="156" customFormat="1" hidden="1" x14ac:dyDescent="0.2">
      <c r="A1478" s="186" t="s">
        <v>600</v>
      </c>
      <c r="B1478" s="174" t="s">
        <v>760</v>
      </c>
      <c r="C1478" s="164">
        <v>11</v>
      </c>
      <c r="D1478" s="164"/>
      <c r="E1478" s="165">
        <v>36</v>
      </c>
      <c r="F1478" s="166"/>
      <c r="G1478" s="167"/>
      <c r="H1478" s="296">
        <f t="shared" ref="H1478:L1478" si="925">H1479</f>
        <v>12327000</v>
      </c>
      <c r="I1478" s="296">
        <f t="shared" si="925"/>
        <v>0</v>
      </c>
      <c r="J1478" s="296">
        <f t="shared" si="925"/>
        <v>2967789</v>
      </c>
      <c r="K1478" s="296">
        <f t="shared" si="925"/>
        <v>0</v>
      </c>
      <c r="L1478" s="296">
        <f t="shared" si="925"/>
        <v>0</v>
      </c>
      <c r="M1478" s="296">
        <f t="shared" si="914"/>
        <v>15294789</v>
      </c>
    </row>
    <row r="1479" spans="1:13" s="156" customFormat="1" hidden="1" x14ac:dyDescent="0.2">
      <c r="A1479" s="102" t="s">
        <v>600</v>
      </c>
      <c r="B1479" s="119" t="s">
        <v>760</v>
      </c>
      <c r="C1479" s="119">
        <v>11</v>
      </c>
      <c r="D1479" s="102"/>
      <c r="E1479" s="103">
        <v>363</v>
      </c>
      <c r="F1479" s="139"/>
      <c r="G1479" s="104"/>
      <c r="H1479" s="105">
        <f t="shared" ref="H1479:I1479" si="926">H1480+H1481</f>
        <v>12327000</v>
      </c>
      <c r="I1479" s="105">
        <f t="shared" si="926"/>
        <v>0</v>
      </c>
      <c r="J1479" s="105">
        <f t="shared" ref="J1479:L1479" si="927">J1480+J1481</f>
        <v>2967789</v>
      </c>
      <c r="K1479" s="105">
        <f t="shared" si="927"/>
        <v>0</v>
      </c>
      <c r="L1479" s="105">
        <f t="shared" si="927"/>
        <v>0</v>
      </c>
      <c r="M1479" s="105">
        <f t="shared" si="914"/>
        <v>15294789</v>
      </c>
    </row>
    <row r="1480" spans="1:13" s="154" customFormat="1" ht="15" hidden="1" x14ac:dyDescent="0.2">
      <c r="A1480" s="107" t="s">
        <v>600</v>
      </c>
      <c r="B1480" s="122" t="s">
        <v>760</v>
      </c>
      <c r="C1480" s="122">
        <v>11</v>
      </c>
      <c r="D1480" s="107" t="s">
        <v>258</v>
      </c>
      <c r="E1480" s="108">
        <v>3631</v>
      </c>
      <c r="F1480" s="140" t="s">
        <v>71</v>
      </c>
      <c r="G1480" s="130"/>
      <c r="H1480" s="275">
        <v>1000</v>
      </c>
      <c r="I1480" s="275"/>
      <c r="J1480" s="275">
        <v>7000</v>
      </c>
      <c r="K1480" s="275"/>
      <c r="L1480" s="275"/>
      <c r="M1480" s="275">
        <f t="shared" si="914"/>
        <v>8000</v>
      </c>
    </row>
    <row r="1481" spans="1:13" s="157" customFormat="1" hidden="1" x14ac:dyDescent="0.2">
      <c r="A1481" s="107" t="s">
        <v>600</v>
      </c>
      <c r="B1481" s="122" t="s">
        <v>760</v>
      </c>
      <c r="C1481" s="122">
        <v>11</v>
      </c>
      <c r="D1481" s="107" t="s">
        <v>258</v>
      </c>
      <c r="E1481" s="108">
        <v>3632</v>
      </c>
      <c r="F1481" s="140" t="s">
        <v>183</v>
      </c>
      <c r="G1481" s="130"/>
      <c r="H1481" s="275">
        <v>12326000</v>
      </c>
      <c r="I1481" s="275"/>
      <c r="J1481" s="275">
        <v>2960789</v>
      </c>
      <c r="K1481" s="275"/>
      <c r="L1481" s="275"/>
      <c r="M1481" s="275">
        <f t="shared" si="914"/>
        <v>15286789</v>
      </c>
    </row>
    <row r="1482" spans="1:13" s="156" customFormat="1" hidden="1" x14ac:dyDescent="0.2">
      <c r="A1482" s="186" t="s">
        <v>600</v>
      </c>
      <c r="B1482" s="174" t="s">
        <v>760</v>
      </c>
      <c r="C1482" s="164">
        <v>11</v>
      </c>
      <c r="D1482" s="164"/>
      <c r="E1482" s="165">
        <v>38</v>
      </c>
      <c r="F1482" s="166"/>
      <c r="G1482" s="167"/>
      <c r="H1482" s="296">
        <f t="shared" ref="H1482:L1482" si="928">H1483</f>
        <v>1000</v>
      </c>
      <c r="I1482" s="296">
        <f t="shared" si="928"/>
        <v>1000</v>
      </c>
      <c r="J1482" s="296">
        <f t="shared" si="928"/>
        <v>0</v>
      </c>
      <c r="K1482" s="296">
        <f t="shared" si="928"/>
        <v>0</v>
      </c>
      <c r="L1482" s="296">
        <f t="shared" si="928"/>
        <v>0</v>
      </c>
      <c r="M1482" s="296">
        <f t="shared" si="914"/>
        <v>0</v>
      </c>
    </row>
    <row r="1483" spans="1:13" s="156" customFormat="1" hidden="1" x14ac:dyDescent="0.2">
      <c r="A1483" s="102" t="s">
        <v>600</v>
      </c>
      <c r="B1483" s="119" t="s">
        <v>760</v>
      </c>
      <c r="C1483" s="119">
        <v>11</v>
      </c>
      <c r="D1483" s="102"/>
      <c r="E1483" s="103">
        <v>386</v>
      </c>
      <c r="F1483" s="139"/>
      <c r="G1483" s="104"/>
      <c r="H1483" s="105">
        <f>H1484</f>
        <v>1000</v>
      </c>
      <c r="I1483" s="105">
        <f>I1484</f>
        <v>1000</v>
      </c>
      <c r="J1483" s="105">
        <f>J1484</f>
        <v>0</v>
      </c>
      <c r="K1483" s="105">
        <f>K1484</f>
        <v>0</v>
      </c>
      <c r="L1483" s="105">
        <f>L1484</f>
        <v>0</v>
      </c>
      <c r="M1483" s="105">
        <f t="shared" si="914"/>
        <v>0</v>
      </c>
    </row>
    <row r="1484" spans="1:13" ht="45" hidden="1" x14ac:dyDescent="0.2">
      <c r="A1484" s="107" t="s">
        <v>600</v>
      </c>
      <c r="B1484" s="122" t="s">
        <v>760</v>
      </c>
      <c r="C1484" s="122">
        <v>11</v>
      </c>
      <c r="D1484" s="107" t="s">
        <v>258</v>
      </c>
      <c r="E1484" s="108">
        <v>3861</v>
      </c>
      <c r="F1484" s="140" t="s">
        <v>277</v>
      </c>
      <c r="G1484" s="130"/>
      <c r="H1484" s="275">
        <v>1000</v>
      </c>
      <c r="I1484" s="275">
        <v>1000</v>
      </c>
      <c r="J1484" s="275"/>
      <c r="K1484" s="275"/>
      <c r="L1484" s="275"/>
      <c r="M1484" s="275">
        <f t="shared" si="914"/>
        <v>0</v>
      </c>
    </row>
    <row r="1485" spans="1:13" s="99" customFormat="1" ht="56.25" hidden="1" x14ac:dyDescent="0.2">
      <c r="A1485" s="187" t="s">
        <v>600</v>
      </c>
      <c r="B1485" s="169" t="s">
        <v>762</v>
      </c>
      <c r="C1485" s="169"/>
      <c r="D1485" s="169"/>
      <c r="E1485" s="170"/>
      <c r="F1485" s="172" t="s">
        <v>763</v>
      </c>
      <c r="G1485" s="173" t="s">
        <v>614</v>
      </c>
      <c r="H1485" s="297">
        <f>H1486+H1504+H1512+H1536+H1542+H1545+H1554+H1558+H1531+H1566+H1571+H1575+H1581+H1585+H1593+H1612+H1616+H1622+H1625+H1633+H1637+H1645</f>
        <v>78111169</v>
      </c>
      <c r="I1485" s="297">
        <f t="shared" ref="I1485:L1485" si="929">I1486+I1504+I1512+I1536+I1542+I1545+I1554+I1558+I1531+I1566+I1571+I1575+I1581+I1585+I1593+I1612+I1616+I1622+I1625+I1633+I1637+I1645</f>
        <v>57866205</v>
      </c>
      <c r="J1485" s="297">
        <f t="shared" si="929"/>
        <v>28636967</v>
      </c>
      <c r="K1485" s="297">
        <f t="shared" si="929"/>
        <v>800000</v>
      </c>
      <c r="L1485" s="297">
        <f t="shared" si="929"/>
        <v>0</v>
      </c>
      <c r="M1485" s="297">
        <f t="shared" si="914"/>
        <v>48081931</v>
      </c>
    </row>
    <row r="1486" spans="1:13" s="137" customFormat="1" hidden="1" x14ac:dyDescent="0.2">
      <c r="A1486" s="186" t="s">
        <v>600</v>
      </c>
      <c r="B1486" s="174" t="s">
        <v>762</v>
      </c>
      <c r="C1486" s="164">
        <v>11</v>
      </c>
      <c r="D1486" s="164"/>
      <c r="E1486" s="165">
        <v>32</v>
      </c>
      <c r="F1486" s="166"/>
      <c r="G1486" s="167"/>
      <c r="H1486" s="296">
        <f t="shared" ref="H1486:I1486" si="930">H1487+H1490+H1493+H1502</f>
        <v>21000</v>
      </c>
      <c r="I1486" s="296">
        <f t="shared" si="930"/>
        <v>3000</v>
      </c>
      <c r="J1486" s="296">
        <f t="shared" ref="J1486:L1486" si="931">J1487+J1490+J1493+J1502</f>
        <v>28871</v>
      </c>
      <c r="K1486" s="296">
        <f t="shared" si="931"/>
        <v>0</v>
      </c>
      <c r="L1486" s="296">
        <f t="shared" si="931"/>
        <v>0</v>
      </c>
      <c r="M1486" s="296">
        <f t="shared" si="914"/>
        <v>46871</v>
      </c>
    </row>
    <row r="1487" spans="1:13" s="137" customFormat="1" hidden="1" x14ac:dyDescent="0.2">
      <c r="A1487" s="102" t="s">
        <v>600</v>
      </c>
      <c r="B1487" s="119" t="s">
        <v>762</v>
      </c>
      <c r="C1487" s="119">
        <v>11</v>
      </c>
      <c r="D1487" s="102"/>
      <c r="E1487" s="103">
        <v>321</v>
      </c>
      <c r="F1487" s="139"/>
      <c r="G1487" s="104"/>
      <c r="H1487" s="105">
        <f t="shared" ref="H1487:I1487" si="932">H1488+H1489</f>
        <v>2000</v>
      </c>
      <c r="I1487" s="105">
        <f t="shared" si="932"/>
        <v>0</v>
      </c>
      <c r="J1487" s="105">
        <f t="shared" ref="J1487:L1487" si="933">J1488+J1489</f>
        <v>0</v>
      </c>
      <c r="K1487" s="105">
        <f t="shared" si="933"/>
        <v>0</v>
      </c>
      <c r="L1487" s="105">
        <f t="shared" si="933"/>
        <v>0</v>
      </c>
      <c r="M1487" s="105">
        <f t="shared" si="914"/>
        <v>2000</v>
      </c>
    </row>
    <row r="1488" spans="1:13" s="99" customFormat="1" hidden="1" x14ac:dyDescent="0.2">
      <c r="A1488" s="107" t="s">
        <v>600</v>
      </c>
      <c r="B1488" s="122" t="s">
        <v>762</v>
      </c>
      <c r="C1488" s="122">
        <v>11</v>
      </c>
      <c r="D1488" s="107" t="s">
        <v>31</v>
      </c>
      <c r="E1488" s="108">
        <v>3211</v>
      </c>
      <c r="F1488" s="140" t="s">
        <v>42</v>
      </c>
      <c r="G1488" s="130"/>
      <c r="H1488" s="278">
        <v>1000</v>
      </c>
      <c r="I1488" s="278"/>
      <c r="J1488" s="278"/>
      <c r="K1488" s="278"/>
      <c r="L1488" s="278"/>
      <c r="M1488" s="278">
        <f t="shared" si="914"/>
        <v>1000</v>
      </c>
    </row>
    <row r="1489" spans="1:13" s="137" customFormat="1" ht="15" hidden="1" x14ac:dyDescent="0.2">
      <c r="A1489" s="107" t="s">
        <v>600</v>
      </c>
      <c r="B1489" s="122" t="s">
        <v>762</v>
      </c>
      <c r="C1489" s="122">
        <v>11</v>
      </c>
      <c r="D1489" s="107" t="s">
        <v>31</v>
      </c>
      <c r="E1489" s="108">
        <v>3213</v>
      </c>
      <c r="F1489" s="140" t="s">
        <v>44</v>
      </c>
      <c r="G1489" s="130"/>
      <c r="H1489" s="278">
        <v>1000</v>
      </c>
      <c r="I1489" s="278"/>
      <c r="J1489" s="278"/>
      <c r="K1489" s="278"/>
      <c r="L1489" s="278"/>
      <c r="M1489" s="278">
        <f t="shared" si="914"/>
        <v>1000</v>
      </c>
    </row>
    <row r="1490" spans="1:13" s="137" customFormat="1" hidden="1" x14ac:dyDescent="0.2">
      <c r="A1490" s="102" t="s">
        <v>600</v>
      </c>
      <c r="B1490" s="119" t="s">
        <v>762</v>
      </c>
      <c r="C1490" s="119">
        <v>11</v>
      </c>
      <c r="D1490" s="102"/>
      <c r="E1490" s="103">
        <v>322</v>
      </c>
      <c r="F1490" s="139"/>
      <c r="G1490" s="104"/>
      <c r="H1490" s="105">
        <f t="shared" ref="H1490:I1490" si="934">H1491+H1492</f>
        <v>2000</v>
      </c>
      <c r="I1490" s="105">
        <f t="shared" si="934"/>
        <v>0</v>
      </c>
      <c r="J1490" s="105">
        <f t="shared" ref="J1490:L1490" si="935">J1491+J1492</f>
        <v>0</v>
      </c>
      <c r="K1490" s="105">
        <f t="shared" si="935"/>
        <v>0</v>
      </c>
      <c r="L1490" s="105">
        <f t="shared" si="935"/>
        <v>0</v>
      </c>
      <c r="M1490" s="105">
        <f t="shared" si="914"/>
        <v>2000</v>
      </c>
    </row>
    <row r="1491" spans="1:13" s="99" customFormat="1" hidden="1" x14ac:dyDescent="0.2">
      <c r="A1491" s="107" t="s">
        <v>600</v>
      </c>
      <c r="B1491" s="122" t="s">
        <v>762</v>
      </c>
      <c r="C1491" s="122">
        <v>11</v>
      </c>
      <c r="D1491" s="107" t="s">
        <v>31</v>
      </c>
      <c r="E1491" s="108">
        <v>3221</v>
      </c>
      <c r="F1491" s="140" t="s">
        <v>297</v>
      </c>
      <c r="G1491" s="130"/>
      <c r="H1491" s="278">
        <v>1000</v>
      </c>
      <c r="I1491" s="278"/>
      <c r="J1491" s="278"/>
      <c r="K1491" s="278"/>
      <c r="L1491" s="278"/>
      <c r="M1491" s="278">
        <f t="shared" si="914"/>
        <v>1000</v>
      </c>
    </row>
    <row r="1492" spans="1:13" s="137" customFormat="1" ht="15" hidden="1" x14ac:dyDescent="0.2">
      <c r="A1492" s="107" t="s">
        <v>600</v>
      </c>
      <c r="B1492" s="122" t="s">
        <v>762</v>
      </c>
      <c r="C1492" s="122">
        <v>11</v>
      </c>
      <c r="D1492" s="107" t="s">
        <v>31</v>
      </c>
      <c r="E1492" s="108">
        <v>3223</v>
      </c>
      <c r="F1492" s="140" t="s">
        <v>48</v>
      </c>
      <c r="G1492" s="130"/>
      <c r="H1492" s="278">
        <v>1000</v>
      </c>
      <c r="I1492" s="278"/>
      <c r="J1492" s="278"/>
      <c r="K1492" s="278"/>
      <c r="L1492" s="278"/>
      <c r="M1492" s="278">
        <f t="shared" si="914"/>
        <v>1000</v>
      </c>
    </row>
    <row r="1493" spans="1:13" s="137" customFormat="1" hidden="1" x14ac:dyDescent="0.2">
      <c r="A1493" s="102" t="s">
        <v>600</v>
      </c>
      <c r="B1493" s="119" t="s">
        <v>762</v>
      </c>
      <c r="C1493" s="119">
        <v>11</v>
      </c>
      <c r="D1493" s="102"/>
      <c r="E1493" s="103">
        <v>323</v>
      </c>
      <c r="F1493" s="139"/>
      <c r="G1493" s="104"/>
      <c r="H1493" s="105">
        <f t="shared" ref="H1493:I1493" si="936">SUM(H1494:H1501)</f>
        <v>16000</v>
      </c>
      <c r="I1493" s="105">
        <f t="shared" si="936"/>
        <v>3000</v>
      </c>
      <c r="J1493" s="105">
        <f t="shared" ref="J1493:L1493" si="937">SUM(J1494:J1501)</f>
        <v>28871</v>
      </c>
      <c r="K1493" s="105">
        <f t="shared" si="937"/>
        <v>0</v>
      </c>
      <c r="L1493" s="105">
        <f t="shared" si="937"/>
        <v>0</v>
      </c>
      <c r="M1493" s="105">
        <f t="shared" si="914"/>
        <v>41871</v>
      </c>
    </row>
    <row r="1494" spans="1:13" s="137" customFormat="1" ht="15" hidden="1" x14ac:dyDescent="0.2">
      <c r="A1494" s="107" t="s">
        <v>600</v>
      </c>
      <c r="B1494" s="122" t="s">
        <v>762</v>
      </c>
      <c r="C1494" s="122">
        <v>11</v>
      </c>
      <c r="D1494" s="107" t="s">
        <v>31</v>
      </c>
      <c r="E1494" s="108">
        <v>3231</v>
      </c>
      <c r="F1494" s="140" t="s">
        <v>52</v>
      </c>
      <c r="G1494" s="130"/>
      <c r="H1494" s="278">
        <v>2000</v>
      </c>
      <c r="I1494" s="278">
        <v>1000</v>
      </c>
      <c r="J1494" s="278"/>
      <c r="K1494" s="278"/>
      <c r="L1494" s="278"/>
      <c r="M1494" s="278">
        <f t="shared" si="914"/>
        <v>1000</v>
      </c>
    </row>
    <row r="1495" spans="1:13" s="137" customFormat="1" ht="15" hidden="1" x14ac:dyDescent="0.2">
      <c r="A1495" s="107" t="s">
        <v>600</v>
      </c>
      <c r="B1495" s="122" t="s">
        <v>762</v>
      </c>
      <c r="C1495" s="122">
        <v>11</v>
      </c>
      <c r="D1495" s="107" t="s">
        <v>31</v>
      </c>
      <c r="E1495" s="108">
        <v>3232</v>
      </c>
      <c r="F1495" s="140" t="s">
        <v>53</v>
      </c>
      <c r="G1495" s="130"/>
      <c r="H1495" s="278">
        <v>2000</v>
      </c>
      <c r="I1495" s="278">
        <v>1000</v>
      </c>
      <c r="J1495" s="278"/>
      <c r="K1495" s="278"/>
      <c r="L1495" s="278"/>
      <c r="M1495" s="278">
        <f t="shared" si="914"/>
        <v>1000</v>
      </c>
    </row>
    <row r="1496" spans="1:13" s="137" customFormat="1" ht="15" hidden="1" x14ac:dyDescent="0.2">
      <c r="A1496" s="107" t="s">
        <v>600</v>
      </c>
      <c r="B1496" s="122" t="s">
        <v>762</v>
      </c>
      <c r="C1496" s="122">
        <v>11</v>
      </c>
      <c r="D1496" s="107" t="s">
        <v>31</v>
      </c>
      <c r="E1496" s="108">
        <v>3233</v>
      </c>
      <c r="F1496" s="140" t="s">
        <v>54</v>
      </c>
      <c r="G1496" s="130"/>
      <c r="H1496" s="278">
        <v>2000</v>
      </c>
      <c r="I1496" s="278">
        <v>1000</v>
      </c>
      <c r="J1496" s="278"/>
      <c r="K1496" s="278"/>
      <c r="L1496" s="278"/>
      <c r="M1496" s="278">
        <f t="shared" ref="M1496:M1527" si="938">H1496-I1496+J1496-K1496+L1496</f>
        <v>1000</v>
      </c>
    </row>
    <row r="1497" spans="1:13" s="137" customFormat="1" ht="15" hidden="1" x14ac:dyDescent="0.2">
      <c r="A1497" s="107" t="s">
        <v>600</v>
      </c>
      <c r="B1497" s="122" t="s">
        <v>762</v>
      </c>
      <c r="C1497" s="122">
        <v>11</v>
      </c>
      <c r="D1497" s="107" t="s">
        <v>31</v>
      </c>
      <c r="E1497" s="108">
        <v>3234</v>
      </c>
      <c r="F1497" s="140" t="s">
        <v>55</v>
      </c>
      <c r="G1497" s="130"/>
      <c r="H1497" s="278">
        <v>2000</v>
      </c>
      <c r="I1497" s="278"/>
      <c r="J1497" s="278"/>
      <c r="K1497" s="278"/>
      <c r="L1497" s="278"/>
      <c r="M1497" s="278">
        <f t="shared" si="938"/>
        <v>2000</v>
      </c>
    </row>
    <row r="1498" spans="1:13" s="137" customFormat="1" ht="15" hidden="1" x14ac:dyDescent="0.2">
      <c r="A1498" s="107" t="s">
        <v>600</v>
      </c>
      <c r="B1498" s="122" t="s">
        <v>762</v>
      </c>
      <c r="C1498" s="122">
        <v>11</v>
      </c>
      <c r="D1498" s="107" t="s">
        <v>31</v>
      </c>
      <c r="E1498" s="108">
        <v>3235</v>
      </c>
      <c r="F1498" s="140" t="s">
        <v>56</v>
      </c>
      <c r="G1498" s="130"/>
      <c r="H1498" s="278">
        <v>2000</v>
      </c>
      <c r="I1498" s="278"/>
      <c r="J1498" s="278"/>
      <c r="K1498" s="278"/>
      <c r="L1498" s="278"/>
      <c r="M1498" s="278">
        <f t="shared" si="938"/>
        <v>2000</v>
      </c>
    </row>
    <row r="1499" spans="1:13" s="137" customFormat="1" ht="15" hidden="1" x14ac:dyDescent="0.2">
      <c r="A1499" s="107" t="s">
        <v>600</v>
      </c>
      <c r="B1499" s="122" t="s">
        <v>762</v>
      </c>
      <c r="C1499" s="122">
        <v>11</v>
      </c>
      <c r="D1499" s="107" t="s">
        <v>31</v>
      </c>
      <c r="E1499" s="108">
        <v>3237</v>
      </c>
      <c r="F1499" s="140" t="s">
        <v>58</v>
      </c>
      <c r="G1499" s="130"/>
      <c r="H1499" s="278">
        <v>2000</v>
      </c>
      <c r="I1499" s="278"/>
      <c r="J1499" s="278">
        <v>28871</v>
      </c>
      <c r="K1499" s="278"/>
      <c r="L1499" s="278"/>
      <c r="M1499" s="278">
        <f t="shared" si="938"/>
        <v>30871</v>
      </c>
    </row>
    <row r="1500" spans="1:13" s="99" customFormat="1" hidden="1" x14ac:dyDescent="0.2">
      <c r="A1500" s="107" t="s">
        <v>600</v>
      </c>
      <c r="B1500" s="122" t="s">
        <v>762</v>
      </c>
      <c r="C1500" s="122">
        <v>11</v>
      </c>
      <c r="D1500" s="107" t="s">
        <v>31</v>
      </c>
      <c r="E1500" s="108">
        <v>3238</v>
      </c>
      <c r="F1500" s="140" t="s">
        <v>59</v>
      </c>
      <c r="G1500" s="130"/>
      <c r="H1500" s="278">
        <v>2000</v>
      </c>
      <c r="I1500" s="278"/>
      <c r="J1500" s="278"/>
      <c r="K1500" s="278"/>
      <c r="L1500" s="278"/>
      <c r="M1500" s="278">
        <f t="shared" si="938"/>
        <v>2000</v>
      </c>
    </row>
    <row r="1501" spans="1:13" s="148" customFormat="1" hidden="1" x14ac:dyDescent="0.2">
      <c r="A1501" s="107" t="s">
        <v>600</v>
      </c>
      <c r="B1501" s="122" t="s">
        <v>762</v>
      </c>
      <c r="C1501" s="122">
        <v>11</v>
      </c>
      <c r="D1501" s="107" t="s">
        <v>31</v>
      </c>
      <c r="E1501" s="108">
        <v>3239</v>
      </c>
      <c r="F1501" s="140" t="s">
        <v>60</v>
      </c>
      <c r="G1501" s="130"/>
      <c r="H1501" s="278">
        <v>2000</v>
      </c>
      <c r="I1501" s="278"/>
      <c r="J1501" s="278"/>
      <c r="K1501" s="278"/>
      <c r="L1501" s="278"/>
      <c r="M1501" s="278">
        <f t="shared" si="938"/>
        <v>2000</v>
      </c>
    </row>
    <row r="1502" spans="1:13" s="99" customFormat="1" hidden="1" x14ac:dyDescent="0.2">
      <c r="A1502" s="102" t="s">
        <v>600</v>
      </c>
      <c r="B1502" s="119" t="s">
        <v>762</v>
      </c>
      <c r="C1502" s="119">
        <v>11</v>
      </c>
      <c r="D1502" s="102"/>
      <c r="E1502" s="103">
        <v>329</v>
      </c>
      <c r="F1502" s="139"/>
      <c r="G1502" s="104"/>
      <c r="H1502" s="105">
        <f t="shared" ref="H1502:L1502" si="939">H1503</f>
        <v>1000</v>
      </c>
      <c r="I1502" s="105">
        <f t="shared" si="939"/>
        <v>0</v>
      </c>
      <c r="J1502" s="105">
        <f t="shared" si="939"/>
        <v>0</v>
      </c>
      <c r="K1502" s="105">
        <f t="shared" si="939"/>
        <v>0</v>
      </c>
      <c r="L1502" s="105">
        <f t="shared" si="939"/>
        <v>0</v>
      </c>
      <c r="M1502" s="105">
        <f t="shared" si="938"/>
        <v>1000</v>
      </c>
    </row>
    <row r="1503" spans="1:13" ht="15" hidden="1" x14ac:dyDescent="0.2">
      <c r="A1503" s="107" t="s">
        <v>600</v>
      </c>
      <c r="B1503" s="122" t="s">
        <v>762</v>
      </c>
      <c r="C1503" s="122">
        <v>11</v>
      </c>
      <c r="D1503" s="107" t="s">
        <v>31</v>
      </c>
      <c r="E1503" s="108">
        <v>3293</v>
      </c>
      <c r="F1503" s="140" t="s">
        <v>64</v>
      </c>
      <c r="G1503" s="130"/>
      <c r="H1503" s="278">
        <v>1000</v>
      </c>
      <c r="I1503" s="278"/>
      <c r="J1503" s="278"/>
      <c r="K1503" s="278"/>
      <c r="L1503" s="278"/>
      <c r="M1503" s="278">
        <f t="shared" si="938"/>
        <v>1000</v>
      </c>
    </row>
    <row r="1504" spans="1:13" s="137" customFormat="1" hidden="1" x14ac:dyDescent="0.2">
      <c r="A1504" s="186" t="s">
        <v>600</v>
      </c>
      <c r="B1504" s="174" t="s">
        <v>762</v>
      </c>
      <c r="C1504" s="164">
        <v>12</v>
      </c>
      <c r="D1504" s="164"/>
      <c r="E1504" s="165">
        <v>31</v>
      </c>
      <c r="F1504" s="166"/>
      <c r="G1504" s="167"/>
      <c r="H1504" s="296">
        <f t="shared" ref="H1504:I1504" si="940">H1505+H1508+H1510</f>
        <v>239830</v>
      </c>
      <c r="I1504" s="296">
        <f t="shared" si="940"/>
        <v>46</v>
      </c>
      <c r="J1504" s="296">
        <f t="shared" ref="J1504:L1504" si="941">J1505+J1508+J1510</f>
        <v>24249</v>
      </c>
      <c r="K1504" s="296">
        <f t="shared" si="941"/>
        <v>0</v>
      </c>
      <c r="L1504" s="296">
        <f t="shared" si="941"/>
        <v>0</v>
      </c>
      <c r="M1504" s="296">
        <f t="shared" si="938"/>
        <v>264033</v>
      </c>
    </row>
    <row r="1505" spans="1:13" s="137" customFormat="1" hidden="1" x14ac:dyDescent="0.2">
      <c r="A1505" s="102" t="s">
        <v>600</v>
      </c>
      <c r="B1505" s="119" t="s">
        <v>762</v>
      </c>
      <c r="C1505" s="119">
        <v>12</v>
      </c>
      <c r="D1505" s="102"/>
      <c r="E1505" s="103">
        <v>311</v>
      </c>
      <c r="F1505" s="139"/>
      <c r="G1505" s="104"/>
      <c r="H1505" s="105">
        <f t="shared" ref="H1505:I1505" si="942">H1506+H1507</f>
        <v>200300</v>
      </c>
      <c r="I1505" s="105">
        <f t="shared" si="942"/>
        <v>0</v>
      </c>
      <c r="J1505" s="105">
        <f t="shared" ref="J1505:L1505" si="943">J1506+J1507</f>
        <v>21828</v>
      </c>
      <c r="K1505" s="105">
        <f t="shared" si="943"/>
        <v>0</v>
      </c>
      <c r="L1505" s="105">
        <f t="shared" si="943"/>
        <v>0</v>
      </c>
      <c r="M1505" s="105">
        <f t="shared" si="938"/>
        <v>222128</v>
      </c>
    </row>
    <row r="1506" spans="1:13" ht="15" hidden="1" x14ac:dyDescent="0.2">
      <c r="A1506" s="107" t="s">
        <v>600</v>
      </c>
      <c r="B1506" s="122" t="s">
        <v>762</v>
      </c>
      <c r="C1506" s="122">
        <v>12</v>
      </c>
      <c r="D1506" s="107" t="s">
        <v>31</v>
      </c>
      <c r="E1506" s="108">
        <v>3111</v>
      </c>
      <c r="F1506" s="140" t="s">
        <v>33</v>
      </c>
      <c r="G1506" s="130"/>
      <c r="H1506" s="278">
        <v>200000</v>
      </c>
      <c r="I1506" s="278"/>
      <c r="J1506" s="278">
        <v>21828</v>
      </c>
      <c r="K1506" s="278"/>
      <c r="L1506" s="278"/>
      <c r="M1506" s="278">
        <f t="shared" si="938"/>
        <v>221828</v>
      </c>
    </row>
    <row r="1507" spans="1:13" s="137" customFormat="1" ht="15" hidden="1" x14ac:dyDescent="0.2">
      <c r="A1507" s="107" t="s">
        <v>600</v>
      </c>
      <c r="B1507" s="122" t="s">
        <v>762</v>
      </c>
      <c r="C1507" s="122">
        <v>12</v>
      </c>
      <c r="D1507" s="107" t="s">
        <v>31</v>
      </c>
      <c r="E1507" s="108">
        <v>3113</v>
      </c>
      <c r="F1507" s="140" t="s">
        <v>35</v>
      </c>
      <c r="G1507" s="130"/>
      <c r="H1507" s="278">
        <v>300</v>
      </c>
      <c r="I1507" s="278"/>
      <c r="J1507" s="278"/>
      <c r="K1507" s="278"/>
      <c r="L1507" s="278"/>
      <c r="M1507" s="278">
        <f t="shared" si="938"/>
        <v>300</v>
      </c>
    </row>
    <row r="1508" spans="1:13" hidden="1" x14ac:dyDescent="0.2">
      <c r="A1508" s="102" t="s">
        <v>600</v>
      </c>
      <c r="B1508" s="119" t="s">
        <v>762</v>
      </c>
      <c r="C1508" s="119">
        <v>12</v>
      </c>
      <c r="D1508" s="102"/>
      <c r="E1508" s="103">
        <v>312</v>
      </c>
      <c r="F1508" s="139"/>
      <c r="G1508" s="104"/>
      <c r="H1508" s="105">
        <f t="shared" ref="H1508:L1508" si="944">H1509</f>
        <v>6900</v>
      </c>
      <c r="I1508" s="105">
        <f t="shared" si="944"/>
        <v>46</v>
      </c>
      <c r="J1508" s="105">
        <f t="shared" si="944"/>
        <v>0</v>
      </c>
      <c r="K1508" s="105">
        <f t="shared" si="944"/>
        <v>0</v>
      </c>
      <c r="L1508" s="105">
        <f t="shared" si="944"/>
        <v>0</v>
      </c>
      <c r="M1508" s="105">
        <f t="shared" si="938"/>
        <v>6854</v>
      </c>
    </row>
    <row r="1509" spans="1:13" s="137" customFormat="1" ht="15" hidden="1" x14ac:dyDescent="0.2">
      <c r="A1509" s="107" t="s">
        <v>600</v>
      </c>
      <c r="B1509" s="122" t="s">
        <v>762</v>
      </c>
      <c r="C1509" s="122">
        <v>12</v>
      </c>
      <c r="D1509" s="107" t="s">
        <v>31</v>
      </c>
      <c r="E1509" s="108">
        <v>3121</v>
      </c>
      <c r="F1509" s="140" t="s">
        <v>471</v>
      </c>
      <c r="G1509" s="130"/>
      <c r="H1509" s="278">
        <v>6900</v>
      </c>
      <c r="I1509" s="278">
        <v>46</v>
      </c>
      <c r="J1509" s="278"/>
      <c r="K1509" s="278"/>
      <c r="L1509" s="278"/>
      <c r="M1509" s="278">
        <f t="shared" si="938"/>
        <v>6854</v>
      </c>
    </row>
    <row r="1510" spans="1:13" hidden="1" x14ac:dyDescent="0.2">
      <c r="A1510" s="102" t="s">
        <v>600</v>
      </c>
      <c r="B1510" s="119" t="s">
        <v>762</v>
      </c>
      <c r="C1510" s="119">
        <v>12</v>
      </c>
      <c r="D1510" s="102"/>
      <c r="E1510" s="103">
        <v>313</v>
      </c>
      <c r="F1510" s="139"/>
      <c r="G1510" s="104"/>
      <c r="H1510" s="105">
        <f t="shared" ref="H1510:L1510" si="945">H1511</f>
        <v>32630</v>
      </c>
      <c r="I1510" s="105">
        <f t="shared" si="945"/>
        <v>0</v>
      </c>
      <c r="J1510" s="105">
        <f t="shared" si="945"/>
        <v>2421</v>
      </c>
      <c r="K1510" s="105">
        <f t="shared" si="945"/>
        <v>0</v>
      </c>
      <c r="L1510" s="105">
        <f t="shared" si="945"/>
        <v>0</v>
      </c>
      <c r="M1510" s="105">
        <f t="shared" si="938"/>
        <v>35051</v>
      </c>
    </row>
    <row r="1511" spans="1:13" ht="15" hidden="1" x14ac:dyDescent="0.2">
      <c r="A1511" s="107" t="s">
        <v>600</v>
      </c>
      <c r="B1511" s="122" t="s">
        <v>762</v>
      </c>
      <c r="C1511" s="122">
        <v>12</v>
      </c>
      <c r="D1511" s="107" t="s">
        <v>31</v>
      </c>
      <c r="E1511" s="108">
        <v>3132</v>
      </c>
      <c r="F1511" s="140" t="s">
        <v>40</v>
      </c>
      <c r="G1511" s="130"/>
      <c r="H1511" s="278">
        <v>32630</v>
      </c>
      <c r="I1511" s="278"/>
      <c r="J1511" s="278">
        <v>2421</v>
      </c>
      <c r="K1511" s="278"/>
      <c r="L1511" s="278"/>
      <c r="M1511" s="278">
        <f t="shared" si="938"/>
        <v>35051</v>
      </c>
    </row>
    <row r="1512" spans="1:13" s="137" customFormat="1" hidden="1" x14ac:dyDescent="0.2">
      <c r="A1512" s="186" t="s">
        <v>600</v>
      </c>
      <c r="B1512" s="174" t="s">
        <v>762</v>
      </c>
      <c r="C1512" s="164">
        <v>12</v>
      </c>
      <c r="D1512" s="164"/>
      <c r="E1512" s="165">
        <v>32</v>
      </c>
      <c r="F1512" s="166"/>
      <c r="G1512" s="167"/>
      <c r="H1512" s="296">
        <f t="shared" ref="H1512:I1512" si="946">H1513+H1517+H1520+H1529</f>
        <v>180120</v>
      </c>
      <c r="I1512" s="296">
        <f t="shared" si="946"/>
        <v>63203</v>
      </c>
      <c r="J1512" s="296">
        <f t="shared" ref="J1512:L1512" si="947">J1513+J1517+J1520+J1529</f>
        <v>18698</v>
      </c>
      <c r="K1512" s="296">
        <f t="shared" si="947"/>
        <v>0</v>
      </c>
      <c r="L1512" s="296">
        <f t="shared" si="947"/>
        <v>0</v>
      </c>
      <c r="M1512" s="296">
        <f t="shared" si="938"/>
        <v>135615</v>
      </c>
    </row>
    <row r="1513" spans="1:13" s="137" customFormat="1" hidden="1" x14ac:dyDescent="0.2">
      <c r="A1513" s="102" t="s">
        <v>600</v>
      </c>
      <c r="B1513" s="119" t="s">
        <v>762</v>
      </c>
      <c r="C1513" s="119">
        <v>12</v>
      </c>
      <c r="D1513" s="102"/>
      <c r="E1513" s="103">
        <v>321</v>
      </c>
      <c r="F1513" s="139"/>
      <c r="G1513" s="104"/>
      <c r="H1513" s="105">
        <f t="shared" ref="H1513:I1513" si="948">H1514+H1515+H1516</f>
        <v>12650</v>
      </c>
      <c r="I1513" s="105">
        <f t="shared" si="948"/>
        <v>1382</v>
      </c>
      <c r="J1513" s="105">
        <f t="shared" ref="J1513:L1513" si="949">J1514+J1515+J1516</f>
        <v>33</v>
      </c>
      <c r="K1513" s="105">
        <f t="shared" si="949"/>
        <v>0</v>
      </c>
      <c r="L1513" s="105">
        <f t="shared" si="949"/>
        <v>0</v>
      </c>
      <c r="M1513" s="105">
        <f t="shared" si="938"/>
        <v>11301</v>
      </c>
    </row>
    <row r="1514" spans="1:13" s="137" customFormat="1" ht="15" hidden="1" x14ac:dyDescent="0.2">
      <c r="A1514" s="107" t="s">
        <v>600</v>
      </c>
      <c r="B1514" s="122" t="s">
        <v>762</v>
      </c>
      <c r="C1514" s="122">
        <v>12</v>
      </c>
      <c r="D1514" s="107" t="s">
        <v>31</v>
      </c>
      <c r="E1514" s="108">
        <v>3211</v>
      </c>
      <c r="F1514" s="140" t="s">
        <v>42</v>
      </c>
      <c r="G1514" s="130"/>
      <c r="H1514" s="278">
        <v>6000</v>
      </c>
      <c r="I1514" s="278">
        <v>232</v>
      </c>
      <c r="J1514" s="278"/>
      <c r="K1514" s="278"/>
      <c r="L1514" s="278"/>
      <c r="M1514" s="278">
        <f t="shared" si="938"/>
        <v>5768</v>
      </c>
    </row>
    <row r="1515" spans="1:13" ht="30" hidden="1" x14ac:dyDescent="0.2">
      <c r="A1515" s="107" t="s">
        <v>600</v>
      </c>
      <c r="B1515" s="122" t="s">
        <v>762</v>
      </c>
      <c r="C1515" s="122">
        <v>12</v>
      </c>
      <c r="D1515" s="107" t="s">
        <v>31</v>
      </c>
      <c r="E1515" s="108">
        <v>3212</v>
      </c>
      <c r="F1515" s="140" t="s">
        <v>43</v>
      </c>
      <c r="G1515" s="130"/>
      <c r="H1515" s="293">
        <v>4650</v>
      </c>
      <c r="I1515" s="293"/>
      <c r="J1515" s="293">
        <v>33</v>
      </c>
      <c r="K1515" s="293"/>
      <c r="L1515" s="293"/>
      <c r="M1515" s="293">
        <f t="shared" si="938"/>
        <v>4683</v>
      </c>
    </row>
    <row r="1516" spans="1:13" s="137" customFormat="1" ht="15" hidden="1" x14ac:dyDescent="0.2">
      <c r="A1516" s="107" t="s">
        <v>600</v>
      </c>
      <c r="B1516" s="122" t="s">
        <v>762</v>
      </c>
      <c r="C1516" s="122">
        <v>12</v>
      </c>
      <c r="D1516" s="107" t="s">
        <v>31</v>
      </c>
      <c r="E1516" s="108">
        <v>3213</v>
      </c>
      <c r="F1516" s="140" t="s">
        <v>44</v>
      </c>
      <c r="G1516" s="130"/>
      <c r="H1516" s="293">
        <v>2000</v>
      </c>
      <c r="I1516" s="293">
        <v>1150</v>
      </c>
      <c r="J1516" s="293"/>
      <c r="K1516" s="293"/>
      <c r="L1516" s="293"/>
      <c r="M1516" s="293">
        <f t="shared" si="938"/>
        <v>850</v>
      </c>
    </row>
    <row r="1517" spans="1:13" s="137" customFormat="1" hidden="1" x14ac:dyDescent="0.2">
      <c r="A1517" s="102" t="s">
        <v>600</v>
      </c>
      <c r="B1517" s="119" t="s">
        <v>762</v>
      </c>
      <c r="C1517" s="119">
        <v>12</v>
      </c>
      <c r="D1517" s="102"/>
      <c r="E1517" s="103">
        <v>322</v>
      </c>
      <c r="F1517" s="139"/>
      <c r="G1517" s="104"/>
      <c r="H1517" s="105">
        <f t="shared" ref="H1517:I1517" si="950">H1518+H1519</f>
        <v>6470</v>
      </c>
      <c r="I1517" s="105">
        <f t="shared" si="950"/>
        <v>3832</v>
      </c>
      <c r="J1517" s="105">
        <f t="shared" ref="J1517:L1517" si="951">J1518+J1519</f>
        <v>0</v>
      </c>
      <c r="K1517" s="105">
        <f t="shared" si="951"/>
        <v>0</v>
      </c>
      <c r="L1517" s="105">
        <f t="shared" si="951"/>
        <v>0</v>
      </c>
      <c r="M1517" s="105">
        <f t="shared" si="938"/>
        <v>2638</v>
      </c>
    </row>
    <row r="1518" spans="1:13" ht="15" hidden="1" x14ac:dyDescent="0.2">
      <c r="A1518" s="107" t="s">
        <v>600</v>
      </c>
      <c r="B1518" s="122" t="s">
        <v>762</v>
      </c>
      <c r="C1518" s="122">
        <v>12</v>
      </c>
      <c r="D1518" s="107" t="s">
        <v>31</v>
      </c>
      <c r="E1518" s="108">
        <v>3221</v>
      </c>
      <c r="F1518" s="140" t="s">
        <v>297</v>
      </c>
      <c r="G1518" s="130"/>
      <c r="H1518" s="278">
        <v>1370</v>
      </c>
      <c r="I1518" s="278">
        <v>770</v>
      </c>
      <c r="J1518" s="278"/>
      <c r="K1518" s="278"/>
      <c r="L1518" s="278"/>
      <c r="M1518" s="278">
        <f t="shared" si="938"/>
        <v>600</v>
      </c>
    </row>
    <row r="1519" spans="1:13" s="137" customFormat="1" ht="15" hidden="1" x14ac:dyDescent="0.2">
      <c r="A1519" s="107" t="s">
        <v>600</v>
      </c>
      <c r="B1519" s="122" t="s">
        <v>762</v>
      </c>
      <c r="C1519" s="122">
        <v>12</v>
      </c>
      <c r="D1519" s="107" t="s">
        <v>31</v>
      </c>
      <c r="E1519" s="108">
        <v>3223</v>
      </c>
      <c r="F1519" s="140" t="s">
        <v>48</v>
      </c>
      <c r="G1519" s="130"/>
      <c r="H1519" s="293">
        <v>5100</v>
      </c>
      <c r="I1519" s="293">
        <v>3062</v>
      </c>
      <c r="J1519" s="293"/>
      <c r="K1519" s="293"/>
      <c r="L1519" s="293"/>
      <c r="M1519" s="293">
        <f t="shared" si="938"/>
        <v>2038</v>
      </c>
    </row>
    <row r="1520" spans="1:13" s="137" customFormat="1" hidden="1" x14ac:dyDescent="0.2">
      <c r="A1520" s="102" t="s">
        <v>600</v>
      </c>
      <c r="B1520" s="119" t="s">
        <v>762</v>
      </c>
      <c r="C1520" s="119">
        <v>12</v>
      </c>
      <c r="D1520" s="102"/>
      <c r="E1520" s="103">
        <v>323</v>
      </c>
      <c r="F1520" s="139"/>
      <c r="G1520" s="104"/>
      <c r="H1520" s="105">
        <f t="shared" ref="H1520:I1520" si="952">SUM(H1521:H1528)</f>
        <v>159950</v>
      </c>
      <c r="I1520" s="105">
        <f t="shared" si="952"/>
        <v>57966</v>
      </c>
      <c r="J1520" s="105">
        <f t="shared" ref="J1520:L1520" si="953">SUM(J1521:J1528)</f>
        <v>18665</v>
      </c>
      <c r="K1520" s="105">
        <f t="shared" si="953"/>
        <v>0</v>
      </c>
      <c r="L1520" s="105">
        <f t="shared" si="953"/>
        <v>0</v>
      </c>
      <c r="M1520" s="105">
        <f t="shared" si="938"/>
        <v>120649</v>
      </c>
    </row>
    <row r="1521" spans="1:13" s="137" customFormat="1" ht="15" hidden="1" x14ac:dyDescent="0.2">
      <c r="A1521" s="107" t="s">
        <v>600</v>
      </c>
      <c r="B1521" s="122" t="s">
        <v>762</v>
      </c>
      <c r="C1521" s="122">
        <v>12</v>
      </c>
      <c r="D1521" s="107" t="s">
        <v>31</v>
      </c>
      <c r="E1521" s="108">
        <v>3231</v>
      </c>
      <c r="F1521" s="140" t="s">
        <v>52</v>
      </c>
      <c r="G1521" s="130"/>
      <c r="H1521" s="278">
        <v>4000</v>
      </c>
      <c r="I1521" s="278">
        <v>3484</v>
      </c>
      <c r="J1521" s="278"/>
      <c r="K1521" s="278"/>
      <c r="L1521" s="278"/>
      <c r="M1521" s="278">
        <f t="shared" si="938"/>
        <v>516</v>
      </c>
    </row>
    <row r="1522" spans="1:13" s="137" customFormat="1" ht="15" hidden="1" x14ac:dyDescent="0.2">
      <c r="A1522" s="107" t="s">
        <v>600</v>
      </c>
      <c r="B1522" s="122" t="s">
        <v>762</v>
      </c>
      <c r="C1522" s="122">
        <v>12</v>
      </c>
      <c r="D1522" s="107" t="s">
        <v>31</v>
      </c>
      <c r="E1522" s="108">
        <v>3232</v>
      </c>
      <c r="F1522" s="140" t="s">
        <v>53</v>
      </c>
      <c r="G1522" s="130"/>
      <c r="H1522" s="293">
        <v>13400</v>
      </c>
      <c r="I1522" s="293"/>
      <c r="J1522" s="293">
        <v>205</v>
      </c>
      <c r="K1522" s="293"/>
      <c r="L1522" s="293"/>
      <c r="M1522" s="293">
        <f t="shared" si="938"/>
        <v>13605</v>
      </c>
    </row>
    <row r="1523" spans="1:13" s="137" customFormat="1" ht="15" hidden="1" x14ac:dyDescent="0.2">
      <c r="A1523" s="107" t="s">
        <v>600</v>
      </c>
      <c r="B1523" s="122" t="s">
        <v>762</v>
      </c>
      <c r="C1523" s="122">
        <v>12</v>
      </c>
      <c r="D1523" s="107" t="s">
        <v>31</v>
      </c>
      <c r="E1523" s="108">
        <v>3233</v>
      </c>
      <c r="F1523" s="140" t="s">
        <v>54</v>
      </c>
      <c r="G1523" s="130"/>
      <c r="H1523" s="293">
        <v>40000</v>
      </c>
      <c r="I1523" s="293"/>
      <c r="J1523" s="293">
        <v>2400</v>
      </c>
      <c r="K1523" s="293"/>
      <c r="L1523" s="293"/>
      <c r="M1523" s="293">
        <f t="shared" si="938"/>
        <v>42400</v>
      </c>
    </row>
    <row r="1524" spans="1:13" s="137" customFormat="1" ht="15" hidden="1" x14ac:dyDescent="0.2">
      <c r="A1524" s="107" t="s">
        <v>600</v>
      </c>
      <c r="B1524" s="122" t="s">
        <v>762</v>
      </c>
      <c r="C1524" s="122">
        <v>12</v>
      </c>
      <c r="D1524" s="107" t="s">
        <v>31</v>
      </c>
      <c r="E1524" s="108">
        <v>3234</v>
      </c>
      <c r="F1524" s="140" t="s">
        <v>55</v>
      </c>
      <c r="G1524" s="130"/>
      <c r="H1524" s="281">
        <v>450</v>
      </c>
      <c r="I1524" s="281"/>
      <c r="J1524" s="281">
        <v>93</v>
      </c>
      <c r="K1524" s="281"/>
      <c r="L1524" s="281"/>
      <c r="M1524" s="281">
        <f t="shared" si="938"/>
        <v>543</v>
      </c>
    </row>
    <row r="1525" spans="1:13" s="137" customFormat="1" ht="15" hidden="1" x14ac:dyDescent="0.2">
      <c r="A1525" s="107" t="s">
        <v>600</v>
      </c>
      <c r="B1525" s="122" t="s">
        <v>762</v>
      </c>
      <c r="C1525" s="122">
        <v>12</v>
      </c>
      <c r="D1525" s="107" t="s">
        <v>31</v>
      </c>
      <c r="E1525" s="108">
        <v>3235</v>
      </c>
      <c r="F1525" s="140" t="s">
        <v>56</v>
      </c>
      <c r="G1525" s="130"/>
      <c r="H1525" s="293">
        <v>750</v>
      </c>
      <c r="I1525" s="293"/>
      <c r="J1525" s="293">
        <v>7990</v>
      </c>
      <c r="K1525" s="293"/>
      <c r="L1525" s="293"/>
      <c r="M1525" s="293">
        <f t="shared" si="938"/>
        <v>8740</v>
      </c>
    </row>
    <row r="1526" spans="1:13" s="137" customFormat="1" ht="15" hidden="1" x14ac:dyDescent="0.2">
      <c r="A1526" s="107" t="s">
        <v>600</v>
      </c>
      <c r="B1526" s="122" t="s">
        <v>762</v>
      </c>
      <c r="C1526" s="122">
        <v>12</v>
      </c>
      <c r="D1526" s="107" t="s">
        <v>31</v>
      </c>
      <c r="E1526" s="108">
        <v>3237</v>
      </c>
      <c r="F1526" s="140" t="s">
        <v>58</v>
      </c>
      <c r="G1526" s="130"/>
      <c r="H1526" s="293">
        <v>100000</v>
      </c>
      <c r="I1526" s="293">
        <v>54482</v>
      </c>
      <c r="J1526" s="293"/>
      <c r="K1526" s="293"/>
      <c r="L1526" s="293"/>
      <c r="M1526" s="293">
        <f t="shared" si="938"/>
        <v>45518</v>
      </c>
    </row>
    <row r="1527" spans="1:13" ht="15" hidden="1" x14ac:dyDescent="0.2">
      <c r="A1527" s="107" t="s">
        <v>600</v>
      </c>
      <c r="B1527" s="122" t="s">
        <v>762</v>
      </c>
      <c r="C1527" s="122">
        <v>12</v>
      </c>
      <c r="D1527" s="107" t="s">
        <v>31</v>
      </c>
      <c r="E1527" s="108">
        <v>3238</v>
      </c>
      <c r="F1527" s="140" t="s">
        <v>59</v>
      </c>
      <c r="G1527" s="130"/>
      <c r="H1527" s="293">
        <v>1000</v>
      </c>
      <c r="I1527" s="293"/>
      <c r="J1527" s="293">
        <v>6246</v>
      </c>
      <c r="K1527" s="293"/>
      <c r="L1527" s="293"/>
      <c r="M1527" s="293">
        <f t="shared" si="938"/>
        <v>7246</v>
      </c>
    </row>
    <row r="1528" spans="1:13" s="137" customFormat="1" ht="15" hidden="1" x14ac:dyDescent="0.2">
      <c r="A1528" s="107" t="s">
        <v>600</v>
      </c>
      <c r="B1528" s="122" t="s">
        <v>762</v>
      </c>
      <c r="C1528" s="122">
        <v>12</v>
      </c>
      <c r="D1528" s="107" t="s">
        <v>31</v>
      </c>
      <c r="E1528" s="108">
        <v>3239</v>
      </c>
      <c r="F1528" s="140" t="s">
        <v>60</v>
      </c>
      <c r="G1528" s="130"/>
      <c r="H1528" s="293">
        <v>350</v>
      </c>
      <c r="I1528" s="293"/>
      <c r="J1528" s="293">
        <v>1731</v>
      </c>
      <c r="K1528" s="293"/>
      <c r="L1528" s="293"/>
      <c r="M1528" s="293">
        <f t="shared" ref="M1528:M1559" si="954">H1528-I1528+J1528-K1528+L1528</f>
        <v>2081</v>
      </c>
    </row>
    <row r="1529" spans="1:13" s="99" customFormat="1" hidden="1" x14ac:dyDescent="0.2">
      <c r="A1529" s="102" t="s">
        <v>600</v>
      </c>
      <c r="B1529" s="119" t="s">
        <v>762</v>
      </c>
      <c r="C1529" s="119">
        <v>12</v>
      </c>
      <c r="D1529" s="102"/>
      <c r="E1529" s="103">
        <v>329</v>
      </c>
      <c r="F1529" s="139"/>
      <c r="G1529" s="104"/>
      <c r="H1529" s="105">
        <f t="shared" ref="H1529:L1529" si="955">H1530</f>
        <v>1050</v>
      </c>
      <c r="I1529" s="105">
        <f t="shared" si="955"/>
        <v>23</v>
      </c>
      <c r="J1529" s="105">
        <f t="shared" si="955"/>
        <v>0</v>
      </c>
      <c r="K1529" s="105">
        <f t="shared" si="955"/>
        <v>0</v>
      </c>
      <c r="L1529" s="105">
        <f t="shared" si="955"/>
        <v>0</v>
      </c>
      <c r="M1529" s="105">
        <f t="shared" si="954"/>
        <v>1027</v>
      </c>
    </row>
    <row r="1530" spans="1:13" ht="15" hidden="1" x14ac:dyDescent="0.2">
      <c r="A1530" s="107" t="s">
        <v>600</v>
      </c>
      <c r="B1530" s="122" t="s">
        <v>762</v>
      </c>
      <c r="C1530" s="122">
        <v>12</v>
      </c>
      <c r="D1530" s="107" t="s">
        <v>31</v>
      </c>
      <c r="E1530" s="108">
        <v>3293</v>
      </c>
      <c r="F1530" s="140" t="s">
        <v>64</v>
      </c>
      <c r="G1530" s="130"/>
      <c r="H1530" s="278">
        <v>1050</v>
      </c>
      <c r="I1530" s="278">
        <v>23</v>
      </c>
      <c r="J1530" s="278"/>
      <c r="K1530" s="278"/>
      <c r="L1530" s="278"/>
      <c r="M1530" s="278">
        <f t="shared" si="954"/>
        <v>1027</v>
      </c>
    </row>
    <row r="1531" spans="1:13" hidden="1" x14ac:dyDescent="0.2">
      <c r="A1531" s="186" t="s">
        <v>600</v>
      </c>
      <c r="B1531" s="174" t="s">
        <v>762</v>
      </c>
      <c r="C1531" s="164">
        <v>12</v>
      </c>
      <c r="D1531" s="164"/>
      <c r="E1531" s="165">
        <v>35</v>
      </c>
      <c r="F1531" s="166"/>
      <c r="G1531" s="167"/>
      <c r="H1531" s="296">
        <f t="shared" ref="H1531:L1531" si="956">H1532</f>
        <v>73385</v>
      </c>
      <c r="I1531" s="296">
        <f t="shared" si="956"/>
        <v>73085</v>
      </c>
      <c r="J1531" s="296">
        <f t="shared" si="956"/>
        <v>0</v>
      </c>
      <c r="K1531" s="296">
        <f t="shared" si="956"/>
        <v>0</v>
      </c>
      <c r="L1531" s="296">
        <f t="shared" si="956"/>
        <v>0</v>
      </c>
      <c r="M1531" s="296">
        <f t="shared" si="954"/>
        <v>300</v>
      </c>
    </row>
    <row r="1532" spans="1:13" s="137" customFormat="1" hidden="1" x14ac:dyDescent="0.2">
      <c r="A1532" s="102" t="s">
        <v>600</v>
      </c>
      <c r="B1532" s="119" t="s">
        <v>762</v>
      </c>
      <c r="C1532" s="119">
        <v>12</v>
      </c>
      <c r="D1532" s="102"/>
      <c r="E1532" s="103">
        <v>351</v>
      </c>
      <c r="F1532" s="139"/>
      <c r="G1532" s="104"/>
      <c r="H1532" s="105">
        <f t="shared" ref="H1532:I1532" si="957">SUM(H1533:H1535)</f>
        <v>73385</v>
      </c>
      <c r="I1532" s="105">
        <f t="shared" si="957"/>
        <v>73085</v>
      </c>
      <c r="J1532" s="105">
        <f t="shared" ref="J1532:L1532" si="958">SUM(J1533:J1535)</f>
        <v>0</v>
      </c>
      <c r="K1532" s="105">
        <f t="shared" si="958"/>
        <v>0</v>
      </c>
      <c r="L1532" s="105">
        <f t="shared" si="958"/>
        <v>0</v>
      </c>
      <c r="M1532" s="105">
        <f t="shared" si="954"/>
        <v>300</v>
      </c>
    </row>
    <row r="1533" spans="1:13" s="137" customFormat="1" ht="30" hidden="1" x14ac:dyDescent="0.2">
      <c r="A1533" s="107" t="s">
        <v>600</v>
      </c>
      <c r="B1533" s="122" t="s">
        <v>762</v>
      </c>
      <c r="C1533" s="122">
        <v>12</v>
      </c>
      <c r="D1533" s="107" t="s">
        <v>258</v>
      </c>
      <c r="E1533" s="108">
        <v>3512</v>
      </c>
      <c r="F1533" s="140" t="s">
        <v>281</v>
      </c>
      <c r="G1533" s="104"/>
      <c r="H1533" s="276">
        <v>100</v>
      </c>
      <c r="I1533" s="276"/>
      <c r="J1533" s="276"/>
      <c r="K1533" s="276"/>
      <c r="L1533" s="276"/>
      <c r="M1533" s="276">
        <f t="shared" si="954"/>
        <v>100</v>
      </c>
    </row>
    <row r="1534" spans="1:13" ht="30" hidden="1" x14ac:dyDescent="0.2">
      <c r="A1534" s="107" t="s">
        <v>600</v>
      </c>
      <c r="B1534" s="122" t="s">
        <v>762</v>
      </c>
      <c r="C1534" s="122">
        <v>12</v>
      </c>
      <c r="D1534" s="107" t="s">
        <v>270</v>
      </c>
      <c r="E1534" s="108">
        <v>3512</v>
      </c>
      <c r="F1534" s="140" t="s">
        <v>281</v>
      </c>
      <c r="G1534" s="130"/>
      <c r="H1534" s="277">
        <v>39908</v>
      </c>
      <c r="I1534" s="277">
        <v>39808</v>
      </c>
      <c r="J1534" s="277"/>
      <c r="K1534" s="277"/>
      <c r="L1534" s="277"/>
      <c r="M1534" s="277">
        <f t="shared" si="954"/>
        <v>100</v>
      </c>
    </row>
    <row r="1535" spans="1:13" s="137" customFormat="1" ht="30" hidden="1" x14ac:dyDescent="0.2">
      <c r="A1535" s="107" t="s">
        <v>600</v>
      </c>
      <c r="B1535" s="122" t="s">
        <v>762</v>
      </c>
      <c r="C1535" s="122">
        <v>12</v>
      </c>
      <c r="D1535" s="107" t="s">
        <v>325</v>
      </c>
      <c r="E1535" s="108">
        <v>3512</v>
      </c>
      <c r="F1535" s="140" t="s">
        <v>281</v>
      </c>
      <c r="G1535" s="130"/>
      <c r="H1535" s="279">
        <v>33377</v>
      </c>
      <c r="I1535" s="279">
        <v>33277</v>
      </c>
      <c r="J1535" s="279"/>
      <c r="K1535" s="279"/>
      <c r="L1535" s="279"/>
      <c r="M1535" s="279">
        <f t="shared" si="954"/>
        <v>100</v>
      </c>
    </row>
    <row r="1536" spans="1:13" s="137" customFormat="1" hidden="1" x14ac:dyDescent="0.2">
      <c r="A1536" s="186" t="s">
        <v>600</v>
      </c>
      <c r="B1536" s="174" t="s">
        <v>762</v>
      </c>
      <c r="C1536" s="164">
        <v>12</v>
      </c>
      <c r="D1536" s="164"/>
      <c r="E1536" s="165">
        <v>36</v>
      </c>
      <c r="F1536" s="166"/>
      <c r="G1536" s="167"/>
      <c r="H1536" s="296">
        <f t="shared" ref="H1536:L1536" si="959">H1537</f>
        <v>6890314</v>
      </c>
      <c r="I1536" s="296">
        <f t="shared" si="959"/>
        <v>2784579</v>
      </c>
      <c r="J1536" s="296">
        <f t="shared" si="959"/>
        <v>0</v>
      </c>
      <c r="K1536" s="296">
        <f t="shared" si="959"/>
        <v>800000</v>
      </c>
      <c r="L1536" s="296">
        <f t="shared" si="959"/>
        <v>0</v>
      </c>
      <c r="M1536" s="296">
        <f t="shared" si="954"/>
        <v>3305735</v>
      </c>
    </row>
    <row r="1537" spans="1:13" s="137" customFormat="1" hidden="1" x14ac:dyDescent="0.2">
      <c r="A1537" s="151" t="s">
        <v>600</v>
      </c>
      <c r="B1537" s="145" t="s">
        <v>762</v>
      </c>
      <c r="C1537" s="145">
        <v>12</v>
      </c>
      <c r="D1537" s="151"/>
      <c r="E1537" s="146">
        <v>363</v>
      </c>
      <c r="F1537" s="142"/>
      <c r="G1537" s="129"/>
      <c r="H1537" s="295">
        <f t="shared" ref="H1537:I1537" si="960">SUM(H1538:H1541)</f>
        <v>6890314</v>
      </c>
      <c r="I1537" s="295">
        <f t="shared" si="960"/>
        <v>2784579</v>
      </c>
      <c r="J1537" s="295">
        <f t="shared" ref="J1537:L1537" si="961">SUM(J1538:J1541)</f>
        <v>0</v>
      </c>
      <c r="K1537" s="295">
        <f t="shared" si="961"/>
        <v>800000</v>
      </c>
      <c r="L1537" s="295">
        <f t="shared" si="961"/>
        <v>0</v>
      </c>
      <c r="M1537" s="295">
        <f t="shared" si="954"/>
        <v>3305735</v>
      </c>
    </row>
    <row r="1538" spans="1:13" s="137" customFormat="1" ht="15" hidden="1" x14ac:dyDescent="0.2">
      <c r="A1538" s="107" t="s">
        <v>600</v>
      </c>
      <c r="B1538" s="94" t="s">
        <v>762</v>
      </c>
      <c r="C1538" s="94">
        <v>12</v>
      </c>
      <c r="D1538" s="107" t="s">
        <v>258</v>
      </c>
      <c r="E1538" s="108">
        <v>3631</v>
      </c>
      <c r="F1538" s="140" t="s">
        <v>71</v>
      </c>
      <c r="G1538" s="130"/>
      <c r="H1538" s="278">
        <v>106178</v>
      </c>
      <c r="I1538" s="278">
        <v>106078</v>
      </c>
      <c r="J1538" s="278"/>
      <c r="K1538" s="278"/>
      <c r="L1538" s="278"/>
      <c r="M1538" s="278">
        <f t="shared" si="954"/>
        <v>100</v>
      </c>
    </row>
    <row r="1539" spans="1:13" s="137" customFormat="1" ht="15" hidden="1" x14ac:dyDescent="0.2">
      <c r="A1539" s="107" t="s">
        <v>600</v>
      </c>
      <c r="B1539" s="94" t="s">
        <v>762</v>
      </c>
      <c r="C1539" s="94">
        <v>12</v>
      </c>
      <c r="D1539" s="107" t="s">
        <v>270</v>
      </c>
      <c r="E1539" s="108">
        <v>3631</v>
      </c>
      <c r="F1539" s="140" t="s">
        <v>71</v>
      </c>
      <c r="G1539" s="130"/>
      <c r="H1539" s="293">
        <v>41624</v>
      </c>
      <c r="I1539" s="293">
        <v>41524</v>
      </c>
      <c r="J1539" s="293"/>
      <c r="K1539" s="293"/>
      <c r="L1539" s="293"/>
      <c r="M1539" s="293">
        <f t="shared" si="954"/>
        <v>100</v>
      </c>
    </row>
    <row r="1540" spans="1:13" s="137" customFormat="1" ht="15" hidden="1" x14ac:dyDescent="0.2">
      <c r="A1540" s="107" t="s">
        <v>600</v>
      </c>
      <c r="B1540" s="94" t="s">
        <v>762</v>
      </c>
      <c r="C1540" s="94">
        <v>12</v>
      </c>
      <c r="D1540" s="107" t="s">
        <v>258</v>
      </c>
      <c r="E1540" s="108">
        <v>3632</v>
      </c>
      <c r="F1540" s="140" t="s">
        <v>183</v>
      </c>
      <c r="G1540" s="130"/>
      <c r="H1540" s="293">
        <v>1855206</v>
      </c>
      <c r="I1540" s="293">
        <v>1055106</v>
      </c>
      <c r="J1540" s="293"/>
      <c r="K1540" s="293">
        <v>800000</v>
      </c>
      <c r="L1540" s="293"/>
      <c r="M1540" s="293">
        <f t="shared" si="954"/>
        <v>100</v>
      </c>
    </row>
    <row r="1541" spans="1:13" s="99" customFormat="1" hidden="1" x14ac:dyDescent="0.2">
      <c r="A1541" s="107" t="s">
        <v>600</v>
      </c>
      <c r="B1541" s="94" t="s">
        <v>762</v>
      </c>
      <c r="C1541" s="94">
        <v>12</v>
      </c>
      <c r="D1541" s="107" t="s">
        <v>270</v>
      </c>
      <c r="E1541" s="108">
        <v>3632</v>
      </c>
      <c r="F1541" s="140" t="s">
        <v>183</v>
      </c>
      <c r="G1541" s="130"/>
      <c r="H1541" s="293">
        <v>4887306</v>
      </c>
      <c r="I1541" s="293">
        <v>1581871</v>
      </c>
      <c r="J1541" s="293"/>
      <c r="K1541" s="293">
        <v>0</v>
      </c>
      <c r="L1541" s="293"/>
      <c r="M1541" s="293">
        <f t="shared" si="954"/>
        <v>3305435</v>
      </c>
    </row>
    <row r="1542" spans="1:13" s="137" customFormat="1" hidden="1" x14ac:dyDescent="0.2">
      <c r="A1542" s="186" t="s">
        <v>600</v>
      </c>
      <c r="B1542" s="174" t="s">
        <v>762</v>
      </c>
      <c r="C1542" s="164">
        <v>12</v>
      </c>
      <c r="D1542" s="164"/>
      <c r="E1542" s="165">
        <v>37</v>
      </c>
      <c r="F1542" s="166"/>
      <c r="G1542" s="167"/>
      <c r="H1542" s="296">
        <f t="shared" ref="H1542:L1546" si="962">H1543</f>
        <v>4500</v>
      </c>
      <c r="I1542" s="296">
        <f t="shared" si="962"/>
        <v>2367</v>
      </c>
      <c r="J1542" s="296">
        <f t="shared" si="962"/>
        <v>0</v>
      </c>
      <c r="K1542" s="296">
        <f t="shared" si="962"/>
        <v>0</v>
      </c>
      <c r="L1542" s="296">
        <f t="shared" si="962"/>
        <v>0</v>
      </c>
      <c r="M1542" s="296">
        <f t="shared" si="954"/>
        <v>2133</v>
      </c>
    </row>
    <row r="1543" spans="1:13" hidden="1" x14ac:dyDescent="0.2">
      <c r="A1543" s="151" t="s">
        <v>600</v>
      </c>
      <c r="B1543" s="145" t="s">
        <v>762</v>
      </c>
      <c r="C1543" s="145">
        <v>12</v>
      </c>
      <c r="D1543" s="151"/>
      <c r="E1543" s="146">
        <v>372</v>
      </c>
      <c r="F1543" s="142"/>
      <c r="G1543" s="129"/>
      <c r="H1543" s="295">
        <f t="shared" si="962"/>
        <v>4500</v>
      </c>
      <c r="I1543" s="295">
        <f t="shared" si="962"/>
        <v>2367</v>
      </c>
      <c r="J1543" s="295">
        <f t="shared" si="962"/>
        <v>0</v>
      </c>
      <c r="K1543" s="295">
        <f t="shared" si="962"/>
        <v>0</v>
      </c>
      <c r="L1543" s="295">
        <f t="shared" si="962"/>
        <v>0</v>
      </c>
      <c r="M1543" s="295">
        <f t="shared" si="954"/>
        <v>2133</v>
      </c>
    </row>
    <row r="1544" spans="1:13" s="99" customFormat="1" hidden="1" x14ac:dyDescent="0.2">
      <c r="A1544" s="107" t="s">
        <v>600</v>
      </c>
      <c r="B1544" s="94" t="s">
        <v>762</v>
      </c>
      <c r="C1544" s="94">
        <v>12</v>
      </c>
      <c r="D1544" s="107" t="s">
        <v>31</v>
      </c>
      <c r="E1544" s="108">
        <v>3721</v>
      </c>
      <c r="F1544" s="140" t="s">
        <v>138</v>
      </c>
      <c r="G1544" s="130"/>
      <c r="H1544" s="278">
        <v>4500</v>
      </c>
      <c r="I1544" s="278">
        <v>2367</v>
      </c>
      <c r="J1544" s="278"/>
      <c r="K1544" s="278"/>
      <c r="L1544" s="278"/>
      <c r="M1544" s="278">
        <f t="shared" si="954"/>
        <v>2133</v>
      </c>
    </row>
    <row r="1545" spans="1:13" s="137" customFormat="1" hidden="1" x14ac:dyDescent="0.2">
      <c r="A1545" s="186" t="s">
        <v>600</v>
      </c>
      <c r="B1545" s="174" t="s">
        <v>762</v>
      </c>
      <c r="C1545" s="164">
        <v>12</v>
      </c>
      <c r="D1545" s="164"/>
      <c r="E1545" s="165">
        <v>38</v>
      </c>
      <c r="F1545" s="166"/>
      <c r="G1545" s="167"/>
      <c r="H1545" s="296">
        <f t="shared" ref="H1545:I1545" si="963">H1546+H1548+H1550</f>
        <v>2869449</v>
      </c>
      <c r="I1545" s="296">
        <f t="shared" si="963"/>
        <v>1229372</v>
      </c>
      <c r="J1545" s="296">
        <f t="shared" ref="J1545:L1545" si="964">J1546+J1548+J1550</f>
        <v>1376299</v>
      </c>
      <c r="K1545" s="296">
        <f t="shared" si="964"/>
        <v>0</v>
      </c>
      <c r="L1545" s="296">
        <f t="shared" si="964"/>
        <v>0</v>
      </c>
      <c r="M1545" s="296">
        <f t="shared" si="954"/>
        <v>3016376</v>
      </c>
    </row>
    <row r="1546" spans="1:13" s="99" customFormat="1" hidden="1" x14ac:dyDescent="0.2">
      <c r="A1546" s="151" t="s">
        <v>600</v>
      </c>
      <c r="B1546" s="145" t="s">
        <v>762</v>
      </c>
      <c r="C1546" s="145">
        <v>12</v>
      </c>
      <c r="D1546" s="151"/>
      <c r="E1546" s="146">
        <v>381</v>
      </c>
      <c r="F1546" s="142"/>
      <c r="G1546" s="129"/>
      <c r="H1546" s="295">
        <f t="shared" si="962"/>
        <v>57780</v>
      </c>
      <c r="I1546" s="295">
        <f t="shared" si="962"/>
        <v>57680</v>
      </c>
      <c r="J1546" s="295">
        <f t="shared" si="962"/>
        <v>0</v>
      </c>
      <c r="K1546" s="295">
        <f t="shared" si="962"/>
        <v>0</v>
      </c>
      <c r="L1546" s="295">
        <f t="shared" si="962"/>
        <v>0</v>
      </c>
      <c r="M1546" s="295">
        <f t="shared" si="954"/>
        <v>100</v>
      </c>
    </row>
    <row r="1547" spans="1:13" s="137" customFormat="1" ht="15" hidden="1" x14ac:dyDescent="0.2">
      <c r="A1547" s="107" t="s">
        <v>600</v>
      </c>
      <c r="B1547" s="94" t="s">
        <v>762</v>
      </c>
      <c r="C1547" s="94">
        <v>12</v>
      </c>
      <c r="D1547" s="107" t="s">
        <v>101</v>
      </c>
      <c r="E1547" s="108">
        <v>3811</v>
      </c>
      <c r="F1547" s="140" t="s">
        <v>73</v>
      </c>
      <c r="G1547" s="130"/>
      <c r="H1547" s="278">
        <v>57780</v>
      </c>
      <c r="I1547" s="278">
        <v>57680</v>
      </c>
      <c r="J1547" s="278"/>
      <c r="K1547" s="278"/>
      <c r="L1547" s="278"/>
      <c r="M1547" s="278">
        <f t="shared" si="954"/>
        <v>100</v>
      </c>
    </row>
    <row r="1548" spans="1:13" s="99" customFormat="1" hidden="1" x14ac:dyDescent="0.2">
      <c r="A1548" s="151" t="s">
        <v>600</v>
      </c>
      <c r="B1548" s="145" t="s">
        <v>762</v>
      </c>
      <c r="C1548" s="145">
        <v>12</v>
      </c>
      <c r="D1548" s="151"/>
      <c r="E1548" s="146">
        <v>382</v>
      </c>
      <c r="F1548" s="142"/>
      <c r="G1548" s="129"/>
      <c r="H1548" s="295">
        <f t="shared" ref="H1548:L1548" si="965">SUM(H1549:H1549)</f>
        <v>928262</v>
      </c>
      <c r="I1548" s="295">
        <f t="shared" si="965"/>
        <v>0</v>
      </c>
      <c r="J1548" s="295">
        <f t="shared" si="965"/>
        <v>356172</v>
      </c>
      <c r="K1548" s="295">
        <f t="shared" si="965"/>
        <v>0</v>
      </c>
      <c r="L1548" s="295">
        <f t="shared" si="965"/>
        <v>0</v>
      </c>
      <c r="M1548" s="295">
        <f t="shared" si="954"/>
        <v>1284434</v>
      </c>
    </row>
    <row r="1549" spans="1:13" s="99" customFormat="1" hidden="1" x14ac:dyDescent="0.2">
      <c r="A1549" s="107" t="s">
        <v>600</v>
      </c>
      <c r="B1549" s="94" t="s">
        <v>762</v>
      </c>
      <c r="C1549" s="94">
        <v>12</v>
      </c>
      <c r="D1549" s="107" t="s">
        <v>101</v>
      </c>
      <c r="E1549" s="108">
        <v>3821</v>
      </c>
      <c r="F1549" s="140" t="s">
        <v>102</v>
      </c>
      <c r="G1549" s="130"/>
      <c r="H1549" s="278">
        <v>928262</v>
      </c>
      <c r="I1549" s="278"/>
      <c r="J1549" s="278">
        <v>356172</v>
      </c>
      <c r="K1549" s="278"/>
      <c r="L1549" s="278"/>
      <c r="M1549" s="278">
        <f t="shared" si="954"/>
        <v>1284434</v>
      </c>
    </row>
    <row r="1550" spans="1:13" s="137" customFormat="1" hidden="1" x14ac:dyDescent="0.2">
      <c r="A1550" s="151" t="s">
        <v>600</v>
      </c>
      <c r="B1550" s="145" t="s">
        <v>762</v>
      </c>
      <c r="C1550" s="145">
        <v>12</v>
      </c>
      <c r="D1550" s="151"/>
      <c r="E1550" s="146">
        <v>386</v>
      </c>
      <c r="F1550" s="142"/>
      <c r="G1550" s="129"/>
      <c r="H1550" s="295">
        <f t="shared" ref="H1550:I1550" si="966">SUM(H1551:H1553)</f>
        <v>1883407</v>
      </c>
      <c r="I1550" s="295">
        <f t="shared" si="966"/>
        <v>1171692</v>
      </c>
      <c r="J1550" s="295">
        <f t="shared" ref="J1550:L1550" si="967">SUM(J1551:J1553)</f>
        <v>1020127</v>
      </c>
      <c r="K1550" s="295">
        <f t="shared" si="967"/>
        <v>0</v>
      </c>
      <c r="L1550" s="295">
        <f t="shared" si="967"/>
        <v>0</v>
      </c>
      <c r="M1550" s="295">
        <f t="shared" si="954"/>
        <v>1731842</v>
      </c>
    </row>
    <row r="1551" spans="1:13" s="137" customFormat="1" ht="45" hidden="1" x14ac:dyDescent="0.2">
      <c r="A1551" s="107" t="s">
        <v>600</v>
      </c>
      <c r="B1551" s="94" t="s">
        <v>762</v>
      </c>
      <c r="C1551" s="94">
        <v>12</v>
      </c>
      <c r="D1551" s="135" t="s">
        <v>258</v>
      </c>
      <c r="E1551" s="108">
        <v>3861</v>
      </c>
      <c r="F1551" s="140" t="s">
        <v>277</v>
      </c>
      <c r="G1551" s="129"/>
      <c r="H1551" s="276">
        <v>100</v>
      </c>
      <c r="I1551" s="276"/>
      <c r="J1551" s="276"/>
      <c r="K1551" s="276"/>
      <c r="L1551" s="276"/>
      <c r="M1551" s="276">
        <f t="shared" si="954"/>
        <v>100</v>
      </c>
    </row>
    <row r="1552" spans="1:13" ht="45" hidden="1" x14ac:dyDescent="0.2">
      <c r="A1552" s="107" t="s">
        <v>600</v>
      </c>
      <c r="B1552" s="94" t="s">
        <v>762</v>
      </c>
      <c r="C1552" s="94">
        <v>12</v>
      </c>
      <c r="D1552" s="107" t="s">
        <v>325</v>
      </c>
      <c r="E1552" s="108">
        <v>3861</v>
      </c>
      <c r="F1552" s="140" t="s">
        <v>277</v>
      </c>
      <c r="G1552" s="130"/>
      <c r="H1552" s="275">
        <v>1534223</v>
      </c>
      <c r="I1552" s="275">
        <v>1171692</v>
      </c>
      <c r="J1552" s="275"/>
      <c r="K1552" s="275"/>
      <c r="L1552" s="275"/>
      <c r="M1552" s="275">
        <f t="shared" si="954"/>
        <v>362531</v>
      </c>
    </row>
    <row r="1553" spans="1:13" ht="45" hidden="1" x14ac:dyDescent="0.2">
      <c r="A1553" s="107" t="s">
        <v>600</v>
      </c>
      <c r="B1553" s="94" t="s">
        <v>762</v>
      </c>
      <c r="C1553" s="94">
        <v>12</v>
      </c>
      <c r="D1553" s="107" t="s">
        <v>270</v>
      </c>
      <c r="E1553" s="108">
        <v>3861</v>
      </c>
      <c r="F1553" s="140" t="s">
        <v>277</v>
      </c>
      <c r="G1553" s="130"/>
      <c r="H1553" s="275">
        <v>349084</v>
      </c>
      <c r="I1553" s="275"/>
      <c r="J1553" s="275">
        <v>1020127</v>
      </c>
      <c r="K1553" s="275"/>
      <c r="L1553" s="275"/>
      <c r="M1553" s="275">
        <f t="shared" si="954"/>
        <v>1369211</v>
      </c>
    </row>
    <row r="1554" spans="1:13" s="137" customFormat="1" hidden="1" x14ac:dyDescent="0.2">
      <c r="A1554" s="186" t="s">
        <v>600</v>
      </c>
      <c r="B1554" s="174" t="s">
        <v>762</v>
      </c>
      <c r="C1554" s="164">
        <v>12</v>
      </c>
      <c r="D1554" s="164"/>
      <c r="E1554" s="165">
        <v>41</v>
      </c>
      <c r="F1554" s="166"/>
      <c r="G1554" s="167"/>
      <c r="H1554" s="296">
        <f t="shared" ref="H1554:L1554" si="968">H1555</f>
        <v>200</v>
      </c>
      <c r="I1554" s="296">
        <f t="shared" si="968"/>
        <v>0</v>
      </c>
      <c r="J1554" s="296">
        <f t="shared" si="968"/>
        <v>0</v>
      </c>
      <c r="K1554" s="296">
        <f t="shared" si="968"/>
        <v>0</v>
      </c>
      <c r="L1554" s="296">
        <f t="shared" si="968"/>
        <v>0</v>
      </c>
      <c r="M1554" s="296">
        <f t="shared" si="954"/>
        <v>200</v>
      </c>
    </row>
    <row r="1555" spans="1:13" s="137" customFormat="1" hidden="1" x14ac:dyDescent="0.2">
      <c r="A1555" s="102" t="s">
        <v>600</v>
      </c>
      <c r="B1555" s="119" t="s">
        <v>762</v>
      </c>
      <c r="C1555" s="119">
        <v>12</v>
      </c>
      <c r="D1555" s="102"/>
      <c r="E1555" s="103">
        <v>412</v>
      </c>
      <c r="F1555" s="139"/>
      <c r="G1555" s="104"/>
      <c r="H1555" s="105">
        <f t="shared" ref="H1555:I1555" si="969">H1556+H1557</f>
        <v>200</v>
      </c>
      <c r="I1555" s="105">
        <f t="shared" si="969"/>
        <v>0</v>
      </c>
      <c r="J1555" s="105">
        <f t="shared" ref="J1555:L1555" si="970">J1556+J1557</f>
        <v>0</v>
      </c>
      <c r="K1555" s="105">
        <f t="shared" si="970"/>
        <v>0</v>
      </c>
      <c r="L1555" s="105">
        <f t="shared" si="970"/>
        <v>0</v>
      </c>
      <c r="M1555" s="105">
        <f t="shared" si="954"/>
        <v>200</v>
      </c>
    </row>
    <row r="1556" spans="1:13" ht="15" hidden="1" x14ac:dyDescent="0.2">
      <c r="A1556" s="107" t="s">
        <v>600</v>
      </c>
      <c r="B1556" s="122" t="s">
        <v>762</v>
      </c>
      <c r="C1556" s="122">
        <v>12</v>
      </c>
      <c r="D1556" s="107" t="s">
        <v>31</v>
      </c>
      <c r="E1556" s="108">
        <v>4123</v>
      </c>
      <c r="F1556" s="140" t="s">
        <v>83</v>
      </c>
      <c r="G1556" s="130"/>
      <c r="H1556" s="280">
        <v>100</v>
      </c>
      <c r="I1556" s="280"/>
      <c r="J1556" s="280"/>
      <c r="K1556" s="280"/>
      <c r="L1556" s="280"/>
      <c r="M1556" s="280">
        <f t="shared" si="954"/>
        <v>100</v>
      </c>
    </row>
    <row r="1557" spans="1:13" ht="15" hidden="1" x14ac:dyDescent="0.2">
      <c r="A1557" s="107" t="s">
        <v>600</v>
      </c>
      <c r="B1557" s="122" t="s">
        <v>762</v>
      </c>
      <c r="C1557" s="122">
        <v>12</v>
      </c>
      <c r="D1557" s="107" t="s">
        <v>31</v>
      </c>
      <c r="E1557" s="108">
        <v>4126</v>
      </c>
      <c r="F1557" s="140" t="s">
        <v>84</v>
      </c>
      <c r="G1557" s="130"/>
      <c r="H1557" s="293">
        <v>100</v>
      </c>
      <c r="I1557" s="293"/>
      <c r="J1557" s="293"/>
      <c r="K1557" s="293"/>
      <c r="L1557" s="293"/>
      <c r="M1557" s="293">
        <f t="shared" si="954"/>
        <v>100</v>
      </c>
    </row>
    <row r="1558" spans="1:13" s="137" customFormat="1" hidden="1" x14ac:dyDescent="0.2">
      <c r="A1558" s="186" t="s">
        <v>600</v>
      </c>
      <c r="B1558" s="174" t="s">
        <v>762</v>
      </c>
      <c r="C1558" s="164">
        <v>12</v>
      </c>
      <c r="D1558" s="164"/>
      <c r="E1558" s="165">
        <v>42</v>
      </c>
      <c r="F1558" s="166"/>
      <c r="G1558" s="167"/>
      <c r="H1558" s="296">
        <f t="shared" ref="H1558:I1558" si="971">H1559+H1564</f>
        <v>11350</v>
      </c>
      <c r="I1558" s="296">
        <f t="shared" si="971"/>
        <v>4250</v>
      </c>
      <c r="J1558" s="296">
        <f t="shared" ref="J1558:L1558" si="972">J1559+J1564</f>
        <v>0</v>
      </c>
      <c r="K1558" s="296">
        <f t="shared" si="972"/>
        <v>0</v>
      </c>
      <c r="L1558" s="296">
        <f t="shared" si="972"/>
        <v>0</v>
      </c>
      <c r="M1558" s="296">
        <f t="shared" si="954"/>
        <v>7100</v>
      </c>
    </row>
    <row r="1559" spans="1:13" s="137" customFormat="1" hidden="1" x14ac:dyDescent="0.2">
      <c r="A1559" s="102" t="s">
        <v>600</v>
      </c>
      <c r="B1559" s="119" t="s">
        <v>762</v>
      </c>
      <c r="C1559" s="119">
        <v>12</v>
      </c>
      <c r="D1559" s="102"/>
      <c r="E1559" s="103">
        <v>422</v>
      </c>
      <c r="F1559" s="139"/>
      <c r="G1559" s="104"/>
      <c r="H1559" s="105">
        <f t="shared" ref="H1559:I1559" si="973">SUM(H1560:H1563)</f>
        <v>11250</v>
      </c>
      <c r="I1559" s="105">
        <f t="shared" si="973"/>
        <v>4250</v>
      </c>
      <c r="J1559" s="105">
        <f t="shared" ref="J1559:L1559" si="974">SUM(J1560:J1563)</f>
        <v>0</v>
      </c>
      <c r="K1559" s="105">
        <f t="shared" si="974"/>
        <v>0</v>
      </c>
      <c r="L1559" s="105">
        <f t="shared" si="974"/>
        <v>0</v>
      </c>
      <c r="M1559" s="105">
        <f t="shared" si="954"/>
        <v>7000</v>
      </c>
    </row>
    <row r="1560" spans="1:13" s="137" customFormat="1" ht="15" hidden="1" x14ac:dyDescent="0.2">
      <c r="A1560" s="107" t="s">
        <v>600</v>
      </c>
      <c r="B1560" s="122" t="s">
        <v>762</v>
      </c>
      <c r="C1560" s="122">
        <v>12</v>
      </c>
      <c r="D1560" s="107" t="s">
        <v>31</v>
      </c>
      <c r="E1560" s="108">
        <v>4221</v>
      </c>
      <c r="F1560" s="140" t="s">
        <v>74</v>
      </c>
      <c r="G1560" s="130"/>
      <c r="H1560" s="278">
        <v>4600</v>
      </c>
      <c r="I1560" s="278">
        <v>2200</v>
      </c>
      <c r="J1560" s="278"/>
      <c r="K1560" s="278"/>
      <c r="L1560" s="278"/>
      <c r="M1560" s="278">
        <f t="shared" ref="M1560:M1571" si="975">H1560-I1560+J1560-K1560+L1560</f>
        <v>2400</v>
      </c>
    </row>
    <row r="1561" spans="1:13" s="137" customFormat="1" ht="15" hidden="1" x14ac:dyDescent="0.2">
      <c r="A1561" s="107" t="s">
        <v>600</v>
      </c>
      <c r="B1561" s="122" t="s">
        <v>762</v>
      </c>
      <c r="C1561" s="122">
        <v>12</v>
      </c>
      <c r="D1561" s="107" t="s">
        <v>31</v>
      </c>
      <c r="E1561" s="108">
        <v>4222</v>
      </c>
      <c r="F1561" s="140" t="s">
        <v>75</v>
      </c>
      <c r="G1561" s="130"/>
      <c r="H1561" s="281">
        <v>100</v>
      </c>
      <c r="I1561" s="281"/>
      <c r="J1561" s="281"/>
      <c r="K1561" s="281"/>
      <c r="L1561" s="281"/>
      <c r="M1561" s="281">
        <f t="shared" si="975"/>
        <v>100</v>
      </c>
    </row>
    <row r="1562" spans="1:13" ht="15" hidden="1" x14ac:dyDescent="0.2">
      <c r="A1562" s="107" t="s">
        <v>600</v>
      </c>
      <c r="B1562" s="122" t="s">
        <v>762</v>
      </c>
      <c r="C1562" s="122">
        <v>12</v>
      </c>
      <c r="D1562" s="107" t="s">
        <v>31</v>
      </c>
      <c r="E1562" s="108">
        <v>4223</v>
      </c>
      <c r="F1562" s="140" t="s">
        <v>76</v>
      </c>
      <c r="G1562" s="130"/>
      <c r="H1562" s="293">
        <v>550</v>
      </c>
      <c r="I1562" s="293">
        <v>450</v>
      </c>
      <c r="J1562" s="293"/>
      <c r="K1562" s="293"/>
      <c r="L1562" s="293"/>
      <c r="M1562" s="293">
        <f t="shared" si="975"/>
        <v>100</v>
      </c>
    </row>
    <row r="1563" spans="1:13" s="137" customFormat="1" ht="15" hidden="1" x14ac:dyDescent="0.2">
      <c r="A1563" s="107" t="s">
        <v>600</v>
      </c>
      <c r="B1563" s="122" t="s">
        <v>762</v>
      </c>
      <c r="C1563" s="122">
        <v>12</v>
      </c>
      <c r="D1563" s="107" t="s">
        <v>31</v>
      </c>
      <c r="E1563" s="108">
        <v>4227</v>
      </c>
      <c r="F1563" s="140" t="s">
        <v>77</v>
      </c>
      <c r="G1563" s="130"/>
      <c r="H1563" s="278">
        <v>6000</v>
      </c>
      <c r="I1563" s="278">
        <v>1600</v>
      </c>
      <c r="J1563" s="278"/>
      <c r="K1563" s="278"/>
      <c r="L1563" s="278"/>
      <c r="M1563" s="278">
        <f t="shared" si="975"/>
        <v>4400</v>
      </c>
    </row>
    <row r="1564" spans="1:13" hidden="1" x14ac:dyDescent="0.2">
      <c r="A1564" s="102" t="s">
        <v>600</v>
      </c>
      <c r="B1564" s="119" t="s">
        <v>762</v>
      </c>
      <c r="C1564" s="119">
        <v>12</v>
      </c>
      <c r="D1564" s="102"/>
      <c r="E1564" s="103">
        <v>423</v>
      </c>
      <c r="F1564" s="139"/>
      <c r="G1564" s="104"/>
      <c r="H1564" s="105">
        <f t="shared" ref="H1564:L1564" si="976">H1565</f>
        <v>100</v>
      </c>
      <c r="I1564" s="105">
        <f t="shared" si="976"/>
        <v>0</v>
      </c>
      <c r="J1564" s="105">
        <f t="shared" si="976"/>
        <v>0</v>
      </c>
      <c r="K1564" s="105">
        <f t="shared" si="976"/>
        <v>0</v>
      </c>
      <c r="L1564" s="105">
        <f t="shared" si="976"/>
        <v>0</v>
      </c>
      <c r="M1564" s="105">
        <f t="shared" si="975"/>
        <v>100</v>
      </c>
    </row>
    <row r="1565" spans="1:13" ht="15" hidden="1" x14ac:dyDescent="0.2">
      <c r="A1565" s="107" t="s">
        <v>600</v>
      </c>
      <c r="B1565" s="122" t="s">
        <v>762</v>
      </c>
      <c r="C1565" s="122">
        <v>12</v>
      </c>
      <c r="D1565" s="107" t="s">
        <v>31</v>
      </c>
      <c r="E1565" s="108">
        <v>4231</v>
      </c>
      <c r="F1565" s="140" t="s">
        <v>241</v>
      </c>
      <c r="G1565" s="130"/>
      <c r="H1565" s="280">
        <v>100</v>
      </c>
      <c r="I1565" s="280"/>
      <c r="J1565" s="280"/>
      <c r="K1565" s="280"/>
      <c r="L1565" s="280"/>
      <c r="M1565" s="280">
        <f t="shared" si="975"/>
        <v>100</v>
      </c>
    </row>
    <row r="1566" spans="1:13" s="137" customFormat="1" hidden="1" x14ac:dyDescent="0.2">
      <c r="A1566" s="186" t="s">
        <v>600</v>
      </c>
      <c r="B1566" s="174" t="s">
        <v>762</v>
      </c>
      <c r="C1566" s="164">
        <v>12</v>
      </c>
      <c r="D1566" s="164"/>
      <c r="E1566" s="165">
        <v>45</v>
      </c>
      <c r="F1566" s="166"/>
      <c r="G1566" s="167"/>
      <c r="H1566" s="296">
        <f t="shared" ref="H1566:I1566" si="977">H1567+H1569</f>
        <v>200</v>
      </c>
      <c r="I1566" s="296">
        <f t="shared" si="977"/>
        <v>0</v>
      </c>
      <c r="J1566" s="296">
        <f t="shared" ref="J1566:L1566" si="978">J1567+J1569</f>
        <v>0</v>
      </c>
      <c r="K1566" s="296">
        <f t="shared" si="978"/>
        <v>0</v>
      </c>
      <c r="L1566" s="296">
        <f t="shared" si="978"/>
        <v>0</v>
      </c>
      <c r="M1566" s="296">
        <f t="shared" si="975"/>
        <v>200</v>
      </c>
    </row>
    <row r="1567" spans="1:13" hidden="1" x14ac:dyDescent="0.2">
      <c r="A1567" s="102" t="s">
        <v>600</v>
      </c>
      <c r="B1567" s="119" t="s">
        <v>762</v>
      </c>
      <c r="C1567" s="119">
        <v>12</v>
      </c>
      <c r="D1567" s="102"/>
      <c r="E1567" s="103">
        <v>451</v>
      </c>
      <c r="F1567" s="139"/>
      <c r="G1567" s="104"/>
      <c r="H1567" s="105">
        <f t="shared" ref="H1567:L1567" si="979">H1568</f>
        <v>100</v>
      </c>
      <c r="I1567" s="105">
        <f t="shared" si="979"/>
        <v>0</v>
      </c>
      <c r="J1567" s="105">
        <f t="shared" si="979"/>
        <v>0</v>
      </c>
      <c r="K1567" s="105">
        <f t="shared" si="979"/>
        <v>0</v>
      </c>
      <c r="L1567" s="105">
        <f t="shared" si="979"/>
        <v>0</v>
      </c>
      <c r="M1567" s="105">
        <f t="shared" si="975"/>
        <v>100</v>
      </c>
    </row>
    <row r="1568" spans="1:13" s="137" customFormat="1" ht="15" hidden="1" x14ac:dyDescent="0.2">
      <c r="A1568" s="107" t="s">
        <v>600</v>
      </c>
      <c r="B1568" s="122" t="s">
        <v>762</v>
      </c>
      <c r="C1568" s="122">
        <v>12</v>
      </c>
      <c r="D1568" s="107" t="s">
        <v>31</v>
      </c>
      <c r="E1568" s="108">
        <v>4511</v>
      </c>
      <c r="F1568" s="140" t="s">
        <v>91</v>
      </c>
      <c r="G1568" s="130"/>
      <c r="H1568" s="280">
        <v>100</v>
      </c>
      <c r="I1568" s="280"/>
      <c r="J1568" s="280"/>
      <c r="K1568" s="280"/>
      <c r="L1568" s="280"/>
      <c r="M1568" s="280">
        <f t="shared" si="975"/>
        <v>100</v>
      </c>
    </row>
    <row r="1569" spans="1:13" hidden="1" x14ac:dyDescent="0.2">
      <c r="A1569" s="102" t="s">
        <v>600</v>
      </c>
      <c r="B1569" s="119" t="s">
        <v>762</v>
      </c>
      <c r="C1569" s="119">
        <v>12</v>
      </c>
      <c r="D1569" s="102"/>
      <c r="E1569" s="103">
        <v>452</v>
      </c>
      <c r="F1569" s="139"/>
      <c r="G1569" s="104"/>
      <c r="H1569" s="105">
        <f t="shared" ref="H1569:L1569" si="980">H1570</f>
        <v>100</v>
      </c>
      <c r="I1569" s="105">
        <f t="shared" si="980"/>
        <v>0</v>
      </c>
      <c r="J1569" s="105">
        <f t="shared" si="980"/>
        <v>0</v>
      </c>
      <c r="K1569" s="105">
        <f t="shared" si="980"/>
        <v>0</v>
      </c>
      <c r="L1569" s="105">
        <f t="shared" si="980"/>
        <v>0</v>
      </c>
      <c r="M1569" s="105">
        <f t="shared" si="975"/>
        <v>100</v>
      </c>
    </row>
    <row r="1570" spans="1:13" s="99" customFormat="1" hidden="1" x14ac:dyDescent="0.2">
      <c r="A1570" s="107" t="s">
        <v>600</v>
      </c>
      <c r="B1570" s="122" t="s">
        <v>762</v>
      </c>
      <c r="C1570" s="122">
        <v>12</v>
      </c>
      <c r="D1570" s="107" t="s">
        <v>31</v>
      </c>
      <c r="E1570" s="108">
        <v>4521</v>
      </c>
      <c r="F1570" s="140" t="s">
        <v>92</v>
      </c>
      <c r="G1570" s="130"/>
      <c r="H1570" s="280">
        <v>100</v>
      </c>
      <c r="I1570" s="280"/>
      <c r="J1570" s="280"/>
      <c r="K1570" s="280"/>
      <c r="L1570" s="280"/>
      <c r="M1570" s="280">
        <f t="shared" si="975"/>
        <v>100</v>
      </c>
    </row>
    <row r="1571" spans="1:13" s="240" customFormat="1" hidden="1" x14ac:dyDescent="0.2">
      <c r="A1571" s="242" t="s">
        <v>600</v>
      </c>
      <c r="B1571" s="243" t="s">
        <v>762</v>
      </c>
      <c r="C1571" s="206">
        <v>562</v>
      </c>
      <c r="D1571" s="206"/>
      <c r="E1571" s="208">
        <v>35</v>
      </c>
      <c r="F1571" s="209"/>
      <c r="G1571" s="244"/>
      <c r="H1571" s="227">
        <f t="shared" ref="H1571:L1571" si="981">H1572</f>
        <v>113430</v>
      </c>
      <c r="I1571" s="227">
        <f t="shared" si="981"/>
        <v>113230</v>
      </c>
      <c r="J1571" s="227">
        <f t="shared" si="981"/>
        <v>0</v>
      </c>
      <c r="K1571" s="227">
        <f t="shared" si="981"/>
        <v>0</v>
      </c>
      <c r="L1571" s="227">
        <f t="shared" si="981"/>
        <v>0</v>
      </c>
      <c r="M1571" s="227">
        <f t="shared" si="975"/>
        <v>200</v>
      </c>
    </row>
    <row r="1572" spans="1:13" s="245" customFormat="1" hidden="1" x14ac:dyDescent="0.2">
      <c r="A1572" s="210" t="s">
        <v>600</v>
      </c>
      <c r="B1572" s="246" t="s">
        <v>762</v>
      </c>
      <c r="C1572" s="211">
        <v>562</v>
      </c>
      <c r="D1572" s="247"/>
      <c r="E1572" s="224">
        <v>353</v>
      </c>
      <c r="F1572" s="213"/>
      <c r="G1572" s="248"/>
      <c r="H1572" s="239">
        <f t="shared" ref="H1572:J1572" si="982">H1574+H1573</f>
        <v>113430</v>
      </c>
      <c r="I1572" s="239">
        <f t="shared" si="982"/>
        <v>113230</v>
      </c>
      <c r="J1572" s="239">
        <f t="shared" si="982"/>
        <v>0</v>
      </c>
      <c r="K1572" s="239">
        <f t="shared" ref="K1572:L1572" si="983">K1574+K1573</f>
        <v>0</v>
      </c>
      <c r="L1572" s="239">
        <f t="shared" si="983"/>
        <v>0</v>
      </c>
      <c r="M1572" s="239">
        <f t="shared" ref="M1572:M1634" si="984">H1572-I1572+J1572-K1572+L1572</f>
        <v>200</v>
      </c>
    </row>
    <row r="1573" spans="1:13" s="204" customFormat="1" ht="30" hidden="1" x14ac:dyDescent="0.2">
      <c r="A1573" s="225" t="s">
        <v>600</v>
      </c>
      <c r="B1573" s="249" t="s">
        <v>762</v>
      </c>
      <c r="C1573" s="215">
        <v>562</v>
      </c>
      <c r="D1573" s="216" t="s">
        <v>258</v>
      </c>
      <c r="E1573" s="222">
        <v>3531</v>
      </c>
      <c r="F1573" s="223" t="s">
        <v>750</v>
      </c>
      <c r="G1573" s="248"/>
      <c r="H1573" s="282">
        <v>100</v>
      </c>
      <c r="I1573" s="282"/>
      <c r="J1573" s="282"/>
      <c r="K1573" s="282"/>
      <c r="L1573" s="282"/>
      <c r="M1573" s="282">
        <f t="shared" si="984"/>
        <v>100</v>
      </c>
    </row>
    <row r="1574" spans="1:13" s="204" customFormat="1" ht="30" hidden="1" x14ac:dyDescent="0.2">
      <c r="A1574" s="225" t="s">
        <v>600</v>
      </c>
      <c r="B1574" s="249" t="s">
        <v>762</v>
      </c>
      <c r="C1574" s="215">
        <v>562</v>
      </c>
      <c r="D1574" s="250" t="s">
        <v>270</v>
      </c>
      <c r="E1574" s="222">
        <v>3531</v>
      </c>
      <c r="F1574" s="223" t="s">
        <v>750</v>
      </c>
      <c r="G1574" s="251"/>
      <c r="H1574" s="291">
        <v>113330</v>
      </c>
      <c r="I1574" s="291">
        <v>113230</v>
      </c>
      <c r="J1574" s="291"/>
      <c r="K1574" s="291"/>
      <c r="L1574" s="291"/>
      <c r="M1574" s="291">
        <f t="shared" si="984"/>
        <v>100</v>
      </c>
    </row>
    <row r="1575" spans="1:13" s="245" customFormat="1" hidden="1" x14ac:dyDescent="0.2">
      <c r="A1575" s="242" t="s">
        <v>600</v>
      </c>
      <c r="B1575" s="243" t="s">
        <v>762</v>
      </c>
      <c r="C1575" s="206">
        <v>562</v>
      </c>
      <c r="D1575" s="206"/>
      <c r="E1575" s="208">
        <v>36</v>
      </c>
      <c r="F1575" s="209"/>
      <c r="G1575" s="244"/>
      <c r="H1575" s="227">
        <f t="shared" ref="H1575:L1575" si="985">H1576</f>
        <v>38809538</v>
      </c>
      <c r="I1575" s="227">
        <f t="shared" si="985"/>
        <v>38309238</v>
      </c>
      <c r="J1575" s="227">
        <f t="shared" si="985"/>
        <v>0</v>
      </c>
      <c r="K1575" s="227">
        <f t="shared" si="985"/>
        <v>0</v>
      </c>
      <c r="L1575" s="227">
        <f t="shared" si="985"/>
        <v>0</v>
      </c>
      <c r="M1575" s="227">
        <f t="shared" si="984"/>
        <v>500300</v>
      </c>
    </row>
    <row r="1576" spans="1:13" s="245" customFormat="1" hidden="1" x14ac:dyDescent="0.2">
      <c r="A1576" s="247" t="s">
        <v>600</v>
      </c>
      <c r="B1576" s="211" t="s">
        <v>762</v>
      </c>
      <c r="C1576" s="211">
        <v>562</v>
      </c>
      <c r="D1576" s="247"/>
      <c r="E1576" s="224">
        <v>368</v>
      </c>
      <c r="F1576" s="213"/>
      <c r="G1576" s="248"/>
      <c r="H1576" s="239">
        <f t="shared" ref="H1576:J1576" si="986">H1577+H1578+H1579+H1580</f>
        <v>38809538</v>
      </c>
      <c r="I1576" s="239">
        <f t="shared" si="986"/>
        <v>38309238</v>
      </c>
      <c r="J1576" s="239">
        <f t="shared" si="986"/>
        <v>0</v>
      </c>
      <c r="K1576" s="239">
        <f t="shared" ref="K1576:L1576" si="987">K1577+K1578+K1579+K1580</f>
        <v>0</v>
      </c>
      <c r="L1576" s="239">
        <f t="shared" si="987"/>
        <v>0</v>
      </c>
      <c r="M1576" s="239">
        <f t="shared" si="984"/>
        <v>500300</v>
      </c>
    </row>
    <row r="1577" spans="1:13" s="245" customFormat="1" ht="30" hidden="1" x14ac:dyDescent="0.2">
      <c r="A1577" s="216" t="s">
        <v>600</v>
      </c>
      <c r="B1577" s="215" t="s">
        <v>762</v>
      </c>
      <c r="C1577" s="215">
        <v>562</v>
      </c>
      <c r="D1577" s="216" t="s">
        <v>258</v>
      </c>
      <c r="E1577" s="217">
        <v>3681</v>
      </c>
      <c r="F1577" s="218" t="s">
        <v>685</v>
      </c>
      <c r="G1577" s="251"/>
      <c r="H1577" s="283">
        <v>225629</v>
      </c>
      <c r="I1577" s="283">
        <v>225529</v>
      </c>
      <c r="J1577" s="283"/>
      <c r="K1577" s="283"/>
      <c r="L1577" s="283"/>
      <c r="M1577" s="283">
        <f t="shared" si="984"/>
        <v>100</v>
      </c>
    </row>
    <row r="1578" spans="1:13" s="245" customFormat="1" ht="30" hidden="1" x14ac:dyDescent="0.2">
      <c r="A1578" s="216" t="s">
        <v>600</v>
      </c>
      <c r="B1578" s="215" t="s">
        <v>762</v>
      </c>
      <c r="C1578" s="215">
        <v>562</v>
      </c>
      <c r="D1578" s="216" t="s">
        <v>270</v>
      </c>
      <c r="E1578" s="217">
        <v>3681</v>
      </c>
      <c r="F1578" s="218" t="s">
        <v>685</v>
      </c>
      <c r="G1578" s="251"/>
      <c r="H1578" s="291">
        <v>247662</v>
      </c>
      <c r="I1578" s="291">
        <v>247562</v>
      </c>
      <c r="J1578" s="291"/>
      <c r="K1578" s="291"/>
      <c r="L1578" s="291"/>
      <c r="M1578" s="291">
        <f t="shared" si="984"/>
        <v>100</v>
      </c>
    </row>
    <row r="1579" spans="1:13" s="245" customFormat="1" ht="30" hidden="1" x14ac:dyDescent="0.2">
      <c r="A1579" s="216" t="s">
        <v>600</v>
      </c>
      <c r="B1579" s="215" t="s">
        <v>762</v>
      </c>
      <c r="C1579" s="215">
        <v>562</v>
      </c>
      <c r="D1579" s="216" t="s">
        <v>258</v>
      </c>
      <c r="E1579" s="217">
        <v>3682</v>
      </c>
      <c r="F1579" s="218" t="s">
        <v>686</v>
      </c>
      <c r="G1579" s="251"/>
      <c r="H1579" s="291">
        <v>3395420</v>
      </c>
      <c r="I1579" s="291">
        <v>3395320</v>
      </c>
      <c r="J1579" s="291"/>
      <c r="K1579" s="291"/>
      <c r="L1579" s="291"/>
      <c r="M1579" s="291">
        <f t="shared" si="984"/>
        <v>100</v>
      </c>
    </row>
    <row r="1580" spans="1:13" s="204" customFormat="1" ht="30" hidden="1" x14ac:dyDescent="0.2">
      <c r="A1580" s="216" t="s">
        <v>600</v>
      </c>
      <c r="B1580" s="215" t="s">
        <v>762</v>
      </c>
      <c r="C1580" s="215">
        <v>562</v>
      </c>
      <c r="D1580" s="216" t="s">
        <v>270</v>
      </c>
      <c r="E1580" s="217">
        <v>3682</v>
      </c>
      <c r="F1580" s="218" t="s">
        <v>686</v>
      </c>
      <c r="G1580" s="251"/>
      <c r="H1580" s="291">
        <v>34940827</v>
      </c>
      <c r="I1580" s="291">
        <v>34440827</v>
      </c>
      <c r="J1580" s="291"/>
      <c r="K1580" s="291"/>
      <c r="L1580" s="291"/>
      <c r="M1580" s="291">
        <f t="shared" si="984"/>
        <v>500000</v>
      </c>
    </row>
    <row r="1581" spans="1:13" s="204" customFormat="1" hidden="1" x14ac:dyDescent="0.2">
      <c r="A1581" s="242" t="s">
        <v>600</v>
      </c>
      <c r="B1581" s="243" t="s">
        <v>762</v>
      </c>
      <c r="C1581" s="206">
        <v>562</v>
      </c>
      <c r="D1581" s="206"/>
      <c r="E1581" s="208">
        <v>38</v>
      </c>
      <c r="F1581" s="209"/>
      <c r="G1581" s="244"/>
      <c r="H1581" s="227">
        <f t="shared" ref="H1581:L1581" si="988">H1582</f>
        <v>850100</v>
      </c>
      <c r="I1581" s="227">
        <f t="shared" si="988"/>
        <v>0</v>
      </c>
      <c r="J1581" s="227">
        <f t="shared" si="988"/>
        <v>1671439</v>
      </c>
      <c r="K1581" s="227">
        <f t="shared" si="988"/>
        <v>0</v>
      </c>
      <c r="L1581" s="227">
        <f t="shared" si="988"/>
        <v>0</v>
      </c>
      <c r="M1581" s="227">
        <f t="shared" si="984"/>
        <v>2521539</v>
      </c>
    </row>
    <row r="1582" spans="1:13" s="204" customFormat="1" hidden="1" x14ac:dyDescent="0.2">
      <c r="A1582" s="247" t="s">
        <v>600</v>
      </c>
      <c r="B1582" s="269" t="s">
        <v>762</v>
      </c>
      <c r="C1582" s="269">
        <v>562</v>
      </c>
      <c r="D1582" s="247"/>
      <c r="E1582" s="224">
        <v>386</v>
      </c>
      <c r="F1582" s="213"/>
      <c r="G1582" s="248"/>
      <c r="H1582" s="239">
        <f t="shared" ref="H1582:J1582" si="989">H1584+H1583</f>
        <v>850100</v>
      </c>
      <c r="I1582" s="239">
        <f t="shared" si="989"/>
        <v>0</v>
      </c>
      <c r="J1582" s="239">
        <f t="shared" si="989"/>
        <v>1671439</v>
      </c>
      <c r="K1582" s="239">
        <f t="shared" ref="K1582:L1582" si="990">K1584+K1583</f>
        <v>0</v>
      </c>
      <c r="L1582" s="239">
        <f t="shared" si="990"/>
        <v>0</v>
      </c>
      <c r="M1582" s="239">
        <f t="shared" si="984"/>
        <v>2521539</v>
      </c>
    </row>
    <row r="1583" spans="1:13" s="204" customFormat="1" ht="15" hidden="1" x14ac:dyDescent="0.2">
      <c r="A1583" s="216" t="s">
        <v>600</v>
      </c>
      <c r="B1583" s="270" t="s">
        <v>762</v>
      </c>
      <c r="C1583" s="270">
        <v>562</v>
      </c>
      <c r="D1583" s="216" t="s">
        <v>258</v>
      </c>
      <c r="E1583" s="217">
        <v>3864</v>
      </c>
      <c r="F1583" s="218" t="s">
        <v>753</v>
      </c>
      <c r="G1583" s="248"/>
      <c r="H1583" s="282">
        <v>100</v>
      </c>
      <c r="I1583" s="282"/>
      <c r="J1583" s="282"/>
      <c r="K1583" s="282"/>
      <c r="L1583" s="282"/>
      <c r="M1583" s="282">
        <f t="shared" si="984"/>
        <v>100</v>
      </c>
    </row>
    <row r="1584" spans="1:13" s="204" customFormat="1" ht="15" hidden="1" x14ac:dyDescent="0.2">
      <c r="A1584" s="216" t="s">
        <v>600</v>
      </c>
      <c r="B1584" s="270" t="s">
        <v>762</v>
      </c>
      <c r="C1584" s="270">
        <v>562</v>
      </c>
      <c r="D1584" s="216" t="s">
        <v>270</v>
      </c>
      <c r="E1584" s="217">
        <v>3864</v>
      </c>
      <c r="F1584" s="218" t="s">
        <v>753</v>
      </c>
      <c r="G1584" s="251"/>
      <c r="H1584" s="291">
        <v>850000</v>
      </c>
      <c r="I1584" s="291"/>
      <c r="J1584" s="291">
        <v>1671439</v>
      </c>
      <c r="K1584" s="291"/>
      <c r="L1584" s="291"/>
      <c r="M1584" s="291">
        <f t="shared" si="984"/>
        <v>2521439</v>
      </c>
    </row>
    <row r="1585" spans="1:13" s="204" customFormat="1" hidden="1" x14ac:dyDescent="0.2">
      <c r="A1585" s="242" t="s">
        <v>600</v>
      </c>
      <c r="B1585" s="243" t="s">
        <v>762</v>
      </c>
      <c r="C1585" s="206">
        <v>563</v>
      </c>
      <c r="D1585" s="206"/>
      <c r="E1585" s="208">
        <v>31</v>
      </c>
      <c r="F1585" s="209"/>
      <c r="G1585" s="244"/>
      <c r="H1585" s="227">
        <f t="shared" ref="H1585:J1585" si="991">H1586+H1589+H1591</f>
        <v>1358800</v>
      </c>
      <c r="I1585" s="227">
        <f t="shared" si="991"/>
        <v>260</v>
      </c>
      <c r="J1585" s="227">
        <f t="shared" si="991"/>
        <v>137811</v>
      </c>
      <c r="K1585" s="227">
        <f t="shared" ref="K1585:L1585" si="992">K1586+K1589+K1591</f>
        <v>0</v>
      </c>
      <c r="L1585" s="227">
        <f t="shared" si="992"/>
        <v>0</v>
      </c>
      <c r="M1585" s="227">
        <f t="shared" si="984"/>
        <v>1496351</v>
      </c>
    </row>
    <row r="1586" spans="1:13" s="204" customFormat="1" hidden="1" x14ac:dyDescent="0.2">
      <c r="A1586" s="219" t="s">
        <v>600</v>
      </c>
      <c r="B1586" s="271" t="s">
        <v>762</v>
      </c>
      <c r="C1586" s="271">
        <v>563</v>
      </c>
      <c r="D1586" s="219"/>
      <c r="E1586" s="220">
        <v>311</v>
      </c>
      <c r="F1586" s="257"/>
      <c r="G1586" s="258"/>
      <c r="H1586" s="226">
        <f t="shared" ref="H1586:J1586" si="993">H1587+H1588</f>
        <v>1134700</v>
      </c>
      <c r="I1586" s="226">
        <f t="shared" si="993"/>
        <v>0</v>
      </c>
      <c r="J1586" s="226">
        <f t="shared" si="993"/>
        <v>124026</v>
      </c>
      <c r="K1586" s="226">
        <f t="shared" ref="K1586:L1586" si="994">K1587+K1588</f>
        <v>0</v>
      </c>
      <c r="L1586" s="226">
        <f t="shared" si="994"/>
        <v>0</v>
      </c>
      <c r="M1586" s="226">
        <f t="shared" si="984"/>
        <v>1258726</v>
      </c>
    </row>
    <row r="1587" spans="1:13" s="204" customFormat="1" ht="15" hidden="1" x14ac:dyDescent="0.2">
      <c r="A1587" s="216" t="s">
        <v>600</v>
      </c>
      <c r="B1587" s="270" t="s">
        <v>762</v>
      </c>
      <c r="C1587" s="270">
        <v>563</v>
      </c>
      <c r="D1587" s="216" t="s">
        <v>31</v>
      </c>
      <c r="E1587" s="217">
        <v>3111</v>
      </c>
      <c r="F1587" s="218" t="s">
        <v>33</v>
      </c>
      <c r="G1587" s="252"/>
      <c r="H1587" s="283">
        <v>1133000</v>
      </c>
      <c r="I1587" s="283"/>
      <c r="J1587" s="283">
        <v>124026</v>
      </c>
      <c r="K1587" s="283"/>
      <c r="L1587" s="283"/>
      <c r="M1587" s="283">
        <f t="shared" si="984"/>
        <v>1257026</v>
      </c>
    </row>
    <row r="1588" spans="1:13" s="204" customFormat="1" ht="15" hidden="1" x14ac:dyDescent="0.2">
      <c r="A1588" s="216" t="s">
        <v>600</v>
      </c>
      <c r="B1588" s="270" t="s">
        <v>762</v>
      </c>
      <c r="C1588" s="270">
        <v>563</v>
      </c>
      <c r="D1588" s="216" t="s">
        <v>31</v>
      </c>
      <c r="E1588" s="217">
        <v>3113</v>
      </c>
      <c r="F1588" s="218" t="s">
        <v>35</v>
      </c>
      <c r="G1588" s="252"/>
      <c r="H1588" s="291">
        <v>1700</v>
      </c>
      <c r="I1588" s="291"/>
      <c r="J1588" s="291"/>
      <c r="K1588" s="291"/>
      <c r="L1588" s="291"/>
      <c r="M1588" s="291">
        <f t="shared" si="984"/>
        <v>1700</v>
      </c>
    </row>
    <row r="1589" spans="1:13" s="204" customFormat="1" hidden="1" x14ac:dyDescent="0.2">
      <c r="A1589" s="247" t="s">
        <v>600</v>
      </c>
      <c r="B1589" s="269" t="s">
        <v>762</v>
      </c>
      <c r="C1589" s="269">
        <v>563</v>
      </c>
      <c r="D1589" s="247"/>
      <c r="E1589" s="224">
        <v>312</v>
      </c>
      <c r="F1589" s="213"/>
      <c r="G1589" s="248"/>
      <c r="H1589" s="239">
        <f t="shared" ref="H1589:L1589" si="995">H1590</f>
        <v>39100</v>
      </c>
      <c r="I1589" s="239">
        <f t="shared" si="995"/>
        <v>260</v>
      </c>
      <c r="J1589" s="239">
        <f t="shared" si="995"/>
        <v>0</v>
      </c>
      <c r="K1589" s="239">
        <f t="shared" si="995"/>
        <v>0</v>
      </c>
      <c r="L1589" s="239">
        <f t="shared" si="995"/>
        <v>0</v>
      </c>
      <c r="M1589" s="239">
        <f t="shared" si="984"/>
        <v>38840</v>
      </c>
    </row>
    <row r="1590" spans="1:13" s="204" customFormat="1" ht="15" hidden="1" x14ac:dyDescent="0.2">
      <c r="A1590" s="216" t="s">
        <v>600</v>
      </c>
      <c r="B1590" s="270" t="s">
        <v>762</v>
      </c>
      <c r="C1590" s="270">
        <v>563</v>
      </c>
      <c r="D1590" s="216" t="s">
        <v>31</v>
      </c>
      <c r="E1590" s="217">
        <v>3121</v>
      </c>
      <c r="F1590" s="218" t="s">
        <v>471</v>
      </c>
      <c r="G1590" s="252"/>
      <c r="H1590" s="283">
        <v>39100</v>
      </c>
      <c r="I1590" s="283">
        <v>260</v>
      </c>
      <c r="J1590" s="283"/>
      <c r="K1590" s="283"/>
      <c r="L1590" s="283"/>
      <c r="M1590" s="283">
        <f t="shared" si="984"/>
        <v>38840</v>
      </c>
    </row>
    <row r="1591" spans="1:13" s="204" customFormat="1" hidden="1" x14ac:dyDescent="0.2">
      <c r="A1591" s="247" t="s">
        <v>600</v>
      </c>
      <c r="B1591" s="269" t="s">
        <v>762</v>
      </c>
      <c r="C1591" s="269">
        <v>563</v>
      </c>
      <c r="D1591" s="247"/>
      <c r="E1591" s="224">
        <v>313</v>
      </c>
      <c r="F1591" s="213"/>
      <c r="G1591" s="248"/>
      <c r="H1591" s="239">
        <f t="shared" ref="H1591:L1591" si="996">H1592</f>
        <v>185000</v>
      </c>
      <c r="I1591" s="239">
        <f t="shared" si="996"/>
        <v>0</v>
      </c>
      <c r="J1591" s="239">
        <f t="shared" si="996"/>
        <v>13785</v>
      </c>
      <c r="K1591" s="239">
        <f t="shared" si="996"/>
        <v>0</v>
      </c>
      <c r="L1591" s="239">
        <f t="shared" si="996"/>
        <v>0</v>
      </c>
      <c r="M1591" s="239">
        <f t="shared" si="984"/>
        <v>198785</v>
      </c>
    </row>
    <row r="1592" spans="1:13" s="204" customFormat="1" ht="15" hidden="1" x14ac:dyDescent="0.2">
      <c r="A1592" s="216" t="s">
        <v>600</v>
      </c>
      <c r="B1592" s="270" t="s">
        <v>762</v>
      </c>
      <c r="C1592" s="270">
        <v>563</v>
      </c>
      <c r="D1592" s="216" t="s">
        <v>31</v>
      </c>
      <c r="E1592" s="217">
        <v>3132</v>
      </c>
      <c r="F1592" s="218" t="s">
        <v>40</v>
      </c>
      <c r="G1592" s="252"/>
      <c r="H1592" s="283">
        <v>185000</v>
      </c>
      <c r="I1592" s="283"/>
      <c r="J1592" s="283">
        <v>13785</v>
      </c>
      <c r="K1592" s="283"/>
      <c r="L1592" s="283"/>
      <c r="M1592" s="283">
        <f t="shared" si="984"/>
        <v>198785</v>
      </c>
    </row>
    <row r="1593" spans="1:13" s="204" customFormat="1" hidden="1" x14ac:dyDescent="0.2">
      <c r="A1593" s="242" t="s">
        <v>600</v>
      </c>
      <c r="B1593" s="243" t="s">
        <v>762</v>
      </c>
      <c r="C1593" s="206">
        <v>563</v>
      </c>
      <c r="D1593" s="206"/>
      <c r="E1593" s="208">
        <v>32</v>
      </c>
      <c r="F1593" s="209"/>
      <c r="G1593" s="244"/>
      <c r="H1593" s="227">
        <f t="shared" ref="H1593:J1593" si="997">H1594+H1598+H1601+H1610</f>
        <v>1017374</v>
      </c>
      <c r="I1593" s="227">
        <f t="shared" si="997"/>
        <v>355788</v>
      </c>
      <c r="J1593" s="227">
        <f t="shared" si="997"/>
        <v>107472</v>
      </c>
      <c r="K1593" s="227">
        <f t="shared" ref="K1593:L1593" si="998">K1594+K1598+K1601+K1610</f>
        <v>0</v>
      </c>
      <c r="L1593" s="227">
        <f t="shared" si="998"/>
        <v>0</v>
      </c>
      <c r="M1593" s="227">
        <f t="shared" si="984"/>
        <v>769058</v>
      </c>
    </row>
    <row r="1594" spans="1:13" s="204" customFormat="1" hidden="1" x14ac:dyDescent="0.2">
      <c r="A1594" s="247" t="s">
        <v>600</v>
      </c>
      <c r="B1594" s="269" t="s">
        <v>762</v>
      </c>
      <c r="C1594" s="269">
        <v>563</v>
      </c>
      <c r="D1594" s="247"/>
      <c r="E1594" s="224">
        <v>321</v>
      </c>
      <c r="F1594" s="213"/>
      <c r="G1594" s="248"/>
      <c r="H1594" s="239">
        <f t="shared" ref="H1594:I1594" si="999">SUM(H1595:H1597)</f>
        <v>71315</v>
      </c>
      <c r="I1594" s="239">
        <f t="shared" si="999"/>
        <v>7497</v>
      </c>
      <c r="J1594" s="239">
        <f t="shared" ref="J1594:L1594" si="1000">SUM(J1595:J1597)</f>
        <v>223</v>
      </c>
      <c r="K1594" s="239">
        <f t="shared" si="1000"/>
        <v>0</v>
      </c>
      <c r="L1594" s="239">
        <f t="shared" si="1000"/>
        <v>0</v>
      </c>
      <c r="M1594" s="239">
        <f t="shared" si="984"/>
        <v>64041</v>
      </c>
    </row>
    <row r="1595" spans="1:13" s="204" customFormat="1" ht="15" hidden="1" x14ac:dyDescent="0.2">
      <c r="A1595" s="216" t="s">
        <v>600</v>
      </c>
      <c r="B1595" s="270" t="s">
        <v>762</v>
      </c>
      <c r="C1595" s="270">
        <v>563</v>
      </c>
      <c r="D1595" s="216" t="s">
        <v>31</v>
      </c>
      <c r="E1595" s="217">
        <v>3211</v>
      </c>
      <c r="F1595" s="218" t="s">
        <v>42</v>
      </c>
      <c r="G1595" s="252"/>
      <c r="H1595" s="283">
        <v>34000</v>
      </c>
      <c r="I1595" s="283">
        <v>1314</v>
      </c>
      <c r="J1595" s="283"/>
      <c r="K1595" s="283"/>
      <c r="L1595" s="283"/>
      <c r="M1595" s="283">
        <f t="shared" si="984"/>
        <v>32686</v>
      </c>
    </row>
    <row r="1596" spans="1:13" s="204" customFormat="1" ht="30" hidden="1" x14ac:dyDescent="0.2">
      <c r="A1596" s="216" t="s">
        <v>600</v>
      </c>
      <c r="B1596" s="270" t="s">
        <v>762</v>
      </c>
      <c r="C1596" s="270">
        <v>563</v>
      </c>
      <c r="D1596" s="216" t="s">
        <v>31</v>
      </c>
      <c r="E1596" s="217">
        <v>3212</v>
      </c>
      <c r="F1596" s="218" t="s">
        <v>43</v>
      </c>
      <c r="G1596" s="252"/>
      <c r="H1596" s="291">
        <v>26315</v>
      </c>
      <c r="I1596" s="291"/>
      <c r="J1596" s="291">
        <v>223</v>
      </c>
      <c r="K1596" s="291"/>
      <c r="L1596" s="291"/>
      <c r="M1596" s="291">
        <f t="shared" si="984"/>
        <v>26538</v>
      </c>
    </row>
    <row r="1597" spans="1:13" s="204" customFormat="1" ht="15" hidden="1" x14ac:dyDescent="0.2">
      <c r="A1597" s="216" t="s">
        <v>600</v>
      </c>
      <c r="B1597" s="270" t="s">
        <v>762</v>
      </c>
      <c r="C1597" s="270">
        <v>563</v>
      </c>
      <c r="D1597" s="216" t="s">
        <v>31</v>
      </c>
      <c r="E1597" s="217">
        <v>3213</v>
      </c>
      <c r="F1597" s="218" t="s">
        <v>44</v>
      </c>
      <c r="G1597" s="252"/>
      <c r="H1597" s="291">
        <v>11000</v>
      </c>
      <c r="I1597" s="291">
        <v>6183</v>
      </c>
      <c r="J1597" s="291"/>
      <c r="K1597" s="291"/>
      <c r="L1597" s="291"/>
      <c r="M1597" s="291">
        <f t="shared" si="984"/>
        <v>4817</v>
      </c>
    </row>
    <row r="1598" spans="1:13" s="204" customFormat="1" hidden="1" x14ac:dyDescent="0.2">
      <c r="A1598" s="247" t="s">
        <v>600</v>
      </c>
      <c r="B1598" s="269" t="s">
        <v>762</v>
      </c>
      <c r="C1598" s="269">
        <v>563</v>
      </c>
      <c r="D1598" s="247"/>
      <c r="E1598" s="224">
        <v>322</v>
      </c>
      <c r="F1598" s="213"/>
      <c r="G1598" s="248"/>
      <c r="H1598" s="239">
        <f t="shared" ref="H1598:J1598" si="1001">SUM(H1599:H1600)</f>
        <v>35760</v>
      </c>
      <c r="I1598" s="239">
        <f t="shared" si="1001"/>
        <v>20811</v>
      </c>
      <c r="J1598" s="239">
        <f t="shared" si="1001"/>
        <v>0</v>
      </c>
      <c r="K1598" s="239">
        <f t="shared" ref="K1598:L1598" si="1002">SUM(K1599:K1600)</f>
        <v>0</v>
      </c>
      <c r="L1598" s="239">
        <f t="shared" si="1002"/>
        <v>0</v>
      </c>
      <c r="M1598" s="239">
        <f t="shared" si="984"/>
        <v>14949</v>
      </c>
    </row>
    <row r="1599" spans="1:13" s="204" customFormat="1" ht="15" hidden="1" x14ac:dyDescent="0.2">
      <c r="A1599" s="216" t="s">
        <v>600</v>
      </c>
      <c r="B1599" s="270" t="s">
        <v>762</v>
      </c>
      <c r="C1599" s="270">
        <v>563</v>
      </c>
      <c r="D1599" s="216" t="s">
        <v>31</v>
      </c>
      <c r="E1599" s="217">
        <v>3221</v>
      </c>
      <c r="F1599" s="218" t="s">
        <v>297</v>
      </c>
      <c r="G1599" s="252"/>
      <c r="H1599" s="283">
        <v>7760</v>
      </c>
      <c r="I1599" s="283">
        <v>4360</v>
      </c>
      <c r="J1599" s="283"/>
      <c r="K1599" s="283"/>
      <c r="L1599" s="283"/>
      <c r="M1599" s="283">
        <f t="shared" si="984"/>
        <v>3400</v>
      </c>
    </row>
    <row r="1600" spans="1:13" s="204" customFormat="1" ht="15" hidden="1" x14ac:dyDescent="0.2">
      <c r="A1600" s="216" t="s">
        <v>600</v>
      </c>
      <c r="B1600" s="270" t="s">
        <v>762</v>
      </c>
      <c r="C1600" s="270">
        <v>563</v>
      </c>
      <c r="D1600" s="216" t="s">
        <v>31</v>
      </c>
      <c r="E1600" s="217">
        <v>3223</v>
      </c>
      <c r="F1600" s="218" t="s">
        <v>48</v>
      </c>
      <c r="G1600" s="252"/>
      <c r="H1600" s="291">
        <v>28000</v>
      </c>
      <c r="I1600" s="291">
        <v>16451</v>
      </c>
      <c r="J1600" s="291"/>
      <c r="K1600" s="291"/>
      <c r="L1600" s="291"/>
      <c r="M1600" s="291">
        <f t="shared" si="984"/>
        <v>11549</v>
      </c>
    </row>
    <row r="1601" spans="1:13" s="204" customFormat="1" hidden="1" x14ac:dyDescent="0.2">
      <c r="A1601" s="247" t="s">
        <v>600</v>
      </c>
      <c r="B1601" s="269" t="s">
        <v>762</v>
      </c>
      <c r="C1601" s="269">
        <v>563</v>
      </c>
      <c r="D1601" s="247"/>
      <c r="E1601" s="224">
        <v>323</v>
      </c>
      <c r="F1601" s="213"/>
      <c r="G1601" s="248"/>
      <c r="H1601" s="239">
        <f t="shared" ref="H1601:J1601" si="1003">SUM(H1602:H1609)</f>
        <v>904349</v>
      </c>
      <c r="I1601" s="239">
        <f t="shared" si="1003"/>
        <v>327350</v>
      </c>
      <c r="J1601" s="239">
        <f t="shared" si="1003"/>
        <v>107249</v>
      </c>
      <c r="K1601" s="239">
        <f t="shared" ref="K1601:L1601" si="1004">SUM(K1602:K1609)</f>
        <v>0</v>
      </c>
      <c r="L1601" s="239">
        <f t="shared" si="1004"/>
        <v>0</v>
      </c>
      <c r="M1601" s="239">
        <f t="shared" si="984"/>
        <v>684248</v>
      </c>
    </row>
    <row r="1602" spans="1:13" s="204" customFormat="1" ht="15" hidden="1" x14ac:dyDescent="0.2">
      <c r="A1602" s="216" t="s">
        <v>600</v>
      </c>
      <c r="B1602" s="270" t="s">
        <v>762</v>
      </c>
      <c r="C1602" s="270">
        <v>563</v>
      </c>
      <c r="D1602" s="216" t="s">
        <v>31</v>
      </c>
      <c r="E1602" s="217">
        <v>3231</v>
      </c>
      <c r="F1602" s="218" t="s">
        <v>52</v>
      </c>
      <c r="G1602" s="252"/>
      <c r="H1602" s="283">
        <v>22207</v>
      </c>
      <c r="I1602" s="283">
        <v>19283</v>
      </c>
      <c r="J1602" s="283"/>
      <c r="K1602" s="283"/>
      <c r="L1602" s="283"/>
      <c r="M1602" s="283">
        <f t="shared" si="984"/>
        <v>2924</v>
      </c>
    </row>
    <row r="1603" spans="1:13" s="204" customFormat="1" ht="15" hidden="1" x14ac:dyDescent="0.2">
      <c r="A1603" s="216" t="s">
        <v>600</v>
      </c>
      <c r="B1603" s="270" t="s">
        <v>762</v>
      </c>
      <c r="C1603" s="270">
        <v>563</v>
      </c>
      <c r="D1603" s="216" t="s">
        <v>31</v>
      </c>
      <c r="E1603" s="217">
        <v>3232</v>
      </c>
      <c r="F1603" s="218" t="s">
        <v>53</v>
      </c>
      <c r="G1603" s="252"/>
      <c r="H1603" s="291">
        <v>75757</v>
      </c>
      <c r="I1603" s="291"/>
      <c r="J1603" s="291">
        <v>2005</v>
      </c>
      <c r="K1603" s="291"/>
      <c r="L1603" s="291"/>
      <c r="M1603" s="291">
        <f t="shared" si="984"/>
        <v>77762</v>
      </c>
    </row>
    <row r="1604" spans="1:13" s="204" customFormat="1" ht="15" hidden="1" x14ac:dyDescent="0.2">
      <c r="A1604" s="216" t="s">
        <v>600</v>
      </c>
      <c r="B1604" s="270" t="s">
        <v>762</v>
      </c>
      <c r="C1604" s="270">
        <v>563</v>
      </c>
      <c r="D1604" s="216" t="s">
        <v>31</v>
      </c>
      <c r="E1604" s="217">
        <v>3233</v>
      </c>
      <c r="F1604" s="218" t="s">
        <v>54</v>
      </c>
      <c r="G1604" s="252"/>
      <c r="H1604" s="291">
        <v>226000</v>
      </c>
      <c r="I1604" s="291"/>
      <c r="J1604" s="291">
        <v>14234</v>
      </c>
      <c r="K1604" s="291"/>
      <c r="L1604" s="291"/>
      <c r="M1604" s="291">
        <f t="shared" si="984"/>
        <v>240234</v>
      </c>
    </row>
    <row r="1605" spans="1:13" s="204" customFormat="1" ht="15" hidden="1" x14ac:dyDescent="0.2">
      <c r="A1605" s="216" t="s">
        <v>600</v>
      </c>
      <c r="B1605" s="270" t="s">
        <v>762</v>
      </c>
      <c r="C1605" s="270">
        <v>563</v>
      </c>
      <c r="D1605" s="216" t="s">
        <v>31</v>
      </c>
      <c r="E1605" s="217">
        <v>3234</v>
      </c>
      <c r="F1605" s="218" t="s">
        <v>55</v>
      </c>
      <c r="G1605" s="252"/>
      <c r="H1605" s="291">
        <v>2550</v>
      </c>
      <c r="I1605" s="291"/>
      <c r="J1605" s="291">
        <v>527</v>
      </c>
      <c r="K1605" s="291"/>
      <c r="L1605" s="291"/>
      <c r="M1605" s="291">
        <f t="shared" si="984"/>
        <v>3077</v>
      </c>
    </row>
    <row r="1606" spans="1:13" s="204" customFormat="1" ht="15" hidden="1" x14ac:dyDescent="0.2">
      <c r="A1606" s="216" t="s">
        <v>600</v>
      </c>
      <c r="B1606" s="270" t="s">
        <v>762</v>
      </c>
      <c r="C1606" s="270">
        <v>563</v>
      </c>
      <c r="D1606" s="216" t="s">
        <v>31</v>
      </c>
      <c r="E1606" s="217">
        <v>3235</v>
      </c>
      <c r="F1606" s="218" t="s">
        <v>56</v>
      </c>
      <c r="G1606" s="252"/>
      <c r="H1606" s="291">
        <v>4250</v>
      </c>
      <c r="I1606" s="291"/>
      <c r="J1606" s="291">
        <v>45277</v>
      </c>
      <c r="K1606" s="291"/>
      <c r="L1606" s="291"/>
      <c r="M1606" s="291">
        <f t="shared" si="984"/>
        <v>49527</v>
      </c>
    </row>
    <row r="1607" spans="1:13" s="204" customFormat="1" ht="15" hidden="1" x14ac:dyDescent="0.2">
      <c r="A1607" s="216" t="s">
        <v>600</v>
      </c>
      <c r="B1607" s="270" t="s">
        <v>762</v>
      </c>
      <c r="C1607" s="270">
        <v>563</v>
      </c>
      <c r="D1607" s="216" t="s">
        <v>31</v>
      </c>
      <c r="E1607" s="217">
        <v>3237</v>
      </c>
      <c r="F1607" s="218" t="s">
        <v>58</v>
      </c>
      <c r="G1607" s="252"/>
      <c r="H1607" s="291">
        <v>566000</v>
      </c>
      <c r="I1607" s="291">
        <v>308067</v>
      </c>
      <c r="J1607" s="291"/>
      <c r="K1607" s="291"/>
      <c r="L1607" s="291"/>
      <c r="M1607" s="291">
        <f t="shared" si="984"/>
        <v>257933</v>
      </c>
    </row>
    <row r="1608" spans="1:13" s="204" customFormat="1" ht="15" hidden="1" x14ac:dyDescent="0.2">
      <c r="A1608" s="216" t="s">
        <v>600</v>
      </c>
      <c r="B1608" s="270" t="s">
        <v>762</v>
      </c>
      <c r="C1608" s="270">
        <v>563</v>
      </c>
      <c r="D1608" s="216" t="s">
        <v>31</v>
      </c>
      <c r="E1608" s="217">
        <v>3238</v>
      </c>
      <c r="F1608" s="218" t="s">
        <v>59</v>
      </c>
      <c r="G1608" s="252"/>
      <c r="H1608" s="291">
        <v>5635</v>
      </c>
      <c r="I1608" s="291"/>
      <c r="J1608" s="291">
        <v>35360</v>
      </c>
      <c r="K1608" s="291"/>
      <c r="L1608" s="291"/>
      <c r="M1608" s="291">
        <f t="shared" si="984"/>
        <v>40995</v>
      </c>
    </row>
    <row r="1609" spans="1:13" s="204" customFormat="1" ht="15" hidden="1" x14ac:dyDescent="0.2">
      <c r="A1609" s="216" t="s">
        <v>600</v>
      </c>
      <c r="B1609" s="270" t="s">
        <v>762</v>
      </c>
      <c r="C1609" s="270">
        <v>563</v>
      </c>
      <c r="D1609" s="216" t="s">
        <v>31</v>
      </c>
      <c r="E1609" s="217">
        <v>3239</v>
      </c>
      <c r="F1609" s="218" t="s">
        <v>60</v>
      </c>
      <c r="G1609" s="252"/>
      <c r="H1609" s="291">
        <v>1950</v>
      </c>
      <c r="I1609" s="291"/>
      <c r="J1609" s="291">
        <v>9846</v>
      </c>
      <c r="K1609" s="291"/>
      <c r="L1609" s="291"/>
      <c r="M1609" s="291">
        <f t="shared" si="984"/>
        <v>11796</v>
      </c>
    </row>
    <row r="1610" spans="1:13" s="204" customFormat="1" hidden="1" x14ac:dyDescent="0.2">
      <c r="A1610" s="247" t="s">
        <v>600</v>
      </c>
      <c r="B1610" s="269" t="s">
        <v>762</v>
      </c>
      <c r="C1610" s="269">
        <v>563</v>
      </c>
      <c r="D1610" s="247"/>
      <c r="E1610" s="224">
        <v>329</v>
      </c>
      <c r="F1610" s="213"/>
      <c r="G1610" s="248"/>
      <c r="H1610" s="239">
        <f t="shared" ref="H1610:L1610" si="1005">H1611</f>
        <v>5950</v>
      </c>
      <c r="I1610" s="239">
        <f t="shared" si="1005"/>
        <v>130</v>
      </c>
      <c r="J1610" s="239">
        <f t="shared" si="1005"/>
        <v>0</v>
      </c>
      <c r="K1610" s="239">
        <f t="shared" si="1005"/>
        <v>0</v>
      </c>
      <c r="L1610" s="239">
        <f t="shared" si="1005"/>
        <v>0</v>
      </c>
      <c r="M1610" s="239">
        <f t="shared" si="984"/>
        <v>5820</v>
      </c>
    </row>
    <row r="1611" spans="1:13" s="204" customFormat="1" ht="15" hidden="1" x14ac:dyDescent="0.2">
      <c r="A1611" s="216" t="s">
        <v>600</v>
      </c>
      <c r="B1611" s="270" t="s">
        <v>762</v>
      </c>
      <c r="C1611" s="270">
        <v>563</v>
      </c>
      <c r="D1611" s="216" t="s">
        <v>31</v>
      </c>
      <c r="E1611" s="217">
        <v>3293</v>
      </c>
      <c r="F1611" s="218" t="s">
        <v>64</v>
      </c>
      <c r="G1611" s="252"/>
      <c r="H1611" s="283">
        <v>5950</v>
      </c>
      <c r="I1611" s="283">
        <v>130</v>
      </c>
      <c r="J1611" s="283"/>
      <c r="K1611" s="283"/>
      <c r="L1611" s="283"/>
      <c r="M1611" s="283">
        <f t="shared" si="984"/>
        <v>5820</v>
      </c>
    </row>
    <row r="1612" spans="1:13" s="204" customFormat="1" hidden="1" x14ac:dyDescent="0.2">
      <c r="A1612" s="242" t="s">
        <v>600</v>
      </c>
      <c r="B1612" s="243" t="s">
        <v>762</v>
      </c>
      <c r="C1612" s="206">
        <v>563</v>
      </c>
      <c r="D1612" s="206"/>
      <c r="E1612" s="208">
        <v>35</v>
      </c>
      <c r="F1612" s="209"/>
      <c r="G1612" s="244"/>
      <c r="H1612" s="227">
        <f t="shared" ref="H1612:L1612" si="1006">H1613</f>
        <v>343886</v>
      </c>
      <c r="I1612" s="227">
        <f t="shared" si="1006"/>
        <v>343686</v>
      </c>
      <c r="J1612" s="227">
        <f t="shared" si="1006"/>
        <v>0</v>
      </c>
      <c r="K1612" s="227">
        <f t="shared" si="1006"/>
        <v>0</v>
      </c>
      <c r="L1612" s="227">
        <f t="shared" si="1006"/>
        <v>0</v>
      </c>
      <c r="M1612" s="227">
        <f t="shared" si="984"/>
        <v>200</v>
      </c>
    </row>
    <row r="1613" spans="1:13" s="204" customFormat="1" hidden="1" x14ac:dyDescent="0.2">
      <c r="A1613" s="247" t="s">
        <v>600</v>
      </c>
      <c r="B1613" s="269" t="s">
        <v>762</v>
      </c>
      <c r="C1613" s="269">
        <v>563</v>
      </c>
      <c r="D1613" s="247"/>
      <c r="E1613" s="224">
        <v>353</v>
      </c>
      <c r="F1613" s="213"/>
      <c r="G1613" s="248"/>
      <c r="H1613" s="239">
        <f t="shared" ref="H1613:J1613" si="1007">SUM(H1614:H1615)</f>
        <v>343886</v>
      </c>
      <c r="I1613" s="239">
        <f t="shared" si="1007"/>
        <v>343686</v>
      </c>
      <c r="J1613" s="239">
        <f t="shared" si="1007"/>
        <v>0</v>
      </c>
      <c r="K1613" s="239">
        <f t="shared" ref="K1613:L1613" si="1008">SUM(K1614:K1615)</f>
        <v>0</v>
      </c>
      <c r="L1613" s="239">
        <f t="shared" si="1008"/>
        <v>0</v>
      </c>
      <c r="M1613" s="239">
        <f t="shared" si="984"/>
        <v>200</v>
      </c>
    </row>
    <row r="1614" spans="1:13" s="204" customFormat="1" ht="30" hidden="1" x14ac:dyDescent="0.2">
      <c r="A1614" s="216" t="s">
        <v>600</v>
      </c>
      <c r="B1614" s="270" t="s">
        <v>762</v>
      </c>
      <c r="C1614" s="270">
        <v>563</v>
      </c>
      <c r="D1614" s="216" t="s">
        <v>270</v>
      </c>
      <c r="E1614" s="217">
        <v>3531</v>
      </c>
      <c r="F1614" s="218" t="s">
        <v>750</v>
      </c>
      <c r="G1614" s="252"/>
      <c r="H1614" s="283">
        <v>112814</v>
      </c>
      <c r="I1614" s="283">
        <v>112714</v>
      </c>
      <c r="J1614" s="283"/>
      <c r="K1614" s="283"/>
      <c r="L1614" s="283"/>
      <c r="M1614" s="283">
        <f t="shared" si="984"/>
        <v>100</v>
      </c>
    </row>
    <row r="1615" spans="1:13" s="204" customFormat="1" ht="30" hidden="1" x14ac:dyDescent="0.2">
      <c r="A1615" s="216" t="s">
        <v>600</v>
      </c>
      <c r="B1615" s="270" t="s">
        <v>762</v>
      </c>
      <c r="C1615" s="270">
        <v>563</v>
      </c>
      <c r="D1615" s="216" t="s">
        <v>325</v>
      </c>
      <c r="E1615" s="217">
        <v>3531</v>
      </c>
      <c r="F1615" s="218" t="s">
        <v>750</v>
      </c>
      <c r="G1615" s="252"/>
      <c r="H1615" s="291">
        <v>231072</v>
      </c>
      <c r="I1615" s="291">
        <v>230972</v>
      </c>
      <c r="J1615" s="291"/>
      <c r="K1615" s="291"/>
      <c r="L1615" s="291"/>
      <c r="M1615" s="291">
        <f t="shared" si="984"/>
        <v>100</v>
      </c>
    </row>
    <row r="1616" spans="1:13" s="204" customFormat="1" hidden="1" x14ac:dyDescent="0.2">
      <c r="A1616" s="242" t="s">
        <v>600</v>
      </c>
      <c r="B1616" s="243" t="s">
        <v>762</v>
      </c>
      <c r="C1616" s="206">
        <v>563</v>
      </c>
      <c r="D1616" s="206"/>
      <c r="E1616" s="208">
        <v>36</v>
      </c>
      <c r="F1616" s="209"/>
      <c r="G1616" s="244"/>
      <c r="H1616" s="227">
        <f t="shared" ref="H1616:L1616" si="1009">H1617</f>
        <v>9013405</v>
      </c>
      <c r="I1616" s="227">
        <f t="shared" si="1009"/>
        <v>5535349</v>
      </c>
      <c r="J1616" s="227">
        <f t="shared" si="1009"/>
        <v>17915493</v>
      </c>
      <c r="K1616" s="227">
        <f t="shared" si="1009"/>
        <v>0</v>
      </c>
      <c r="L1616" s="227">
        <f t="shared" si="1009"/>
        <v>0</v>
      </c>
      <c r="M1616" s="227">
        <f t="shared" si="984"/>
        <v>21393549</v>
      </c>
    </row>
    <row r="1617" spans="1:13" s="204" customFormat="1" hidden="1" x14ac:dyDescent="0.2">
      <c r="A1617" s="247" t="s">
        <v>600</v>
      </c>
      <c r="B1617" s="269" t="s">
        <v>762</v>
      </c>
      <c r="C1617" s="269">
        <v>563</v>
      </c>
      <c r="D1617" s="247"/>
      <c r="E1617" s="224">
        <v>368</v>
      </c>
      <c r="F1617" s="213"/>
      <c r="G1617" s="248"/>
      <c r="H1617" s="239">
        <f t="shared" ref="H1617:J1617" si="1010">SUM(H1618:H1621)</f>
        <v>9013405</v>
      </c>
      <c r="I1617" s="239">
        <f t="shared" si="1010"/>
        <v>5535349</v>
      </c>
      <c r="J1617" s="239">
        <f t="shared" si="1010"/>
        <v>17915493</v>
      </c>
      <c r="K1617" s="239">
        <f t="shared" ref="K1617:L1617" si="1011">SUM(K1618:K1621)</f>
        <v>0</v>
      </c>
      <c r="L1617" s="239">
        <f t="shared" si="1011"/>
        <v>0</v>
      </c>
      <c r="M1617" s="239">
        <f t="shared" si="984"/>
        <v>21393549</v>
      </c>
    </row>
    <row r="1618" spans="1:13" s="204" customFormat="1" ht="30" hidden="1" x14ac:dyDescent="0.2">
      <c r="A1618" s="216" t="s">
        <v>600</v>
      </c>
      <c r="B1618" s="270" t="s">
        <v>762</v>
      </c>
      <c r="C1618" s="270">
        <v>563</v>
      </c>
      <c r="D1618" s="216" t="s">
        <v>258</v>
      </c>
      <c r="E1618" s="217">
        <v>3681</v>
      </c>
      <c r="F1618" s="218" t="s">
        <v>685</v>
      </c>
      <c r="G1618" s="252"/>
      <c r="H1618" s="283">
        <v>388878</v>
      </c>
      <c r="I1618" s="283">
        <v>388778</v>
      </c>
      <c r="J1618" s="283"/>
      <c r="K1618" s="283"/>
      <c r="L1618" s="283"/>
      <c r="M1618" s="283">
        <f t="shared" si="984"/>
        <v>100</v>
      </c>
    </row>
    <row r="1619" spans="1:13" s="204" customFormat="1" ht="30" hidden="1" x14ac:dyDescent="0.2">
      <c r="A1619" s="216" t="s">
        <v>600</v>
      </c>
      <c r="B1619" s="270" t="s">
        <v>762</v>
      </c>
      <c r="C1619" s="270">
        <v>563</v>
      </c>
      <c r="D1619" s="216" t="s">
        <v>270</v>
      </c>
      <c r="E1619" s="217">
        <v>3681</v>
      </c>
      <c r="F1619" s="218" t="s">
        <v>685</v>
      </c>
      <c r="G1619" s="252"/>
      <c r="H1619" s="283">
        <v>28200</v>
      </c>
      <c r="I1619" s="283">
        <v>28100</v>
      </c>
      <c r="J1619" s="283"/>
      <c r="K1619" s="283"/>
      <c r="L1619" s="283"/>
      <c r="M1619" s="283">
        <f t="shared" si="984"/>
        <v>100</v>
      </c>
    </row>
    <row r="1620" spans="1:13" s="204" customFormat="1" ht="30" hidden="1" x14ac:dyDescent="0.2">
      <c r="A1620" s="216" t="s">
        <v>600</v>
      </c>
      <c r="B1620" s="270" t="s">
        <v>762</v>
      </c>
      <c r="C1620" s="270">
        <v>563</v>
      </c>
      <c r="D1620" s="216" t="s">
        <v>258</v>
      </c>
      <c r="E1620" s="217">
        <v>3682</v>
      </c>
      <c r="F1620" s="218" t="s">
        <v>686</v>
      </c>
      <c r="G1620" s="252"/>
      <c r="H1620" s="291">
        <v>7781027</v>
      </c>
      <c r="I1620" s="291">
        <v>5118471</v>
      </c>
      <c r="J1620" s="291"/>
      <c r="K1620" s="291"/>
      <c r="L1620" s="291"/>
      <c r="M1620" s="291">
        <f t="shared" si="984"/>
        <v>2662556</v>
      </c>
    </row>
    <row r="1621" spans="1:13" s="204" customFormat="1" ht="30" hidden="1" x14ac:dyDescent="0.2">
      <c r="A1621" s="216" t="s">
        <v>600</v>
      </c>
      <c r="B1621" s="270" t="s">
        <v>762</v>
      </c>
      <c r="C1621" s="270">
        <v>563</v>
      </c>
      <c r="D1621" s="216" t="s">
        <v>270</v>
      </c>
      <c r="E1621" s="217">
        <v>3682</v>
      </c>
      <c r="F1621" s="218" t="s">
        <v>686</v>
      </c>
      <c r="G1621" s="252"/>
      <c r="H1621" s="292">
        <v>815300</v>
      </c>
      <c r="I1621" s="292"/>
      <c r="J1621" s="291">
        <v>17915493</v>
      </c>
      <c r="K1621" s="291"/>
      <c r="L1621" s="291"/>
      <c r="M1621" s="291">
        <f t="shared" si="984"/>
        <v>18730793</v>
      </c>
    </row>
    <row r="1622" spans="1:13" s="204" customFormat="1" hidden="1" x14ac:dyDescent="0.2">
      <c r="A1622" s="242" t="s">
        <v>600</v>
      </c>
      <c r="B1622" s="243" t="s">
        <v>762</v>
      </c>
      <c r="C1622" s="206">
        <v>563</v>
      </c>
      <c r="D1622" s="206"/>
      <c r="E1622" s="208">
        <v>37</v>
      </c>
      <c r="F1622" s="209"/>
      <c r="G1622" s="244"/>
      <c r="H1622" s="227">
        <f t="shared" ref="H1622:L1623" si="1012">H1623</f>
        <v>25500</v>
      </c>
      <c r="I1622" s="227">
        <f t="shared" si="1012"/>
        <v>13412</v>
      </c>
      <c r="J1622" s="227">
        <f t="shared" si="1012"/>
        <v>0</v>
      </c>
      <c r="K1622" s="227">
        <f t="shared" si="1012"/>
        <v>0</v>
      </c>
      <c r="L1622" s="227">
        <f t="shared" si="1012"/>
        <v>0</v>
      </c>
      <c r="M1622" s="227">
        <f t="shared" si="984"/>
        <v>12088</v>
      </c>
    </row>
    <row r="1623" spans="1:13" s="204" customFormat="1" hidden="1" x14ac:dyDescent="0.2">
      <c r="A1623" s="247" t="s">
        <v>600</v>
      </c>
      <c r="B1623" s="269" t="s">
        <v>762</v>
      </c>
      <c r="C1623" s="269">
        <v>563</v>
      </c>
      <c r="D1623" s="247"/>
      <c r="E1623" s="224">
        <v>372</v>
      </c>
      <c r="F1623" s="213"/>
      <c r="G1623" s="248"/>
      <c r="H1623" s="239">
        <f t="shared" si="1012"/>
        <v>25500</v>
      </c>
      <c r="I1623" s="239">
        <f t="shared" si="1012"/>
        <v>13412</v>
      </c>
      <c r="J1623" s="239">
        <f t="shared" si="1012"/>
        <v>0</v>
      </c>
      <c r="K1623" s="239">
        <f t="shared" si="1012"/>
        <v>0</v>
      </c>
      <c r="L1623" s="239">
        <f t="shared" si="1012"/>
        <v>0</v>
      </c>
      <c r="M1623" s="239">
        <f t="shared" si="984"/>
        <v>12088</v>
      </c>
    </row>
    <row r="1624" spans="1:13" s="204" customFormat="1" ht="15" hidden="1" x14ac:dyDescent="0.2">
      <c r="A1624" s="216" t="s">
        <v>600</v>
      </c>
      <c r="B1624" s="270" t="s">
        <v>762</v>
      </c>
      <c r="C1624" s="270">
        <v>563</v>
      </c>
      <c r="D1624" s="216" t="s">
        <v>31</v>
      </c>
      <c r="E1624" s="217">
        <v>3721</v>
      </c>
      <c r="F1624" s="218" t="s">
        <v>138</v>
      </c>
      <c r="G1624" s="252"/>
      <c r="H1624" s="283">
        <v>25500</v>
      </c>
      <c r="I1624" s="283">
        <v>13412</v>
      </c>
      <c r="J1624" s="283"/>
      <c r="K1624" s="283"/>
      <c r="L1624" s="283"/>
      <c r="M1624" s="283">
        <f t="shared" si="984"/>
        <v>12088</v>
      </c>
    </row>
    <row r="1625" spans="1:13" s="204" customFormat="1" hidden="1" x14ac:dyDescent="0.2">
      <c r="A1625" s="242" t="s">
        <v>600</v>
      </c>
      <c r="B1625" s="243" t="s">
        <v>762</v>
      </c>
      <c r="C1625" s="206">
        <v>563</v>
      </c>
      <c r="D1625" s="206"/>
      <c r="E1625" s="208">
        <v>38</v>
      </c>
      <c r="F1625" s="209"/>
      <c r="G1625" s="244"/>
      <c r="H1625" s="227">
        <f t="shared" ref="H1625:J1625" si="1013">H1626+H1628+H1630</f>
        <v>16258971</v>
      </c>
      <c r="I1625" s="227">
        <f t="shared" si="1013"/>
        <v>9020390</v>
      </c>
      <c r="J1625" s="227">
        <f t="shared" si="1013"/>
        <v>7331268</v>
      </c>
      <c r="K1625" s="227">
        <f t="shared" ref="K1625:L1625" si="1014">K1626+K1628+K1630</f>
        <v>0</v>
      </c>
      <c r="L1625" s="227">
        <f t="shared" si="1014"/>
        <v>0</v>
      </c>
      <c r="M1625" s="227">
        <f t="shared" si="984"/>
        <v>14569849</v>
      </c>
    </row>
    <row r="1626" spans="1:13" s="204" customFormat="1" hidden="1" x14ac:dyDescent="0.2">
      <c r="A1626" s="247" t="s">
        <v>600</v>
      </c>
      <c r="B1626" s="269" t="s">
        <v>762</v>
      </c>
      <c r="C1626" s="269">
        <v>563</v>
      </c>
      <c r="D1626" s="247"/>
      <c r="E1626" s="224">
        <v>381</v>
      </c>
      <c r="F1626" s="213"/>
      <c r="G1626" s="248"/>
      <c r="H1626" s="239">
        <f t="shared" ref="H1626:L1626" si="1015">H1627</f>
        <v>326662</v>
      </c>
      <c r="I1626" s="239">
        <f t="shared" si="1015"/>
        <v>326562</v>
      </c>
      <c r="J1626" s="239">
        <f t="shared" si="1015"/>
        <v>0</v>
      </c>
      <c r="K1626" s="239">
        <f t="shared" si="1015"/>
        <v>0</v>
      </c>
      <c r="L1626" s="239">
        <f t="shared" si="1015"/>
        <v>0</v>
      </c>
      <c r="M1626" s="239">
        <f t="shared" si="984"/>
        <v>100</v>
      </c>
    </row>
    <row r="1627" spans="1:13" s="204" customFormat="1" ht="15" hidden="1" x14ac:dyDescent="0.2">
      <c r="A1627" s="216" t="s">
        <v>600</v>
      </c>
      <c r="B1627" s="270" t="s">
        <v>762</v>
      </c>
      <c r="C1627" s="270">
        <v>563</v>
      </c>
      <c r="D1627" s="216" t="s">
        <v>101</v>
      </c>
      <c r="E1627" s="217">
        <v>3813</v>
      </c>
      <c r="F1627" s="218" t="s">
        <v>751</v>
      </c>
      <c r="G1627" s="252"/>
      <c r="H1627" s="283">
        <v>326662</v>
      </c>
      <c r="I1627" s="283">
        <v>326562</v>
      </c>
      <c r="J1627" s="283"/>
      <c r="K1627" s="283"/>
      <c r="L1627" s="283"/>
      <c r="M1627" s="283">
        <f t="shared" si="984"/>
        <v>100</v>
      </c>
    </row>
    <row r="1628" spans="1:13" s="204" customFormat="1" hidden="1" x14ac:dyDescent="0.2">
      <c r="A1628" s="247" t="s">
        <v>600</v>
      </c>
      <c r="B1628" s="269" t="s">
        <v>762</v>
      </c>
      <c r="C1628" s="269">
        <v>563</v>
      </c>
      <c r="D1628" s="247"/>
      <c r="E1628" s="224">
        <v>382</v>
      </c>
      <c r="F1628" s="213"/>
      <c r="G1628" s="248"/>
      <c r="H1628" s="239">
        <f t="shared" ref="H1628:L1628" si="1016">H1629</f>
        <v>6110237</v>
      </c>
      <c r="I1628" s="239">
        <f t="shared" si="1016"/>
        <v>0</v>
      </c>
      <c r="J1628" s="239">
        <f t="shared" si="1016"/>
        <v>1168218</v>
      </c>
      <c r="K1628" s="239">
        <f t="shared" si="1016"/>
        <v>0</v>
      </c>
      <c r="L1628" s="239">
        <f t="shared" si="1016"/>
        <v>0</v>
      </c>
      <c r="M1628" s="239">
        <f t="shared" si="984"/>
        <v>7278455</v>
      </c>
    </row>
    <row r="1629" spans="1:13" s="204" customFormat="1" ht="15" hidden="1" x14ac:dyDescent="0.2">
      <c r="A1629" s="216" t="s">
        <v>600</v>
      </c>
      <c r="B1629" s="270" t="s">
        <v>762</v>
      </c>
      <c r="C1629" s="270">
        <v>563</v>
      </c>
      <c r="D1629" s="216" t="s">
        <v>101</v>
      </c>
      <c r="E1629" s="217">
        <v>3823</v>
      </c>
      <c r="F1629" s="218" t="s">
        <v>752</v>
      </c>
      <c r="G1629" s="252"/>
      <c r="H1629" s="283">
        <v>6110237</v>
      </c>
      <c r="I1629" s="283"/>
      <c r="J1629" s="283">
        <v>1168218</v>
      </c>
      <c r="K1629" s="283"/>
      <c r="L1629" s="283"/>
      <c r="M1629" s="283">
        <f t="shared" si="984"/>
        <v>7278455</v>
      </c>
    </row>
    <row r="1630" spans="1:13" s="204" customFormat="1" hidden="1" x14ac:dyDescent="0.2">
      <c r="A1630" s="247" t="s">
        <v>600</v>
      </c>
      <c r="B1630" s="269" t="s">
        <v>762</v>
      </c>
      <c r="C1630" s="269">
        <v>563</v>
      </c>
      <c r="D1630" s="247"/>
      <c r="E1630" s="224">
        <v>386</v>
      </c>
      <c r="F1630" s="213"/>
      <c r="G1630" s="248"/>
      <c r="H1630" s="239">
        <f t="shared" ref="H1630:J1630" si="1017">H1631+H1632</f>
        <v>9822072</v>
      </c>
      <c r="I1630" s="239">
        <f t="shared" si="1017"/>
        <v>8693828</v>
      </c>
      <c r="J1630" s="239">
        <f t="shared" si="1017"/>
        <v>6163050</v>
      </c>
      <c r="K1630" s="239">
        <f t="shared" ref="K1630:L1630" si="1018">K1631+K1632</f>
        <v>0</v>
      </c>
      <c r="L1630" s="239">
        <f t="shared" si="1018"/>
        <v>0</v>
      </c>
      <c r="M1630" s="239">
        <f t="shared" si="984"/>
        <v>7291294</v>
      </c>
    </row>
    <row r="1631" spans="1:13" s="204" customFormat="1" ht="15" hidden="1" x14ac:dyDescent="0.2">
      <c r="A1631" s="216" t="s">
        <v>600</v>
      </c>
      <c r="B1631" s="270" t="s">
        <v>762</v>
      </c>
      <c r="C1631" s="270">
        <v>563</v>
      </c>
      <c r="D1631" s="216" t="s">
        <v>270</v>
      </c>
      <c r="E1631" s="217">
        <v>3864</v>
      </c>
      <c r="F1631" s="218" t="s">
        <v>753</v>
      </c>
      <c r="G1631" s="252"/>
      <c r="H1631" s="283">
        <v>1128144</v>
      </c>
      <c r="I1631" s="283"/>
      <c r="J1631" s="283">
        <v>6163050</v>
      </c>
      <c r="K1631" s="283"/>
      <c r="L1631" s="283"/>
      <c r="M1631" s="283">
        <f t="shared" si="984"/>
        <v>7291194</v>
      </c>
    </row>
    <row r="1632" spans="1:13" s="204" customFormat="1" ht="15" hidden="1" x14ac:dyDescent="0.2">
      <c r="A1632" s="216" t="s">
        <v>600</v>
      </c>
      <c r="B1632" s="270" t="s">
        <v>762</v>
      </c>
      <c r="C1632" s="270">
        <v>563</v>
      </c>
      <c r="D1632" s="216" t="s">
        <v>325</v>
      </c>
      <c r="E1632" s="217">
        <v>3864</v>
      </c>
      <c r="F1632" s="218" t="s">
        <v>753</v>
      </c>
      <c r="G1632" s="252"/>
      <c r="H1632" s="291">
        <v>8693928</v>
      </c>
      <c r="I1632" s="291">
        <v>8693828</v>
      </c>
      <c r="J1632" s="291"/>
      <c r="K1632" s="291"/>
      <c r="L1632" s="291"/>
      <c r="M1632" s="291">
        <f t="shared" si="984"/>
        <v>100</v>
      </c>
    </row>
    <row r="1633" spans="1:13" s="204" customFormat="1" hidden="1" x14ac:dyDescent="0.2">
      <c r="A1633" s="242" t="s">
        <v>600</v>
      </c>
      <c r="B1633" s="243" t="s">
        <v>762</v>
      </c>
      <c r="C1633" s="206">
        <v>563</v>
      </c>
      <c r="D1633" s="206"/>
      <c r="E1633" s="208">
        <v>41</v>
      </c>
      <c r="F1633" s="209"/>
      <c r="G1633" s="244"/>
      <c r="H1633" s="227">
        <f t="shared" ref="H1633:L1633" si="1019">H1634</f>
        <v>200</v>
      </c>
      <c r="I1633" s="227">
        <f t="shared" si="1019"/>
        <v>0</v>
      </c>
      <c r="J1633" s="227">
        <f t="shared" si="1019"/>
        <v>0</v>
      </c>
      <c r="K1633" s="227">
        <f t="shared" si="1019"/>
        <v>0</v>
      </c>
      <c r="L1633" s="227">
        <f t="shared" si="1019"/>
        <v>0</v>
      </c>
      <c r="M1633" s="227">
        <f t="shared" si="984"/>
        <v>200</v>
      </c>
    </row>
    <row r="1634" spans="1:13" s="204" customFormat="1" hidden="1" x14ac:dyDescent="0.2">
      <c r="A1634" s="247" t="s">
        <v>600</v>
      </c>
      <c r="B1634" s="269" t="s">
        <v>762</v>
      </c>
      <c r="C1634" s="269">
        <v>563</v>
      </c>
      <c r="D1634" s="247"/>
      <c r="E1634" s="224">
        <v>412</v>
      </c>
      <c r="F1634" s="213"/>
      <c r="G1634" s="248"/>
      <c r="H1634" s="239">
        <f t="shared" ref="H1634:J1634" si="1020">H1635+H1636</f>
        <v>200</v>
      </c>
      <c r="I1634" s="239">
        <f t="shared" si="1020"/>
        <v>0</v>
      </c>
      <c r="J1634" s="239">
        <f t="shared" si="1020"/>
        <v>0</v>
      </c>
      <c r="K1634" s="239">
        <f t="shared" ref="K1634:L1634" si="1021">K1635+K1636</f>
        <v>0</v>
      </c>
      <c r="L1634" s="239">
        <f t="shared" si="1021"/>
        <v>0</v>
      </c>
      <c r="M1634" s="239">
        <f t="shared" si="984"/>
        <v>200</v>
      </c>
    </row>
    <row r="1635" spans="1:13" s="204" customFormat="1" ht="15" hidden="1" x14ac:dyDescent="0.2">
      <c r="A1635" s="216" t="s">
        <v>600</v>
      </c>
      <c r="B1635" s="270" t="s">
        <v>762</v>
      </c>
      <c r="C1635" s="270">
        <v>563</v>
      </c>
      <c r="D1635" s="216" t="s">
        <v>31</v>
      </c>
      <c r="E1635" s="217">
        <v>4123</v>
      </c>
      <c r="F1635" s="218" t="s">
        <v>83</v>
      </c>
      <c r="G1635" s="252"/>
      <c r="H1635" s="283">
        <v>100</v>
      </c>
      <c r="I1635" s="283"/>
      <c r="J1635" s="283"/>
      <c r="K1635" s="283"/>
      <c r="L1635" s="283"/>
      <c r="M1635" s="283">
        <f t="shared" ref="M1635:M1649" si="1022">H1635-I1635+J1635-K1635+L1635</f>
        <v>100</v>
      </c>
    </row>
    <row r="1636" spans="1:13" s="204" customFormat="1" ht="15" hidden="1" x14ac:dyDescent="0.2">
      <c r="A1636" s="216" t="s">
        <v>600</v>
      </c>
      <c r="B1636" s="270" t="s">
        <v>762</v>
      </c>
      <c r="C1636" s="270">
        <v>563</v>
      </c>
      <c r="D1636" s="216" t="s">
        <v>31</v>
      </c>
      <c r="E1636" s="217">
        <v>4126</v>
      </c>
      <c r="F1636" s="218" t="s">
        <v>84</v>
      </c>
      <c r="G1636" s="252"/>
      <c r="H1636" s="283">
        <v>100</v>
      </c>
      <c r="I1636" s="283"/>
      <c r="J1636" s="283"/>
      <c r="K1636" s="283"/>
      <c r="L1636" s="283"/>
      <c r="M1636" s="283">
        <f t="shared" si="1022"/>
        <v>100</v>
      </c>
    </row>
    <row r="1637" spans="1:13" s="204" customFormat="1" hidden="1" x14ac:dyDescent="0.2">
      <c r="A1637" s="242" t="s">
        <v>600</v>
      </c>
      <c r="B1637" s="243" t="s">
        <v>762</v>
      </c>
      <c r="C1637" s="206">
        <v>563</v>
      </c>
      <c r="D1637" s="206"/>
      <c r="E1637" s="208">
        <v>42</v>
      </c>
      <c r="F1637" s="209"/>
      <c r="G1637" s="244"/>
      <c r="H1637" s="227">
        <f t="shared" ref="H1637:J1637" si="1023">H1638+H1643</f>
        <v>29417</v>
      </c>
      <c r="I1637" s="227">
        <f t="shared" si="1023"/>
        <v>14950</v>
      </c>
      <c r="J1637" s="227">
        <f t="shared" si="1023"/>
        <v>25367</v>
      </c>
      <c r="K1637" s="227">
        <f t="shared" ref="K1637:L1637" si="1024">K1638+K1643</f>
        <v>0</v>
      </c>
      <c r="L1637" s="227">
        <f t="shared" si="1024"/>
        <v>0</v>
      </c>
      <c r="M1637" s="227">
        <f t="shared" si="1022"/>
        <v>39834</v>
      </c>
    </row>
    <row r="1638" spans="1:13" s="204" customFormat="1" hidden="1" x14ac:dyDescent="0.2">
      <c r="A1638" s="247" t="s">
        <v>600</v>
      </c>
      <c r="B1638" s="269" t="s">
        <v>762</v>
      </c>
      <c r="C1638" s="269">
        <v>563</v>
      </c>
      <c r="D1638" s="247"/>
      <c r="E1638" s="224">
        <v>422</v>
      </c>
      <c r="F1638" s="213"/>
      <c r="G1638" s="248"/>
      <c r="H1638" s="239">
        <f t="shared" ref="H1638:I1638" si="1025">SUM(H1639:H1642)</f>
        <v>29317</v>
      </c>
      <c r="I1638" s="239">
        <f t="shared" si="1025"/>
        <v>14950</v>
      </c>
      <c r="J1638" s="239">
        <f t="shared" ref="J1638:L1638" si="1026">SUM(J1639:J1642)</f>
        <v>25367</v>
      </c>
      <c r="K1638" s="239">
        <f t="shared" si="1026"/>
        <v>0</v>
      </c>
      <c r="L1638" s="239">
        <f t="shared" si="1026"/>
        <v>0</v>
      </c>
      <c r="M1638" s="239">
        <f t="shared" si="1022"/>
        <v>39734</v>
      </c>
    </row>
    <row r="1639" spans="1:13" s="204" customFormat="1" ht="15" hidden="1" x14ac:dyDescent="0.2">
      <c r="A1639" s="216" t="s">
        <v>600</v>
      </c>
      <c r="B1639" s="270" t="s">
        <v>762</v>
      </c>
      <c r="C1639" s="270">
        <v>563</v>
      </c>
      <c r="D1639" s="216" t="s">
        <v>31</v>
      </c>
      <c r="E1639" s="217">
        <v>4221</v>
      </c>
      <c r="F1639" s="218" t="s">
        <v>74</v>
      </c>
      <c r="G1639" s="252"/>
      <c r="H1639" s="283">
        <v>26032</v>
      </c>
      <c r="I1639" s="283">
        <v>12432</v>
      </c>
      <c r="J1639" s="283"/>
      <c r="K1639" s="283"/>
      <c r="L1639" s="283"/>
      <c r="M1639" s="283">
        <f t="shared" si="1022"/>
        <v>13600</v>
      </c>
    </row>
    <row r="1640" spans="1:13" s="204" customFormat="1" ht="15" hidden="1" x14ac:dyDescent="0.2">
      <c r="A1640" s="216" t="s">
        <v>600</v>
      </c>
      <c r="B1640" s="270" t="s">
        <v>762</v>
      </c>
      <c r="C1640" s="270">
        <v>563</v>
      </c>
      <c r="D1640" s="216" t="s">
        <v>31</v>
      </c>
      <c r="E1640" s="217">
        <v>4222</v>
      </c>
      <c r="F1640" s="218" t="s">
        <v>75</v>
      </c>
      <c r="G1640" s="252"/>
      <c r="H1640" s="292">
        <v>100</v>
      </c>
      <c r="I1640" s="292"/>
      <c r="J1640" s="292">
        <v>467</v>
      </c>
      <c r="K1640" s="292"/>
      <c r="L1640" s="292"/>
      <c r="M1640" s="292">
        <f t="shared" si="1022"/>
        <v>567</v>
      </c>
    </row>
    <row r="1641" spans="1:13" s="204" customFormat="1" ht="15" hidden="1" x14ac:dyDescent="0.2">
      <c r="A1641" s="216" t="s">
        <v>600</v>
      </c>
      <c r="B1641" s="270" t="s">
        <v>762</v>
      </c>
      <c r="C1641" s="270">
        <v>563</v>
      </c>
      <c r="D1641" s="216" t="s">
        <v>31</v>
      </c>
      <c r="E1641" s="217">
        <v>4223</v>
      </c>
      <c r="F1641" s="218" t="s">
        <v>76</v>
      </c>
      <c r="G1641" s="252"/>
      <c r="H1641" s="291">
        <v>3085</v>
      </c>
      <c r="I1641" s="291">
        <v>2518</v>
      </c>
      <c r="J1641" s="291"/>
      <c r="K1641" s="291"/>
      <c r="L1641" s="291"/>
      <c r="M1641" s="291">
        <f t="shared" si="1022"/>
        <v>567</v>
      </c>
    </row>
    <row r="1642" spans="1:13" s="204" customFormat="1" ht="15" hidden="1" x14ac:dyDescent="0.2">
      <c r="A1642" s="216" t="s">
        <v>600</v>
      </c>
      <c r="B1642" s="270" t="s">
        <v>762</v>
      </c>
      <c r="C1642" s="270">
        <v>563</v>
      </c>
      <c r="D1642" s="216" t="s">
        <v>31</v>
      </c>
      <c r="E1642" s="217">
        <v>4227</v>
      </c>
      <c r="F1642" s="218" t="s">
        <v>77</v>
      </c>
      <c r="G1642" s="252"/>
      <c r="H1642" s="292">
        <v>100</v>
      </c>
      <c r="I1642" s="292"/>
      <c r="J1642" s="292">
        <v>24900</v>
      </c>
      <c r="K1642" s="292"/>
      <c r="L1642" s="292"/>
      <c r="M1642" s="292">
        <f t="shared" si="1022"/>
        <v>25000</v>
      </c>
    </row>
    <row r="1643" spans="1:13" s="204" customFormat="1" hidden="1" x14ac:dyDescent="0.2">
      <c r="A1643" s="247" t="s">
        <v>600</v>
      </c>
      <c r="B1643" s="269" t="s">
        <v>762</v>
      </c>
      <c r="C1643" s="269">
        <v>563</v>
      </c>
      <c r="D1643" s="247"/>
      <c r="E1643" s="224">
        <v>423</v>
      </c>
      <c r="F1643" s="213"/>
      <c r="G1643" s="248"/>
      <c r="H1643" s="239">
        <f t="shared" ref="H1643:L1643" si="1027">H1644</f>
        <v>100</v>
      </c>
      <c r="I1643" s="239">
        <f t="shared" si="1027"/>
        <v>0</v>
      </c>
      <c r="J1643" s="239">
        <f t="shared" si="1027"/>
        <v>0</v>
      </c>
      <c r="K1643" s="239">
        <f t="shared" si="1027"/>
        <v>0</v>
      </c>
      <c r="L1643" s="239">
        <f t="shared" si="1027"/>
        <v>0</v>
      </c>
      <c r="M1643" s="239">
        <f t="shared" si="1022"/>
        <v>100</v>
      </c>
    </row>
    <row r="1644" spans="1:13" s="204" customFormat="1" ht="15" hidden="1" x14ac:dyDescent="0.2">
      <c r="A1644" s="216" t="s">
        <v>600</v>
      </c>
      <c r="B1644" s="270" t="s">
        <v>762</v>
      </c>
      <c r="C1644" s="270">
        <v>563</v>
      </c>
      <c r="D1644" s="216" t="s">
        <v>31</v>
      </c>
      <c r="E1644" s="217">
        <v>4231</v>
      </c>
      <c r="F1644" s="218" t="s">
        <v>241</v>
      </c>
      <c r="G1644" s="252"/>
      <c r="H1644" s="292">
        <v>100</v>
      </c>
      <c r="I1644" s="292"/>
      <c r="J1644" s="292"/>
      <c r="K1644" s="292"/>
      <c r="L1644" s="292"/>
      <c r="M1644" s="292">
        <f t="shared" si="1022"/>
        <v>100</v>
      </c>
    </row>
    <row r="1645" spans="1:13" s="204" customFormat="1" hidden="1" x14ac:dyDescent="0.2">
      <c r="A1645" s="242" t="s">
        <v>600</v>
      </c>
      <c r="B1645" s="243" t="s">
        <v>762</v>
      </c>
      <c r="C1645" s="206">
        <v>563</v>
      </c>
      <c r="D1645" s="206"/>
      <c r="E1645" s="208">
        <v>45</v>
      </c>
      <c r="F1645" s="209"/>
      <c r="G1645" s="244"/>
      <c r="H1645" s="227">
        <f t="shared" ref="H1645:J1645" si="1028">H1646+H1648</f>
        <v>200</v>
      </c>
      <c r="I1645" s="227">
        <f t="shared" si="1028"/>
        <v>0</v>
      </c>
      <c r="J1645" s="227">
        <f t="shared" si="1028"/>
        <v>0</v>
      </c>
      <c r="K1645" s="227">
        <f t="shared" ref="K1645:L1645" si="1029">K1646+K1648</f>
        <v>0</v>
      </c>
      <c r="L1645" s="227">
        <f t="shared" si="1029"/>
        <v>0</v>
      </c>
      <c r="M1645" s="227">
        <f t="shared" si="1022"/>
        <v>200</v>
      </c>
    </row>
    <row r="1646" spans="1:13" s="204" customFormat="1" hidden="1" x14ac:dyDescent="0.2">
      <c r="A1646" s="247" t="s">
        <v>600</v>
      </c>
      <c r="B1646" s="269" t="s">
        <v>762</v>
      </c>
      <c r="C1646" s="269">
        <v>563</v>
      </c>
      <c r="D1646" s="247"/>
      <c r="E1646" s="224">
        <v>451</v>
      </c>
      <c r="F1646" s="213"/>
      <c r="G1646" s="248"/>
      <c r="H1646" s="239">
        <f t="shared" ref="H1646:L1646" si="1030">H1647</f>
        <v>100</v>
      </c>
      <c r="I1646" s="239">
        <f t="shared" si="1030"/>
        <v>0</v>
      </c>
      <c r="J1646" s="239">
        <f t="shared" si="1030"/>
        <v>0</v>
      </c>
      <c r="K1646" s="239">
        <f t="shared" si="1030"/>
        <v>0</v>
      </c>
      <c r="L1646" s="239">
        <f t="shared" si="1030"/>
        <v>0</v>
      </c>
      <c r="M1646" s="239">
        <f t="shared" si="1022"/>
        <v>100</v>
      </c>
    </row>
    <row r="1647" spans="1:13" s="204" customFormat="1" ht="15" hidden="1" x14ac:dyDescent="0.2">
      <c r="A1647" s="216" t="s">
        <v>600</v>
      </c>
      <c r="B1647" s="270" t="s">
        <v>762</v>
      </c>
      <c r="C1647" s="270">
        <v>563</v>
      </c>
      <c r="D1647" s="216" t="s">
        <v>31</v>
      </c>
      <c r="E1647" s="217">
        <v>4511</v>
      </c>
      <c r="F1647" s="218" t="s">
        <v>91</v>
      </c>
      <c r="G1647" s="252"/>
      <c r="H1647" s="292">
        <v>100</v>
      </c>
      <c r="I1647" s="292"/>
      <c r="J1647" s="292"/>
      <c r="K1647" s="292"/>
      <c r="L1647" s="292"/>
      <c r="M1647" s="292">
        <f t="shared" si="1022"/>
        <v>100</v>
      </c>
    </row>
    <row r="1648" spans="1:13" s="204" customFormat="1" hidden="1" x14ac:dyDescent="0.2">
      <c r="A1648" s="247" t="s">
        <v>600</v>
      </c>
      <c r="B1648" s="269" t="s">
        <v>762</v>
      </c>
      <c r="C1648" s="269">
        <v>563</v>
      </c>
      <c r="D1648" s="247"/>
      <c r="E1648" s="224">
        <v>452</v>
      </c>
      <c r="F1648" s="213"/>
      <c r="G1648" s="248"/>
      <c r="H1648" s="239">
        <f t="shared" ref="H1648:L1648" si="1031">H1649</f>
        <v>100</v>
      </c>
      <c r="I1648" s="239">
        <f t="shared" si="1031"/>
        <v>0</v>
      </c>
      <c r="J1648" s="239">
        <f t="shared" si="1031"/>
        <v>0</v>
      </c>
      <c r="K1648" s="239">
        <f t="shared" si="1031"/>
        <v>0</v>
      </c>
      <c r="L1648" s="239">
        <f t="shared" si="1031"/>
        <v>0</v>
      </c>
      <c r="M1648" s="239">
        <f t="shared" si="1022"/>
        <v>100</v>
      </c>
    </row>
    <row r="1649" spans="1:13" s="204" customFormat="1" ht="15" hidden="1" x14ac:dyDescent="0.2">
      <c r="A1649" s="216" t="s">
        <v>600</v>
      </c>
      <c r="B1649" s="270" t="s">
        <v>762</v>
      </c>
      <c r="C1649" s="270">
        <v>563</v>
      </c>
      <c r="D1649" s="216" t="s">
        <v>31</v>
      </c>
      <c r="E1649" s="217">
        <v>4521</v>
      </c>
      <c r="F1649" s="218" t="s">
        <v>92</v>
      </c>
      <c r="G1649" s="252"/>
      <c r="H1649" s="292">
        <v>100</v>
      </c>
      <c r="I1649" s="292"/>
      <c r="J1649" s="292"/>
      <c r="K1649" s="292"/>
      <c r="L1649" s="292"/>
      <c r="M1649" s="292">
        <f t="shared" si="1022"/>
        <v>100</v>
      </c>
    </row>
    <row r="1650" spans="1:13" s="345" customFormat="1" ht="15.75" hidden="1" customHeight="1" x14ac:dyDescent="0.2">
      <c r="A1650" s="189" t="s">
        <v>764</v>
      </c>
      <c r="B1650" s="447" t="s">
        <v>765</v>
      </c>
      <c r="C1650" s="447"/>
      <c r="D1650" s="447"/>
      <c r="E1650" s="447"/>
      <c r="F1650" s="447"/>
      <c r="G1650" s="125"/>
      <c r="H1650" s="98">
        <f t="shared" ref="H1650:I1650" si="1032">H1651+H1698+H1704+H1716</f>
        <v>59731300</v>
      </c>
      <c r="I1650" s="98">
        <f t="shared" si="1032"/>
        <v>80000</v>
      </c>
      <c r="J1650" s="98">
        <f t="shared" ref="J1650:L1650" si="1033">J1651+J1698+J1704+J1716</f>
        <v>80000</v>
      </c>
      <c r="K1650" s="98">
        <f t="shared" si="1033"/>
        <v>0</v>
      </c>
      <c r="L1650" s="98">
        <f t="shared" si="1033"/>
        <v>4046000</v>
      </c>
      <c r="M1650" s="98">
        <f t="shared" ref="M1650:M1662" si="1034">H1650-I1650+J1650-K1650+L1650</f>
        <v>63777300</v>
      </c>
    </row>
    <row r="1651" spans="1:13" s="99" customFormat="1" ht="67.5" hidden="1" x14ac:dyDescent="0.2">
      <c r="A1651" s="187" t="s">
        <v>764</v>
      </c>
      <c r="B1651" s="169" t="s">
        <v>468</v>
      </c>
      <c r="C1651" s="169"/>
      <c r="D1651" s="169"/>
      <c r="E1651" s="170"/>
      <c r="F1651" s="172" t="s">
        <v>766</v>
      </c>
      <c r="G1651" s="173" t="s">
        <v>618</v>
      </c>
      <c r="H1651" s="297">
        <f t="shared" ref="H1651:I1651" si="1035">H1652+H1659+H1689+H1693</f>
        <v>551130</v>
      </c>
      <c r="I1651" s="297">
        <f t="shared" si="1035"/>
        <v>0</v>
      </c>
      <c r="J1651" s="297">
        <f t="shared" ref="J1651:L1651" si="1036">J1652+J1659+J1689+J1693</f>
        <v>80000</v>
      </c>
      <c r="K1651" s="297">
        <f t="shared" si="1036"/>
        <v>0</v>
      </c>
      <c r="L1651" s="297">
        <f t="shared" si="1036"/>
        <v>46000</v>
      </c>
      <c r="M1651" s="297">
        <f t="shared" si="1034"/>
        <v>677130</v>
      </c>
    </row>
    <row r="1652" spans="1:13" s="137" customFormat="1" hidden="1" x14ac:dyDescent="0.2">
      <c r="A1652" s="186" t="s">
        <v>764</v>
      </c>
      <c r="B1652" s="174" t="s">
        <v>468</v>
      </c>
      <c r="C1652" s="164">
        <v>11</v>
      </c>
      <c r="D1652" s="164"/>
      <c r="E1652" s="165">
        <v>31</v>
      </c>
      <c r="F1652" s="166"/>
      <c r="G1652" s="167"/>
      <c r="H1652" s="296">
        <f t="shared" ref="H1652:I1652" si="1037">H1653+H1655+H1657</f>
        <v>384700</v>
      </c>
      <c r="I1652" s="296">
        <f t="shared" si="1037"/>
        <v>0</v>
      </c>
      <c r="J1652" s="296">
        <f t="shared" ref="J1652:L1652" si="1038">J1653+J1655+J1657</f>
        <v>48000</v>
      </c>
      <c r="K1652" s="296">
        <f t="shared" si="1038"/>
        <v>0</v>
      </c>
      <c r="L1652" s="296">
        <f t="shared" si="1038"/>
        <v>46000</v>
      </c>
      <c r="M1652" s="296">
        <f t="shared" si="1034"/>
        <v>478700</v>
      </c>
    </row>
    <row r="1653" spans="1:13" s="99" customFormat="1" hidden="1" x14ac:dyDescent="0.2">
      <c r="A1653" s="116" t="s">
        <v>764</v>
      </c>
      <c r="B1653" s="100" t="s">
        <v>468</v>
      </c>
      <c r="C1653" s="101">
        <v>11</v>
      </c>
      <c r="D1653" s="102"/>
      <c r="E1653" s="103">
        <v>311</v>
      </c>
      <c r="F1653" s="139"/>
      <c r="G1653" s="104"/>
      <c r="H1653" s="105">
        <f t="shared" ref="H1653:L1653" si="1039">SUM(H1654)</f>
        <v>320000</v>
      </c>
      <c r="I1653" s="105">
        <f t="shared" si="1039"/>
        <v>0</v>
      </c>
      <c r="J1653" s="105">
        <f t="shared" si="1039"/>
        <v>44000</v>
      </c>
      <c r="K1653" s="105">
        <f t="shared" si="1039"/>
        <v>0</v>
      </c>
      <c r="L1653" s="105">
        <f t="shared" si="1039"/>
        <v>31500</v>
      </c>
      <c r="M1653" s="105">
        <f t="shared" si="1034"/>
        <v>395500</v>
      </c>
    </row>
    <row r="1654" spans="1:13" s="137" customFormat="1" ht="29.25" hidden="1" customHeight="1" x14ac:dyDescent="0.2">
      <c r="A1654" s="95" t="s">
        <v>764</v>
      </c>
      <c r="B1654" s="93" t="s">
        <v>468</v>
      </c>
      <c r="C1654" s="94">
        <v>11</v>
      </c>
      <c r="D1654" s="107" t="s">
        <v>101</v>
      </c>
      <c r="E1654" s="108">
        <v>3111</v>
      </c>
      <c r="F1654" s="140" t="s">
        <v>33</v>
      </c>
      <c r="G1654" s="130"/>
      <c r="H1654" s="278">
        <v>320000</v>
      </c>
      <c r="I1654" s="278"/>
      <c r="J1654" s="278">
        <v>44000</v>
      </c>
      <c r="K1654" s="278"/>
      <c r="L1654" s="278">
        <v>31500</v>
      </c>
      <c r="M1654" s="278">
        <f t="shared" si="1034"/>
        <v>395500</v>
      </c>
    </row>
    <row r="1655" spans="1:13" s="99" customFormat="1" hidden="1" x14ac:dyDescent="0.2">
      <c r="A1655" s="116" t="s">
        <v>764</v>
      </c>
      <c r="B1655" s="100" t="s">
        <v>468</v>
      </c>
      <c r="C1655" s="101">
        <v>11</v>
      </c>
      <c r="D1655" s="102"/>
      <c r="E1655" s="103">
        <v>312</v>
      </c>
      <c r="F1655" s="139"/>
      <c r="G1655" s="104"/>
      <c r="H1655" s="147">
        <f t="shared" ref="H1655:L1655" si="1040">SUM(H1656)</f>
        <v>13200</v>
      </c>
      <c r="I1655" s="147">
        <f t="shared" si="1040"/>
        <v>0</v>
      </c>
      <c r="J1655" s="147">
        <f t="shared" si="1040"/>
        <v>4000</v>
      </c>
      <c r="K1655" s="147">
        <f t="shared" si="1040"/>
        <v>0</v>
      </c>
      <c r="L1655" s="147">
        <f t="shared" si="1040"/>
        <v>0</v>
      </c>
      <c r="M1655" s="147">
        <f t="shared" si="1034"/>
        <v>17200</v>
      </c>
    </row>
    <row r="1656" spans="1:13" s="137" customFormat="1" ht="15" hidden="1" x14ac:dyDescent="0.2">
      <c r="A1656" s="95" t="s">
        <v>764</v>
      </c>
      <c r="B1656" s="93" t="s">
        <v>468</v>
      </c>
      <c r="C1656" s="94">
        <v>11</v>
      </c>
      <c r="D1656" s="107" t="s">
        <v>101</v>
      </c>
      <c r="E1656" s="108">
        <v>3121</v>
      </c>
      <c r="F1656" s="140" t="s">
        <v>471</v>
      </c>
      <c r="G1656" s="130"/>
      <c r="H1656" s="278">
        <v>13200</v>
      </c>
      <c r="I1656" s="278"/>
      <c r="J1656" s="278">
        <v>4000</v>
      </c>
      <c r="K1656" s="278"/>
      <c r="L1656" s="278"/>
      <c r="M1656" s="278">
        <f t="shared" si="1034"/>
        <v>17200</v>
      </c>
    </row>
    <row r="1657" spans="1:13" hidden="1" x14ac:dyDescent="0.2">
      <c r="A1657" s="116" t="s">
        <v>764</v>
      </c>
      <c r="B1657" s="100" t="s">
        <v>468</v>
      </c>
      <c r="C1657" s="101">
        <v>11</v>
      </c>
      <c r="D1657" s="102"/>
      <c r="E1657" s="103">
        <v>313</v>
      </c>
      <c r="F1657" s="139"/>
      <c r="G1657" s="104"/>
      <c r="H1657" s="147">
        <f t="shared" ref="H1657:L1657" si="1041">SUM(H1658:H1658)</f>
        <v>51500</v>
      </c>
      <c r="I1657" s="147">
        <f t="shared" si="1041"/>
        <v>0</v>
      </c>
      <c r="J1657" s="147">
        <f t="shared" si="1041"/>
        <v>0</v>
      </c>
      <c r="K1657" s="147">
        <f t="shared" si="1041"/>
        <v>0</v>
      </c>
      <c r="L1657" s="147">
        <f t="shared" si="1041"/>
        <v>14500</v>
      </c>
      <c r="M1657" s="147">
        <f t="shared" si="1034"/>
        <v>66000</v>
      </c>
    </row>
    <row r="1658" spans="1:13" s="99" customFormat="1" ht="31.5" hidden="1" customHeight="1" x14ac:dyDescent="0.2">
      <c r="A1658" s="95" t="s">
        <v>764</v>
      </c>
      <c r="B1658" s="93" t="s">
        <v>468</v>
      </c>
      <c r="C1658" s="94">
        <v>11</v>
      </c>
      <c r="D1658" s="107" t="s">
        <v>101</v>
      </c>
      <c r="E1658" s="108">
        <v>3132</v>
      </c>
      <c r="F1658" s="140" t="s">
        <v>40</v>
      </c>
      <c r="G1658" s="130"/>
      <c r="H1658" s="278">
        <v>51500</v>
      </c>
      <c r="I1658" s="278"/>
      <c r="J1658" s="278"/>
      <c r="K1658" s="278"/>
      <c r="L1658" s="278">
        <v>14500</v>
      </c>
      <c r="M1658" s="278">
        <f t="shared" si="1034"/>
        <v>66000</v>
      </c>
    </row>
    <row r="1659" spans="1:13" s="137" customFormat="1" hidden="1" x14ac:dyDescent="0.2">
      <c r="A1659" s="186" t="s">
        <v>764</v>
      </c>
      <c r="B1659" s="174" t="s">
        <v>468</v>
      </c>
      <c r="C1659" s="164">
        <v>11</v>
      </c>
      <c r="D1659" s="164"/>
      <c r="E1659" s="165">
        <v>32</v>
      </c>
      <c r="F1659" s="166"/>
      <c r="G1659" s="167"/>
      <c r="H1659" s="296">
        <f t="shared" ref="H1659:I1659" si="1042">H1660+H1665+H1670+H1679+H1681</f>
        <v>153570</v>
      </c>
      <c r="I1659" s="296">
        <f t="shared" si="1042"/>
        <v>0</v>
      </c>
      <c r="J1659" s="296">
        <f t="shared" ref="J1659:L1659" si="1043">J1660+J1665+J1670+J1679+J1681</f>
        <v>32000</v>
      </c>
      <c r="K1659" s="296">
        <f t="shared" si="1043"/>
        <v>0</v>
      </c>
      <c r="L1659" s="296">
        <f t="shared" si="1043"/>
        <v>0</v>
      </c>
      <c r="M1659" s="296">
        <f t="shared" si="1034"/>
        <v>185570</v>
      </c>
    </row>
    <row r="1660" spans="1:13" s="137" customFormat="1" hidden="1" x14ac:dyDescent="0.2">
      <c r="A1660" s="116" t="s">
        <v>764</v>
      </c>
      <c r="B1660" s="100" t="s">
        <v>468</v>
      </c>
      <c r="C1660" s="101">
        <v>11</v>
      </c>
      <c r="D1660" s="102"/>
      <c r="E1660" s="103">
        <v>321</v>
      </c>
      <c r="F1660" s="139"/>
      <c r="G1660" s="104"/>
      <c r="H1660" s="105">
        <f t="shared" ref="H1660:I1660" si="1044">SUM(H1661:H1664)</f>
        <v>21070</v>
      </c>
      <c r="I1660" s="105">
        <f t="shared" si="1044"/>
        <v>0</v>
      </c>
      <c r="J1660" s="105">
        <f>SUM(J1661:J1664)</f>
        <v>0</v>
      </c>
      <c r="K1660" s="105">
        <f t="shared" ref="K1660:L1660" si="1045">SUM(K1661:K1664)</f>
        <v>0</v>
      </c>
      <c r="L1660" s="105">
        <f t="shared" si="1045"/>
        <v>0</v>
      </c>
      <c r="M1660" s="105">
        <f t="shared" si="1034"/>
        <v>21070</v>
      </c>
    </row>
    <row r="1661" spans="1:13" s="137" customFormat="1" ht="15" hidden="1" x14ac:dyDescent="0.2">
      <c r="A1661" s="95" t="s">
        <v>764</v>
      </c>
      <c r="B1661" s="93" t="s">
        <v>468</v>
      </c>
      <c r="C1661" s="94">
        <v>11</v>
      </c>
      <c r="D1661" s="107" t="s">
        <v>101</v>
      </c>
      <c r="E1661" s="108">
        <v>3211</v>
      </c>
      <c r="F1661" s="140" t="s">
        <v>42</v>
      </c>
      <c r="G1661" s="130"/>
      <c r="H1661" s="278">
        <v>10600</v>
      </c>
      <c r="I1661" s="278"/>
      <c r="J1661" s="278"/>
      <c r="K1661" s="278"/>
      <c r="L1661" s="278"/>
      <c r="M1661" s="278">
        <f t="shared" si="1034"/>
        <v>10600</v>
      </c>
    </row>
    <row r="1662" spans="1:13" s="137" customFormat="1" ht="30" hidden="1" x14ac:dyDescent="0.2">
      <c r="A1662" s="95" t="s">
        <v>764</v>
      </c>
      <c r="B1662" s="93" t="s">
        <v>468</v>
      </c>
      <c r="C1662" s="94">
        <v>11</v>
      </c>
      <c r="D1662" s="107" t="s">
        <v>101</v>
      </c>
      <c r="E1662" s="108">
        <v>3212</v>
      </c>
      <c r="F1662" s="140" t="s">
        <v>43</v>
      </c>
      <c r="G1662" s="130"/>
      <c r="H1662" s="293">
        <v>7000</v>
      </c>
      <c r="I1662" s="293"/>
      <c r="J1662" s="293"/>
      <c r="K1662" s="293"/>
      <c r="L1662" s="293"/>
      <c r="M1662" s="293">
        <f t="shared" si="1034"/>
        <v>7000</v>
      </c>
    </row>
    <row r="1663" spans="1:13" s="99" customFormat="1" hidden="1" x14ac:dyDescent="0.2">
      <c r="A1663" s="95" t="s">
        <v>764</v>
      </c>
      <c r="B1663" s="93" t="s">
        <v>468</v>
      </c>
      <c r="C1663" s="94">
        <v>11</v>
      </c>
      <c r="D1663" s="107" t="s">
        <v>101</v>
      </c>
      <c r="E1663" s="108">
        <v>3213</v>
      </c>
      <c r="F1663" s="140" t="s">
        <v>44</v>
      </c>
      <c r="G1663" s="130"/>
      <c r="H1663" s="293">
        <v>3200</v>
      </c>
      <c r="I1663" s="293"/>
      <c r="K1663" s="293"/>
      <c r="L1663" s="293"/>
      <c r="M1663" s="293">
        <f>H1663-I1663+J1664-K1663+L1663</f>
        <v>3200</v>
      </c>
    </row>
    <row r="1664" spans="1:13" s="137" customFormat="1" ht="15" hidden="1" x14ac:dyDescent="0.2">
      <c r="A1664" s="95" t="s">
        <v>764</v>
      </c>
      <c r="B1664" s="93" t="s">
        <v>468</v>
      </c>
      <c r="C1664" s="94">
        <v>11</v>
      </c>
      <c r="D1664" s="107" t="s">
        <v>101</v>
      </c>
      <c r="E1664" s="108">
        <v>3214</v>
      </c>
      <c r="F1664" s="140" t="s">
        <v>45</v>
      </c>
      <c r="G1664" s="130"/>
      <c r="H1664" s="281">
        <v>270</v>
      </c>
      <c r="I1664" s="281"/>
      <c r="J1664" s="293"/>
      <c r="K1664" s="281"/>
      <c r="L1664" s="281"/>
      <c r="M1664" s="293">
        <f t="shared" ref="M1664:M1695" si="1046">H1664-I1664+J1664-K1664+L1664</f>
        <v>270</v>
      </c>
    </row>
    <row r="1665" spans="1:13" s="137" customFormat="1" hidden="1" x14ac:dyDescent="0.2">
      <c r="A1665" s="116" t="s">
        <v>764</v>
      </c>
      <c r="B1665" s="100" t="s">
        <v>468</v>
      </c>
      <c r="C1665" s="101">
        <v>11</v>
      </c>
      <c r="D1665" s="102"/>
      <c r="E1665" s="103">
        <v>322</v>
      </c>
      <c r="F1665" s="139"/>
      <c r="G1665" s="104"/>
      <c r="H1665" s="106">
        <f t="shared" ref="H1665:I1665" si="1047">SUM(H1666:H1669)</f>
        <v>17400</v>
      </c>
      <c r="I1665" s="106">
        <f t="shared" si="1047"/>
        <v>0</v>
      </c>
      <c r="J1665" s="106">
        <f t="shared" ref="J1665:L1665" si="1048">SUM(J1666:J1669)</f>
        <v>0</v>
      </c>
      <c r="K1665" s="106">
        <f t="shared" si="1048"/>
        <v>0</v>
      </c>
      <c r="L1665" s="106">
        <f t="shared" si="1048"/>
        <v>0</v>
      </c>
      <c r="M1665" s="106">
        <f t="shared" si="1046"/>
        <v>17400</v>
      </c>
    </row>
    <row r="1666" spans="1:13" s="137" customFormat="1" ht="15" hidden="1" x14ac:dyDescent="0.2">
      <c r="A1666" s="95" t="s">
        <v>764</v>
      </c>
      <c r="B1666" s="93" t="s">
        <v>468</v>
      </c>
      <c r="C1666" s="94">
        <v>11</v>
      </c>
      <c r="D1666" s="107" t="s">
        <v>101</v>
      </c>
      <c r="E1666" s="108">
        <v>3221</v>
      </c>
      <c r="F1666" s="140" t="s">
        <v>297</v>
      </c>
      <c r="G1666" s="130"/>
      <c r="H1666" s="278">
        <v>3100</v>
      </c>
      <c r="I1666" s="278"/>
      <c r="J1666" s="278"/>
      <c r="K1666" s="278"/>
      <c r="L1666" s="278"/>
      <c r="M1666" s="278">
        <f t="shared" si="1046"/>
        <v>3100</v>
      </c>
    </row>
    <row r="1667" spans="1:13" s="137" customFormat="1" ht="15" hidden="1" x14ac:dyDescent="0.2">
      <c r="A1667" s="95" t="s">
        <v>764</v>
      </c>
      <c r="B1667" s="93" t="s">
        <v>468</v>
      </c>
      <c r="C1667" s="94">
        <v>11</v>
      </c>
      <c r="D1667" s="107" t="s">
        <v>101</v>
      </c>
      <c r="E1667" s="108">
        <v>3223</v>
      </c>
      <c r="F1667" s="140" t="s">
        <v>48</v>
      </c>
      <c r="G1667" s="130"/>
      <c r="H1667" s="293">
        <v>12600</v>
      </c>
      <c r="I1667" s="293"/>
      <c r="J1667" s="293"/>
      <c r="K1667" s="293"/>
      <c r="L1667" s="293"/>
      <c r="M1667" s="293">
        <f t="shared" si="1046"/>
        <v>12600</v>
      </c>
    </row>
    <row r="1668" spans="1:13" s="99" customFormat="1" ht="30" hidden="1" x14ac:dyDescent="0.2">
      <c r="A1668" s="95" t="s">
        <v>764</v>
      </c>
      <c r="B1668" s="93" t="s">
        <v>468</v>
      </c>
      <c r="C1668" s="94">
        <v>11</v>
      </c>
      <c r="D1668" s="107" t="s">
        <v>101</v>
      </c>
      <c r="E1668" s="108">
        <v>3224</v>
      </c>
      <c r="F1668" s="140" t="s">
        <v>155</v>
      </c>
      <c r="G1668" s="130"/>
      <c r="H1668" s="281">
        <v>200</v>
      </c>
      <c r="I1668" s="281"/>
      <c r="J1668" s="281"/>
      <c r="K1668" s="281"/>
      <c r="L1668" s="281"/>
      <c r="M1668" s="281">
        <f t="shared" si="1046"/>
        <v>200</v>
      </c>
    </row>
    <row r="1669" spans="1:13" s="137" customFormat="1" ht="15" hidden="1" x14ac:dyDescent="0.2">
      <c r="A1669" s="95" t="s">
        <v>764</v>
      </c>
      <c r="B1669" s="93" t="s">
        <v>468</v>
      </c>
      <c r="C1669" s="94">
        <v>11</v>
      </c>
      <c r="D1669" s="107" t="s">
        <v>101</v>
      </c>
      <c r="E1669" s="108">
        <v>3225</v>
      </c>
      <c r="F1669" s="140" t="s">
        <v>473</v>
      </c>
      <c r="G1669" s="130"/>
      <c r="H1669" s="293">
        <v>1500</v>
      </c>
      <c r="I1669" s="293"/>
      <c r="J1669" s="293"/>
      <c r="K1669" s="293"/>
      <c r="L1669" s="293"/>
      <c r="M1669" s="293">
        <f t="shared" si="1046"/>
        <v>1500</v>
      </c>
    </row>
    <row r="1670" spans="1:13" s="137" customFormat="1" hidden="1" x14ac:dyDescent="0.2">
      <c r="A1670" s="116" t="s">
        <v>764</v>
      </c>
      <c r="B1670" s="100" t="s">
        <v>468</v>
      </c>
      <c r="C1670" s="101">
        <v>11</v>
      </c>
      <c r="D1670" s="102"/>
      <c r="E1670" s="103">
        <v>323</v>
      </c>
      <c r="F1670" s="139"/>
      <c r="G1670" s="104"/>
      <c r="H1670" s="106">
        <f t="shared" ref="H1670:I1670" si="1049">SUM(H1671:H1678)</f>
        <v>72100</v>
      </c>
      <c r="I1670" s="106">
        <f t="shared" si="1049"/>
        <v>0</v>
      </c>
      <c r="J1670" s="106">
        <f t="shared" ref="J1670:L1670" si="1050">SUM(J1671:J1678)</f>
        <v>19500</v>
      </c>
      <c r="K1670" s="106">
        <f t="shared" si="1050"/>
        <v>0</v>
      </c>
      <c r="L1670" s="106">
        <f t="shared" si="1050"/>
        <v>0</v>
      </c>
      <c r="M1670" s="106">
        <f t="shared" si="1046"/>
        <v>91600</v>
      </c>
    </row>
    <row r="1671" spans="1:13" s="137" customFormat="1" ht="15" hidden="1" x14ac:dyDescent="0.2">
      <c r="A1671" s="95" t="s">
        <v>764</v>
      </c>
      <c r="B1671" s="93" t="s">
        <v>468</v>
      </c>
      <c r="C1671" s="94">
        <v>11</v>
      </c>
      <c r="D1671" s="107" t="s">
        <v>101</v>
      </c>
      <c r="E1671" s="108">
        <v>3231</v>
      </c>
      <c r="F1671" s="140" t="s">
        <v>52</v>
      </c>
      <c r="G1671" s="130"/>
      <c r="H1671" s="278">
        <v>8100</v>
      </c>
      <c r="I1671" s="278"/>
      <c r="J1671" s="278"/>
      <c r="K1671" s="278"/>
      <c r="L1671" s="278"/>
      <c r="M1671" s="278">
        <f t="shared" si="1046"/>
        <v>8100</v>
      </c>
    </row>
    <row r="1672" spans="1:13" s="137" customFormat="1" ht="15" hidden="1" x14ac:dyDescent="0.2">
      <c r="A1672" s="95" t="s">
        <v>764</v>
      </c>
      <c r="B1672" s="93" t="s">
        <v>468</v>
      </c>
      <c r="C1672" s="94">
        <v>11</v>
      </c>
      <c r="D1672" s="107" t="s">
        <v>101</v>
      </c>
      <c r="E1672" s="108">
        <v>3232</v>
      </c>
      <c r="F1672" s="140" t="s">
        <v>53</v>
      </c>
      <c r="G1672" s="130"/>
      <c r="H1672" s="293">
        <v>8600</v>
      </c>
      <c r="I1672" s="293"/>
      <c r="J1672" s="293"/>
      <c r="K1672" s="293"/>
      <c r="L1672" s="293"/>
      <c r="M1672" s="293">
        <f t="shared" si="1046"/>
        <v>8600</v>
      </c>
    </row>
    <row r="1673" spans="1:13" s="137" customFormat="1" ht="15" hidden="1" x14ac:dyDescent="0.2">
      <c r="A1673" s="95" t="s">
        <v>764</v>
      </c>
      <c r="B1673" s="93" t="s">
        <v>468</v>
      </c>
      <c r="C1673" s="94">
        <v>11</v>
      </c>
      <c r="D1673" s="107" t="s">
        <v>101</v>
      </c>
      <c r="E1673" s="108">
        <v>3233</v>
      </c>
      <c r="F1673" s="140" t="s">
        <v>54</v>
      </c>
      <c r="G1673" s="130"/>
      <c r="H1673" s="293">
        <v>4000</v>
      </c>
      <c r="I1673" s="293"/>
      <c r="J1673" s="293">
        <v>19500</v>
      </c>
      <c r="K1673" s="293"/>
      <c r="L1673" s="293"/>
      <c r="M1673" s="293">
        <f t="shared" si="1046"/>
        <v>23500</v>
      </c>
    </row>
    <row r="1674" spans="1:13" s="137" customFormat="1" ht="15" hidden="1" x14ac:dyDescent="0.2">
      <c r="A1674" s="95" t="s">
        <v>764</v>
      </c>
      <c r="B1674" s="93" t="s">
        <v>468</v>
      </c>
      <c r="C1674" s="94">
        <v>11</v>
      </c>
      <c r="D1674" s="107" t="s">
        <v>101</v>
      </c>
      <c r="E1674" s="108">
        <v>3234</v>
      </c>
      <c r="F1674" s="140" t="s">
        <v>55</v>
      </c>
      <c r="G1674" s="130"/>
      <c r="H1674" s="293">
        <v>4200</v>
      </c>
      <c r="I1674" s="293"/>
      <c r="J1674" s="293"/>
      <c r="K1674" s="293"/>
      <c r="L1674" s="293"/>
      <c r="M1674" s="293">
        <f t="shared" si="1046"/>
        <v>4200</v>
      </c>
    </row>
    <row r="1675" spans="1:13" s="137" customFormat="1" ht="15" hidden="1" x14ac:dyDescent="0.2">
      <c r="A1675" s="95" t="s">
        <v>764</v>
      </c>
      <c r="B1675" s="93" t="s">
        <v>468</v>
      </c>
      <c r="C1675" s="94">
        <v>11</v>
      </c>
      <c r="D1675" s="107" t="s">
        <v>101</v>
      </c>
      <c r="E1675" s="108">
        <v>3236</v>
      </c>
      <c r="F1675" s="140" t="s">
        <v>57</v>
      </c>
      <c r="G1675" s="130"/>
      <c r="H1675" s="293">
        <v>1500</v>
      </c>
      <c r="I1675" s="293"/>
      <c r="J1675" s="293"/>
      <c r="K1675" s="293"/>
      <c r="L1675" s="293"/>
      <c r="M1675" s="293">
        <f t="shared" si="1046"/>
        <v>1500</v>
      </c>
    </row>
    <row r="1676" spans="1:13" s="137" customFormat="1" ht="15" hidden="1" x14ac:dyDescent="0.2">
      <c r="A1676" s="95" t="s">
        <v>764</v>
      </c>
      <c r="B1676" s="93" t="s">
        <v>468</v>
      </c>
      <c r="C1676" s="94">
        <v>11</v>
      </c>
      <c r="D1676" s="107" t="s">
        <v>101</v>
      </c>
      <c r="E1676" s="108">
        <v>3237</v>
      </c>
      <c r="F1676" s="140" t="s">
        <v>58</v>
      </c>
      <c r="G1676" s="130"/>
      <c r="H1676" s="293">
        <v>30000</v>
      </c>
      <c r="I1676" s="293"/>
      <c r="J1676" s="293"/>
      <c r="K1676" s="293"/>
      <c r="L1676" s="293"/>
      <c r="M1676" s="293">
        <f t="shared" si="1046"/>
        <v>30000</v>
      </c>
    </row>
    <row r="1677" spans="1:13" s="99" customFormat="1" hidden="1" x14ac:dyDescent="0.2">
      <c r="A1677" s="95" t="s">
        <v>764</v>
      </c>
      <c r="B1677" s="93" t="s">
        <v>468</v>
      </c>
      <c r="C1677" s="94">
        <v>11</v>
      </c>
      <c r="D1677" s="107" t="s">
        <v>101</v>
      </c>
      <c r="E1677" s="108">
        <v>3238</v>
      </c>
      <c r="F1677" s="140" t="s">
        <v>59</v>
      </c>
      <c r="G1677" s="130"/>
      <c r="H1677" s="293">
        <v>5000</v>
      </c>
      <c r="I1677" s="293"/>
      <c r="J1677" s="293"/>
      <c r="K1677" s="293"/>
      <c r="L1677" s="293"/>
      <c r="M1677" s="293">
        <f t="shared" si="1046"/>
        <v>5000</v>
      </c>
    </row>
    <row r="1678" spans="1:13" s="137" customFormat="1" ht="15" hidden="1" x14ac:dyDescent="0.2">
      <c r="A1678" s="95" t="s">
        <v>764</v>
      </c>
      <c r="B1678" s="93" t="s">
        <v>468</v>
      </c>
      <c r="C1678" s="94">
        <v>11</v>
      </c>
      <c r="D1678" s="107" t="s">
        <v>101</v>
      </c>
      <c r="E1678" s="108">
        <v>3239</v>
      </c>
      <c r="F1678" s="140" t="s">
        <v>60</v>
      </c>
      <c r="G1678" s="130"/>
      <c r="H1678" s="293">
        <v>10700</v>
      </c>
      <c r="I1678" s="293"/>
      <c r="J1678" s="293"/>
      <c r="K1678" s="293"/>
      <c r="L1678" s="293"/>
      <c r="M1678" s="293">
        <f t="shared" si="1046"/>
        <v>10700</v>
      </c>
    </row>
    <row r="1679" spans="1:13" s="99" customFormat="1" hidden="1" x14ac:dyDescent="0.2">
      <c r="A1679" s="116" t="s">
        <v>764</v>
      </c>
      <c r="B1679" s="100" t="s">
        <v>468</v>
      </c>
      <c r="C1679" s="101">
        <v>11</v>
      </c>
      <c r="D1679" s="102"/>
      <c r="E1679" s="103">
        <v>324</v>
      </c>
      <c r="F1679" s="139"/>
      <c r="G1679" s="104"/>
      <c r="H1679" s="106">
        <f t="shared" ref="H1679:L1679" si="1051">SUM(H1680)</f>
        <v>500</v>
      </c>
      <c r="I1679" s="106">
        <f t="shared" si="1051"/>
        <v>0</v>
      </c>
      <c r="J1679" s="106">
        <f t="shared" si="1051"/>
        <v>0</v>
      </c>
      <c r="K1679" s="106">
        <f t="shared" si="1051"/>
        <v>0</v>
      </c>
      <c r="L1679" s="106">
        <f t="shared" si="1051"/>
        <v>0</v>
      </c>
      <c r="M1679" s="106">
        <f t="shared" si="1046"/>
        <v>500</v>
      </c>
    </row>
    <row r="1680" spans="1:13" s="137" customFormat="1" ht="30" hidden="1" x14ac:dyDescent="0.2">
      <c r="A1680" s="95" t="s">
        <v>764</v>
      </c>
      <c r="B1680" s="93" t="s">
        <v>468</v>
      </c>
      <c r="C1680" s="94">
        <v>11</v>
      </c>
      <c r="D1680" s="107" t="s">
        <v>101</v>
      </c>
      <c r="E1680" s="108">
        <v>3241</v>
      </c>
      <c r="F1680" s="140" t="s">
        <v>205</v>
      </c>
      <c r="G1680" s="130"/>
      <c r="H1680" s="280">
        <v>500</v>
      </c>
      <c r="I1680" s="280"/>
      <c r="J1680" s="280"/>
      <c r="K1680" s="280"/>
      <c r="L1680" s="280"/>
      <c r="M1680" s="280">
        <f t="shared" si="1046"/>
        <v>500</v>
      </c>
    </row>
    <row r="1681" spans="1:13" s="137" customFormat="1" hidden="1" x14ac:dyDescent="0.2">
      <c r="A1681" s="116" t="s">
        <v>764</v>
      </c>
      <c r="B1681" s="100" t="s">
        <v>468</v>
      </c>
      <c r="C1681" s="101">
        <v>11</v>
      </c>
      <c r="D1681" s="102"/>
      <c r="E1681" s="103">
        <v>329</v>
      </c>
      <c r="F1681" s="139"/>
      <c r="G1681" s="104"/>
      <c r="H1681" s="105">
        <f t="shared" ref="H1681:I1681" si="1052">H1682+H1683+H1684+H1685+H1686+H1687+H1688</f>
        <v>42500</v>
      </c>
      <c r="I1681" s="105">
        <f t="shared" si="1052"/>
        <v>0</v>
      </c>
      <c r="J1681" s="105">
        <f t="shared" ref="J1681:L1681" si="1053">J1682+J1683+J1684+J1685+J1686+J1687+J1688</f>
        <v>12500</v>
      </c>
      <c r="K1681" s="105">
        <f t="shared" si="1053"/>
        <v>0</v>
      </c>
      <c r="L1681" s="105">
        <f t="shared" si="1053"/>
        <v>0</v>
      </c>
      <c r="M1681" s="105">
        <f t="shared" si="1046"/>
        <v>55000</v>
      </c>
    </row>
    <row r="1682" spans="1:13" s="137" customFormat="1" ht="30" hidden="1" x14ac:dyDescent="0.2">
      <c r="A1682" s="95" t="s">
        <v>764</v>
      </c>
      <c r="B1682" s="93" t="s">
        <v>468</v>
      </c>
      <c r="C1682" s="94">
        <v>11</v>
      </c>
      <c r="D1682" s="107" t="s">
        <v>101</v>
      </c>
      <c r="E1682" s="108">
        <v>3291</v>
      </c>
      <c r="F1682" s="140" t="s">
        <v>474</v>
      </c>
      <c r="G1682" s="130"/>
      <c r="H1682" s="278">
        <v>29000</v>
      </c>
      <c r="I1682" s="278"/>
      <c r="J1682" s="278"/>
      <c r="K1682" s="278"/>
      <c r="L1682" s="278"/>
      <c r="M1682" s="278">
        <f t="shared" si="1046"/>
        <v>29000</v>
      </c>
    </row>
    <row r="1683" spans="1:13" s="137" customFormat="1" ht="15" hidden="1" x14ac:dyDescent="0.2">
      <c r="A1683" s="95" t="s">
        <v>764</v>
      </c>
      <c r="B1683" s="93" t="s">
        <v>468</v>
      </c>
      <c r="C1683" s="94">
        <v>11</v>
      </c>
      <c r="D1683" s="107" t="s">
        <v>101</v>
      </c>
      <c r="E1683" s="108">
        <v>3292</v>
      </c>
      <c r="F1683" s="140" t="s">
        <v>63</v>
      </c>
      <c r="G1683" s="130"/>
      <c r="H1683" s="281">
        <v>400</v>
      </c>
      <c r="I1683" s="281"/>
      <c r="J1683" s="281"/>
      <c r="K1683" s="281"/>
      <c r="L1683" s="281"/>
      <c r="M1683" s="281">
        <f t="shared" si="1046"/>
        <v>400</v>
      </c>
    </row>
    <row r="1684" spans="1:13" s="137" customFormat="1" ht="15" hidden="1" x14ac:dyDescent="0.2">
      <c r="A1684" s="95" t="s">
        <v>764</v>
      </c>
      <c r="B1684" s="93" t="s">
        <v>468</v>
      </c>
      <c r="C1684" s="94">
        <v>11</v>
      </c>
      <c r="D1684" s="107" t="s">
        <v>101</v>
      </c>
      <c r="E1684" s="108">
        <v>3293</v>
      </c>
      <c r="F1684" s="140" t="s">
        <v>64</v>
      </c>
      <c r="G1684" s="130"/>
      <c r="H1684" s="293">
        <v>3900</v>
      </c>
      <c r="I1684" s="293"/>
      <c r="J1684" s="293"/>
      <c r="K1684" s="293"/>
      <c r="L1684" s="293"/>
      <c r="M1684" s="293">
        <f t="shared" si="1046"/>
        <v>3900</v>
      </c>
    </row>
    <row r="1685" spans="1:13" s="137" customFormat="1" ht="15" hidden="1" x14ac:dyDescent="0.2">
      <c r="A1685" s="95" t="s">
        <v>764</v>
      </c>
      <c r="B1685" s="93" t="s">
        <v>468</v>
      </c>
      <c r="C1685" s="94">
        <v>11</v>
      </c>
      <c r="D1685" s="107" t="s">
        <v>101</v>
      </c>
      <c r="E1685" s="108">
        <v>3294</v>
      </c>
      <c r="F1685" s="140" t="s">
        <v>604</v>
      </c>
      <c r="G1685" s="130"/>
      <c r="H1685" s="281">
        <v>500</v>
      </c>
      <c r="I1685" s="281"/>
      <c r="J1685" s="281"/>
      <c r="K1685" s="281"/>
      <c r="L1685" s="281"/>
      <c r="M1685" s="281">
        <f t="shared" si="1046"/>
        <v>500</v>
      </c>
    </row>
    <row r="1686" spans="1:13" s="137" customFormat="1" ht="15" hidden="1" x14ac:dyDescent="0.2">
      <c r="A1686" s="95" t="s">
        <v>764</v>
      </c>
      <c r="B1686" s="93" t="s">
        <v>468</v>
      </c>
      <c r="C1686" s="94">
        <v>11</v>
      </c>
      <c r="D1686" s="107" t="s">
        <v>101</v>
      </c>
      <c r="E1686" s="108">
        <v>3295</v>
      </c>
      <c r="F1686" s="140" t="s">
        <v>66</v>
      </c>
      <c r="G1686" s="130"/>
      <c r="H1686" s="293">
        <v>3000</v>
      </c>
      <c r="I1686" s="293"/>
      <c r="J1686" s="293">
        <v>12500</v>
      </c>
      <c r="K1686" s="293"/>
      <c r="L1686" s="293"/>
      <c r="M1686" s="293">
        <f t="shared" si="1046"/>
        <v>15500</v>
      </c>
    </row>
    <row r="1687" spans="1:13" ht="15" hidden="1" x14ac:dyDescent="0.2">
      <c r="A1687" s="95" t="s">
        <v>764</v>
      </c>
      <c r="B1687" s="93" t="s">
        <v>468</v>
      </c>
      <c r="C1687" s="94">
        <v>11</v>
      </c>
      <c r="D1687" s="107" t="s">
        <v>101</v>
      </c>
      <c r="E1687" s="108">
        <v>3296</v>
      </c>
      <c r="F1687" s="140" t="s">
        <v>606</v>
      </c>
      <c r="G1687" s="130"/>
      <c r="H1687" s="293">
        <v>5300</v>
      </c>
      <c r="I1687" s="293"/>
      <c r="J1687" s="293"/>
      <c r="K1687" s="293"/>
      <c r="L1687" s="293"/>
      <c r="M1687" s="293">
        <f t="shared" si="1046"/>
        <v>5300</v>
      </c>
    </row>
    <row r="1688" spans="1:13" s="99" customFormat="1" hidden="1" x14ac:dyDescent="0.2">
      <c r="A1688" s="95" t="s">
        <v>764</v>
      </c>
      <c r="B1688" s="93" t="s">
        <v>468</v>
      </c>
      <c r="C1688" s="94">
        <v>11</v>
      </c>
      <c r="D1688" s="107" t="s">
        <v>101</v>
      </c>
      <c r="E1688" s="108">
        <v>3299</v>
      </c>
      <c r="F1688" s="140" t="s">
        <v>67</v>
      </c>
      <c r="G1688" s="130"/>
      <c r="H1688" s="293">
        <v>400</v>
      </c>
      <c r="I1688" s="293"/>
      <c r="J1688" s="293"/>
      <c r="K1688" s="293"/>
      <c r="L1688" s="293"/>
      <c r="M1688" s="293">
        <f t="shared" si="1046"/>
        <v>400</v>
      </c>
    </row>
    <row r="1689" spans="1:13" s="162" customFormat="1" hidden="1" x14ac:dyDescent="0.2">
      <c r="A1689" s="186" t="s">
        <v>764</v>
      </c>
      <c r="B1689" s="174" t="s">
        <v>468</v>
      </c>
      <c r="C1689" s="164">
        <v>11</v>
      </c>
      <c r="D1689" s="164"/>
      <c r="E1689" s="165">
        <v>34</v>
      </c>
      <c r="F1689" s="166"/>
      <c r="G1689" s="167"/>
      <c r="H1689" s="296">
        <f t="shared" ref="H1689:L1689" si="1054">H1690</f>
        <v>260</v>
      </c>
      <c r="I1689" s="296">
        <f t="shared" si="1054"/>
        <v>0</v>
      </c>
      <c r="J1689" s="296">
        <f t="shared" si="1054"/>
        <v>0</v>
      </c>
      <c r="K1689" s="296">
        <f t="shared" si="1054"/>
        <v>0</v>
      </c>
      <c r="L1689" s="296">
        <f t="shared" si="1054"/>
        <v>0</v>
      </c>
      <c r="M1689" s="296">
        <f t="shared" si="1046"/>
        <v>260</v>
      </c>
    </row>
    <row r="1690" spans="1:13" s="137" customFormat="1" hidden="1" x14ac:dyDescent="0.2">
      <c r="A1690" s="116" t="s">
        <v>764</v>
      </c>
      <c r="B1690" s="100" t="s">
        <v>468</v>
      </c>
      <c r="C1690" s="101">
        <v>11</v>
      </c>
      <c r="D1690" s="102"/>
      <c r="E1690" s="103">
        <v>343</v>
      </c>
      <c r="F1690" s="139"/>
      <c r="G1690" s="104"/>
      <c r="H1690" s="106">
        <f t="shared" ref="H1690:I1690" si="1055">SUM(H1691:H1692)</f>
        <v>260</v>
      </c>
      <c r="I1690" s="106">
        <f t="shared" si="1055"/>
        <v>0</v>
      </c>
      <c r="J1690" s="106">
        <f t="shared" ref="J1690:L1690" si="1056">SUM(J1691:J1692)</f>
        <v>0</v>
      </c>
      <c r="K1690" s="106">
        <f t="shared" si="1056"/>
        <v>0</v>
      </c>
      <c r="L1690" s="106">
        <f t="shared" si="1056"/>
        <v>0</v>
      </c>
      <c r="M1690" s="106">
        <f t="shared" si="1046"/>
        <v>260</v>
      </c>
    </row>
    <row r="1691" spans="1:13" ht="15" hidden="1" x14ac:dyDescent="0.2">
      <c r="A1691" s="95" t="s">
        <v>764</v>
      </c>
      <c r="B1691" s="93" t="s">
        <v>468</v>
      </c>
      <c r="C1691" s="94">
        <v>11</v>
      </c>
      <c r="D1691" s="107" t="s">
        <v>101</v>
      </c>
      <c r="E1691" s="108">
        <v>3431</v>
      </c>
      <c r="F1691" s="140" t="s">
        <v>68</v>
      </c>
      <c r="G1691" s="130"/>
      <c r="H1691" s="280">
        <v>60</v>
      </c>
      <c r="I1691" s="280"/>
      <c r="J1691" s="280"/>
      <c r="K1691" s="280"/>
      <c r="L1691" s="280"/>
      <c r="M1691" s="280">
        <f t="shared" si="1046"/>
        <v>60</v>
      </c>
    </row>
    <row r="1692" spans="1:13" s="99" customFormat="1" hidden="1" x14ac:dyDescent="0.2">
      <c r="A1692" s="95" t="s">
        <v>764</v>
      </c>
      <c r="B1692" s="93" t="s">
        <v>468</v>
      </c>
      <c r="C1692" s="94">
        <v>11</v>
      </c>
      <c r="D1692" s="107" t="s">
        <v>101</v>
      </c>
      <c r="E1692" s="108">
        <v>3433</v>
      </c>
      <c r="F1692" s="140" t="s">
        <v>69</v>
      </c>
      <c r="G1692" s="130"/>
      <c r="H1692" s="281">
        <v>200</v>
      </c>
      <c r="I1692" s="281"/>
      <c r="J1692" s="281"/>
      <c r="K1692" s="281"/>
      <c r="L1692" s="281"/>
      <c r="M1692" s="281">
        <f t="shared" si="1046"/>
        <v>200</v>
      </c>
    </row>
    <row r="1693" spans="1:13" s="137" customFormat="1" hidden="1" x14ac:dyDescent="0.2">
      <c r="A1693" s="186" t="s">
        <v>764</v>
      </c>
      <c r="B1693" s="174" t="s">
        <v>468</v>
      </c>
      <c r="C1693" s="164">
        <v>11</v>
      </c>
      <c r="D1693" s="164"/>
      <c r="E1693" s="165">
        <v>42</v>
      </c>
      <c r="F1693" s="166"/>
      <c r="G1693" s="167"/>
      <c r="H1693" s="296">
        <f t="shared" ref="H1693:I1693" si="1057">H1694+H1696</f>
        <v>12600</v>
      </c>
      <c r="I1693" s="296">
        <f t="shared" si="1057"/>
        <v>0</v>
      </c>
      <c r="J1693" s="296">
        <f t="shared" ref="J1693:L1693" si="1058">J1694+J1696</f>
        <v>0</v>
      </c>
      <c r="K1693" s="296">
        <f t="shared" si="1058"/>
        <v>0</v>
      </c>
      <c r="L1693" s="296">
        <f t="shared" si="1058"/>
        <v>0</v>
      </c>
      <c r="M1693" s="296">
        <f t="shared" si="1046"/>
        <v>12600</v>
      </c>
    </row>
    <row r="1694" spans="1:13" s="99" customFormat="1" hidden="1" x14ac:dyDescent="0.2">
      <c r="A1694" s="116" t="s">
        <v>764</v>
      </c>
      <c r="B1694" s="100" t="s">
        <v>468</v>
      </c>
      <c r="C1694" s="101">
        <v>11</v>
      </c>
      <c r="D1694" s="102"/>
      <c r="E1694" s="103">
        <v>422</v>
      </c>
      <c r="F1694" s="139"/>
      <c r="G1694" s="104"/>
      <c r="H1694" s="106">
        <f t="shared" ref="H1694:L1694" si="1059">SUM(H1695)</f>
        <v>12000</v>
      </c>
      <c r="I1694" s="106">
        <f t="shared" si="1059"/>
        <v>0</v>
      </c>
      <c r="J1694" s="106">
        <f t="shared" si="1059"/>
        <v>0</v>
      </c>
      <c r="K1694" s="106">
        <f t="shared" si="1059"/>
        <v>0</v>
      </c>
      <c r="L1694" s="106">
        <f t="shared" si="1059"/>
        <v>0</v>
      </c>
      <c r="M1694" s="106">
        <f t="shared" si="1046"/>
        <v>12000</v>
      </c>
    </row>
    <row r="1695" spans="1:13" s="137" customFormat="1" ht="15" hidden="1" x14ac:dyDescent="0.2">
      <c r="A1695" s="95" t="s">
        <v>764</v>
      </c>
      <c r="B1695" s="93" t="s">
        <v>468</v>
      </c>
      <c r="C1695" s="94">
        <v>11</v>
      </c>
      <c r="D1695" s="107" t="s">
        <v>101</v>
      </c>
      <c r="E1695" s="108">
        <v>4221</v>
      </c>
      <c r="F1695" s="140" t="s">
        <v>74</v>
      </c>
      <c r="G1695" s="130"/>
      <c r="H1695" s="278">
        <v>12000</v>
      </c>
      <c r="I1695" s="278"/>
      <c r="J1695" s="278"/>
      <c r="K1695" s="278"/>
      <c r="L1695" s="278"/>
      <c r="M1695" s="278">
        <f t="shared" si="1046"/>
        <v>12000</v>
      </c>
    </row>
    <row r="1696" spans="1:13" hidden="1" x14ac:dyDescent="0.2">
      <c r="A1696" s="116" t="s">
        <v>764</v>
      </c>
      <c r="B1696" s="100" t="s">
        <v>468</v>
      </c>
      <c r="C1696" s="101">
        <v>11</v>
      </c>
      <c r="D1696" s="102"/>
      <c r="E1696" s="103">
        <v>426</v>
      </c>
      <c r="F1696" s="139"/>
      <c r="G1696" s="104"/>
      <c r="H1696" s="106">
        <f t="shared" ref="H1696:L1696" si="1060">SUM(H1697)</f>
        <v>600</v>
      </c>
      <c r="I1696" s="106">
        <f t="shared" si="1060"/>
        <v>0</v>
      </c>
      <c r="J1696" s="106">
        <f t="shared" si="1060"/>
        <v>0</v>
      </c>
      <c r="K1696" s="106">
        <f t="shared" si="1060"/>
        <v>0</v>
      </c>
      <c r="L1696" s="106">
        <f t="shared" si="1060"/>
        <v>0</v>
      </c>
      <c r="M1696" s="106">
        <f t="shared" ref="M1696:M1727" si="1061">H1696-I1696+J1696-K1696+L1696</f>
        <v>600</v>
      </c>
    </row>
    <row r="1697" spans="1:13" ht="15" hidden="1" x14ac:dyDescent="0.2">
      <c r="A1697" s="95" t="s">
        <v>764</v>
      </c>
      <c r="B1697" s="93" t="s">
        <v>468</v>
      </c>
      <c r="C1697" s="94">
        <v>11</v>
      </c>
      <c r="D1697" s="107" t="s">
        <v>101</v>
      </c>
      <c r="E1697" s="108">
        <v>4262</v>
      </c>
      <c r="F1697" s="140" t="s">
        <v>86</v>
      </c>
      <c r="G1697" s="130"/>
      <c r="H1697" s="280">
        <v>600</v>
      </c>
      <c r="I1697" s="280"/>
      <c r="J1697" s="280"/>
      <c r="K1697" s="280"/>
      <c r="L1697" s="280"/>
      <c r="M1697" s="280">
        <f t="shared" si="1061"/>
        <v>600</v>
      </c>
    </row>
    <row r="1698" spans="1:13" s="99" customFormat="1" ht="67.5" hidden="1" x14ac:dyDescent="0.2">
      <c r="A1698" s="187" t="s">
        <v>764</v>
      </c>
      <c r="B1698" s="169" t="s">
        <v>477</v>
      </c>
      <c r="C1698" s="169"/>
      <c r="D1698" s="169"/>
      <c r="E1698" s="170"/>
      <c r="F1698" s="172" t="s">
        <v>476</v>
      </c>
      <c r="G1698" s="173" t="s">
        <v>618</v>
      </c>
      <c r="H1698" s="297">
        <f t="shared" ref="H1698:L1698" si="1062">H1699</f>
        <v>58191000</v>
      </c>
      <c r="I1698" s="297">
        <f t="shared" si="1062"/>
        <v>0</v>
      </c>
      <c r="J1698" s="297">
        <f t="shared" si="1062"/>
        <v>0</v>
      </c>
      <c r="K1698" s="297">
        <f t="shared" si="1062"/>
        <v>0</v>
      </c>
      <c r="L1698" s="297">
        <f t="shared" si="1062"/>
        <v>4000000</v>
      </c>
      <c r="M1698" s="297">
        <f t="shared" si="1061"/>
        <v>62191000</v>
      </c>
    </row>
    <row r="1699" spans="1:13" s="137" customFormat="1" hidden="1" x14ac:dyDescent="0.2">
      <c r="A1699" s="186" t="s">
        <v>764</v>
      </c>
      <c r="B1699" s="174" t="s">
        <v>477</v>
      </c>
      <c r="C1699" s="164">
        <v>11</v>
      </c>
      <c r="D1699" s="164"/>
      <c r="E1699" s="165">
        <v>35</v>
      </c>
      <c r="F1699" s="166"/>
      <c r="G1699" s="167"/>
      <c r="H1699" s="296">
        <f t="shared" ref="H1699:I1699" si="1063">H1700+H1702</f>
        <v>58191000</v>
      </c>
      <c r="I1699" s="296">
        <f t="shared" si="1063"/>
        <v>0</v>
      </c>
      <c r="J1699" s="296">
        <f t="shared" ref="J1699:L1699" si="1064">J1700+J1702</f>
        <v>0</v>
      </c>
      <c r="K1699" s="296">
        <f t="shared" si="1064"/>
        <v>0</v>
      </c>
      <c r="L1699" s="296">
        <f t="shared" si="1064"/>
        <v>4000000</v>
      </c>
      <c r="M1699" s="296">
        <f t="shared" si="1061"/>
        <v>62191000</v>
      </c>
    </row>
    <row r="1700" spans="1:13" hidden="1" x14ac:dyDescent="0.2">
      <c r="A1700" s="116" t="s">
        <v>764</v>
      </c>
      <c r="B1700" s="100" t="s">
        <v>477</v>
      </c>
      <c r="C1700" s="101">
        <v>11</v>
      </c>
      <c r="D1700" s="116"/>
      <c r="E1700" s="103">
        <v>351</v>
      </c>
      <c r="F1700" s="139"/>
      <c r="G1700" s="104"/>
      <c r="H1700" s="105">
        <f t="shared" ref="H1700:L1700" si="1065">SUM(H1701)</f>
        <v>45147000</v>
      </c>
      <c r="I1700" s="105">
        <f t="shared" si="1065"/>
        <v>0</v>
      </c>
      <c r="J1700" s="105">
        <f t="shared" si="1065"/>
        <v>0</v>
      </c>
      <c r="K1700" s="105">
        <f t="shared" si="1065"/>
        <v>0</v>
      </c>
      <c r="L1700" s="105">
        <f t="shared" si="1065"/>
        <v>4000000</v>
      </c>
      <c r="M1700" s="105">
        <f t="shared" si="1061"/>
        <v>49147000</v>
      </c>
    </row>
    <row r="1701" spans="1:13" s="137" customFormat="1" ht="30" hidden="1" x14ac:dyDescent="0.2">
      <c r="A1701" s="95" t="s">
        <v>764</v>
      </c>
      <c r="B1701" s="93" t="s">
        <v>477</v>
      </c>
      <c r="C1701" s="94">
        <v>11</v>
      </c>
      <c r="D1701" s="95" t="s">
        <v>101</v>
      </c>
      <c r="E1701" s="108">
        <v>3512</v>
      </c>
      <c r="F1701" s="140" t="s">
        <v>281</v>
      </c>
      <c r="G1701" s="130"/>
      <c r="H1701" s="277">
        <v>45147000</v>
      </c>
      <c r="I1701" s="277"/>
      <c r="J1701" s="277"/>
      <c r="K1701" s="277"/>
      <c r="L1701" s="277">
        <v>4000000</v>
      </c>
      <c r="M1701" s="277">
        <f t="shared" si="1061"/>
        <v>49147000</v>
      </c>
    </row>
    <row r="1702" spans="1:13" s="99" customFormat="1" hidden="1" x14ac:dyDescent="0.2">
      <c r="A1702" s="116" t="s">
        <v>764</v>
      </c>
      <c r="B1702" s="100" t="s">
        <v>477</v>
      </c>
      <c r="C1702" s="101">
        <v>11</v>
      </c>
      <c r="D1702" s="116"/>
      <c r="E1702" s="103">
        <v>352</v>
      </c>
      <c r="F1702" s="140"/>
      <c r="G1702" s="109"/>
      <c r="H1702" s="106">
        <f t="shared" ref="H1702:L1702" si="1066">H1703</f>
        <v>13044000</v>
      </c>
      <c r="I1702" s="106">
        <f t="shared" si="1066"/>
        <v>0</v>
      </c>
      <c r="J1702" s="106">
        <f t="shared" si="1066"/>
        <v>0</v>
      </c>
      <c r="K1702" s="106">
        <f t="shared" si="1066"/>
        <v>0</v>
      </c>
      <c r="L1702" s="106">
        <f t="shared" si="1066"/>
        <v>0</v>
      </c>
      <c r="M1702" s="106">
        <f t="shared" si="1061"/>
        <v>13044000</v>
      </c>
    </row>
    <row r="1703" spans="1:13" s="99" customFormat="1" ht="30" hidden="1" x14ac:dyDescent="0.2">
      <c r="A1703" s="95" t="s">
        <v>764</v>
      </c>
      <c r="B1703" s="93" t="s">
        <v>477</v>
      </c>
      <c r="C1703" s="94">
        <v>11</v>
      </c>
      <c r="D1703" s="95" t="s">
        <v>101</v>
      </c>
      <c r="E1703" s="108">
        <v>3522</v>
      </c>
      <c r="F1703" s="140" t="s">
        <v>627</v>
      </c>
      <c r="G1703" s="130"/>
      <c r="H1703" s="277">
        <v>13044000</v>
      </c>
      <c r="I1703" s="277"/>
      <c r="J1703" s="277"/>
      <c r="K1703" s="277"/>
      <c r="L1703" s="277"/>
      <c r="M1703" s="277">
        <f t="shared" si="1061"/>
        <v>13044000</v>
      </c>
    </row>
    <row r="1704" spans="1:13" s="235" customFormat="1" ht="67.5" hidden="1" x14ac:dyDescent="0.2">
      <c r="A1704" s="187" t="s">
        <v>764</v>
      </c>
      <c r="B1704" s="169" t="s">
        <v>479</v>
      </c>
      <c r="C1704" s="169"/>
      <c r="D1704" s="169"/>
      <c r="E1704" s="170"/>
      <c r="F1704" s="172" t="s">
        <v>79</v>
      </c>
      <c r="G1704" s="173" t="s">
        <v>618</v>
      </c>
      <c r="H1704" s="297">
        <f t="shared" ref="H1704:L1704" si="1067">H1705</f>
        <v>19170</v>
      </c>
      <c r="I1704" s="297">
        <f t="shared" si="1067"/>
        <v>0</v>
      </c>
      <c r="J1704" s="297">
        <f t="shared" si="1067"/>
        <v>0</v>
      </c>
      <c r="K1704" s="297">
        <f t="shared" si="1067"/>
        <v>0</v>
      </c>
      <c r="L1704" s="297">
        <f t="shared" si="1067"/>
        <v>0</v>
      </c>
      <c r="M1704" s="297">
        <f t="shared" si="1061"/>
        <v>19170</v>
      </c>
    </row>
    <row r="1705" spans="1:13" s="235" customFormat="1" hidden="1" x14ac:dyDescent="0.2">
      <c r="A1705" s="186" t="s">
        <v>764</v>
      </c>
      <c r="B1705" s="174" t="s">
        <v>479</v>
      </c>
      <c r="C1705" s="164">
        <v>11</v>
      </c>
      <c r="D1705" s="164"/>
      <c r="E1705" s="165">
        <v>32</v>
      </c>
      <c r="F1705" s="166"/>
      <c r="G1705" s="167"/>
      <c r="H1705" s="296">
        <f>H1708+H1712+H1706</f>
        <v>19170</v>
      </c>
      <c r="I1705" s="296">
        <f>I1708+I1712+I1706</f>
        <v>0</v>
      </c>
      <c r="J1705" s="296">
        <f>J1708+J1712+J1706</f>
        <v>0</v>
      </c>
      <c r="K1705" s="296">
        <f>K1708+K1712+K1706</f>
        <v>0</v>
      </c>
      <c r="L1705" s="296">
        <f>L1708+L1712+L1706</f>
        <v>0</v>
      </c>
      <c r="M1705" s="296">
        <f t="shared" si="1061"/>
        <v>19170</v>
      </c>
    </row>
    <row r="1706" spans="1:13" s="99" customFormat="1" hidden="1" x14ac:dyDescent="0.2">
      <c r="A1706" s="116" t="s">
        <v>764</v>
      </c>
      <c r="B1706" s="100" t="s">
        <v>479</v>
      </c>
      <c r="C1706" s="101">
        <v>11</v>
      </c>
      <c r="D1706" s="116"/>
      <c r="E1706" s="111">
        <v>322</v>
      </c>
      <c r="F1706" s="140"/>
      <c r="G1706" s="233"/>
      <c r="H1706" s="234">
        <f t="shared" ref="H1706:L1706" si="1068">H1707</f>
        <v>800</v>
      </c>
      <c r="I1706" s="234">
        <f t="shared" si="1068"/>
        <v>0</v>
      </c>
      <c r="J1706" s="234">
        <f t="shared" si="1068"/>
        <v>0</v>
      </c>
      <c r="K1706" s="234">
        <f t="shared" si="1068"/>
        <v>0</v>
      </c>
      <c r="L1706" s="234">
        <f t="shared" si="1068"/>
        <v>0</v>
      </c>
      <c r="M1706" s="234">
        <f t="shared" si="1061"/>
        <v>800</v>
      </c>
    </row>
    <row r="1707" spans="1:13" s="137" customFormat="1" ht="15" hidden="1" x14ac:dyDescent="0.2">
      <c r="A1707" s="95" t="s">
        <v>764</v>
      </c>
      <c r="B1707" s="93" t="s">
        <v>479</v>
      </c>
      <c r="C1707" s="94">
        <v>11</v>
      </c>
      <c r="D1707" s="95" t="s">
        <v>101</v>
      </c>
      <c r="E1707" s="108">
        <v>3225</v>
      </c>
      <c r="F1707" s="140" t="s">
        <v>473</v>
      </c>
      <c r="G1707" s="233"/>
      <c r="H1707" s="276">
        <v>800</v>
      </c>
      <c r="I1707" s="276"/>
      <c r="J1707" s="276"/>
      <c r="K1707" s="276"/>
      <c r="L1707" s="276"/>
      <c r="M1707" s="276">
        <f t="shared" si="1061"/>
        <v>800</v>
      </c>
    </row>
    <row r="1708" spans="1:13" s="137" customFormat="1" hidden="1" x14ac:dyDescent="0.2">
      <c r="A1708" s="116" t="s">
        <v>764</v>
      </c>
      <c r="B1708" s="100" t="s">
        <v>479</v>
      </c>
      <c r="C1708" s="101">
        <v>11</v>
      </c>
      <c r="D1708" s="116"/>
      <c r="E1708" s="111">
        <v>323</v>
      </c>
      <c r="F1708" s="139"/>
      <c r="G1708" s="104"/>
      <c r="H1708" s="105">
        <f t="shared" ref="H1708:I1708" si="1069">SUM(H1709:H1711)</f>
        <v>15500</v>
      </c>
      <c r="I1708" s="105">
        <f t="shared" si="1069"/>
        <v>0</v>
      </c>
      <c r="J1708" s="105">
        <f t="shared" ref="J1708:L1708" si="1070">SUM(J1709:J1711)</f>
        <v>0</v>
      </c>
      <c r="K1708" s="105">
        <f t="shared" si="1070"/>
        <v>0</v>
      </c>
      <c r="L1708" s="105">
        <f t="shared" si="1070"/>
        <v>0</v>
      </c>
      <c r="M1708" s="105">
        <f t="shared" si="1061"/>
        <v>15500</v>
      </c>
    </row>
    <row r="1709" spans="1:13" s="137" customFormat="1" ht="15" hidden="1" x14ac:dyDescent="0.2">
      <c r="A1709" s="95" t="s">
        <v>764</v>
      </c>
      <c r="B1709" s="93" t="s">
        <v>479</v>
      </c>
      <c r="C1709" s="94">
        <v>11</v>
      </c>
      <c r="D1709" s="95" t="s">
        <v>101</v>
      </c>
      <c r="E1709" s="108">
        <v>3232</v>
      </c>
      <c r="F1709" s="140" t="s">
        <v>53</v>
      </c>
      <c r="G1709" s="130"/>
      <c r="H1709" s="278">
        <v>2000</v>
      </c>
      <c r="I1709" s="278"/>
      <c r="J1709" s="278"/>
      <c r="K1709" s="278"/>
      <c r="L1709" s="278"/>
      <c r="M1709" s="278">
        <f t="shared" si="1061"/>
        <v>2000</v>
      </c>
    </row>
    <row r="1710" spans="1:13" s="99" customFormat="1" hidden="1" x14ac:dyDescent="0.2">
      <c r="A1710" s="95" t="s">
        <v>764</v>
      </c>
      <c r="B1710" s="93" t="s">
        <v>479</v>
      </c>
      <c r="C1710" s="94">
        <v>11</v>
      </c>
      <c r="D1710" s="95" t="s">
        <v>101</v>
      </c>
      <c r="E1710" s="108">
        <v>3235</v>
      </c>
      <c r="F1710" s="140" t="s">
        <v>56</v>
      </c>
      <c r="G1710" s="130"/>
      <c r="H1710" s="293">
        <v>12600</v>
      </c>
      <c r="I1710" s="293"/>
      <c r="J1710" s="293"/>
      <c r="K1710" s="293"/>
      <c r="L1710" s="293"/>
      <c r="M1710" s="293">
        <f t="shared" si="1061"/>
        <v>12600</v>
      </c>
    </row>
    <row r="1711" spans="1:13" s="137" customFormat="1" ht="15" hidden="1" x14ac:dyDescent="0.2">
      <c r="A1711" s="95" t="s">
        <v>764</v>
      </c>
      <c r="B1711" s="93" t="s">
        <v>479</v>
      </c>
      <c r="C1711" s="94">
        <v>11</v>
      </c>
      <c r="D1711" s="95" t="s">
        <v>101</v>
      </c>
      <c r="E1711" s="108">
        <v>3239</v>
      </c>
      <c r="F1711" s="140" t="s">
        <v>60</v>
      </c>
      <c r="G1711" s="130"/>
      <c r="H1711" s="281">
        <v>900</v>
      </c>
      <c r="I1711" s="281"/>
      <c r="J1711" s="281"/>
      <c r="K1711" s="281"/>
      <c r="L1711" s="281"/>
      <c r="M1711" s="281">
        <f t="shared" si="1061"/>
        <v>900</v>
      </c>
    </row>
    <row r="1712" spans="1:13" s="137" customFormat="1" hidden="1" x14ac:dyDescent="0.2">
      <c r="A1712" s="116" t="s">
        <v>764</v>
      </c>
      <c r="B1712" s="100" t="s">
        <v>479</v>
      </c>
      <c r="C1712" s="101">
        <v>11</v>
      </c>
      <c r="D1712" s="116"/>
      <c r="E1712" s="103">
        <v>329</v>
      </c>
      <c r="F1712" s="139"/>
      <c r="G1712" s="104"/>
      <c r="H1712" s="105">
        <f t="shared" ref="H1712:I1712" si="1071">SUM(H1713:H1715)</f>
        <v>2870</v>
      </c>
      <c r="I1712" s="105">
        <f t="shared" si="1071"/>
        <v>0</v>
      </c>
      <c r="J1712" s="105">
        <f t="shared" ref="J1712:L1712" si="1072">SUM(J1713:J1715)</f>
        <v>0</v>
      </c>
      <c r="K1712" s="105">
        <f t="shared" si="1072"/>
        <v>0</v>
      </c>
      <c r="L1712" s="105">
        <f t="shared" si="1072"/>
        <v>0</v>
      </c>
      <c r="M1712" s="105">
        <f t="shared" si="1061"/>
        <v>2870</v>
      </c>
    </row>
    <row r="1713" spans="1:13" s="99" customFormat="1" hidden="1" x14ac:dyDescent="0.2">
      <c r="A1713" s="95" t="s">
        <v>764</v>
      </c>
      <c r="B1713" s="93" t="s">
        <v>479</v>
      </c>
      <c r="C1713" s="94">
        <v>11</v>
      </c>
      <c r="D1713" s="95" t="s">
        <v>101</v>
      </c>
      <c r="E1713" s="108">
        <v>3292</v>
      </c>
      <c r="F1713" s="140" t="s">
        <v>63</v>
      </c>
      <c r="G1713" s="130"/>
      <c r="H1713" s="278">
        <v>2400</v>
      </c>
      <c r="I1713" s="278"/>
      <c r="J1713" s="278"/>
      <c r="K1713" s="278"/>
      <c r="L1713" s="278"/>
      <c r="M1713" s="278">
        <f t="shared" si="1061"/>
        <v>2400</v>
      </c>
    </row>
    <row r="1714" spans="1:13" s="99" customFormat="1" hidden="1" x14ac:dyDescent="0.2">
      <c r="A1714" s="95" t="s">
        <v>764</v>
      </c>
      <c r="B1714" s="93" t="s">
        <v>479</v>
      </c>
      <c r="C1714" s="94">
        <v>11</v>
      </c>
      <c r="D1714" s="95" t="s">
        <v>101</v>
      </c>
      <c r="E1714" s="108">
        <v>3294</v>
      </c>
      <c r="F1714" s="140" t="s">
        <v>604</v>
      </c>
      <c r="G1714" s="130"/>
      <c r="H1714" s="293">
        <v>200</v>
      </c>
      <c r="I1714" s="293"/>
      <c r="J1714" s="293"/>
      <c r="K1714" s="293"/>
      <c r="L1714" s="293"/>
      <c r="M1714" s="293">
        <f t="shared" si="1061"/>
        <v>200</v>
      </c>
    </row>
    <row r="1715" spans="1:13" s="99" customFormat="1" hidden="1" x14ac:dyDescent="0.2">
      <c r="A1715" s="95" t="s">
        <v>764</v>
      </c>
      <c r="B1715" s="93" t="s">
        <v>479</v>
      </c>
      <c r="C1715" s="94">
        <v>11</v>
      </c>
      <c r="D1715" s="95" t="s">
        <v>101</v>
      </c>
      <c r="E1715" s="108">
        <v>3299</v>
      </c>
      <c r="F1715" s="140" t="s">
        <v>67</v>
      </c>
      <c r="G1715" s="130"/>
      <c r="H1715" s="281">
        <v>270</v>
      </c>
      <c r="I1715" s="281"/>
      <c r="J1715" s="281"/>
      <c r="K1715" s="281"/>
      <c r="L1715" s="281"/>
      <c r="M1715" s="281">
        <f t="shared" si="1061"/>
        <v>270</v>
      </c>
    </row>
    <row r="1716" spans="1:13" s="99" customFormat="1" ht="67.5" hidden="1" x14ac:dyDescent="0.2">
      <c r="A1716" s="177" t="s">
        <v>764</v>
      </c>
      <c r="B1716" s="168" t="s">
        <v>767</v>
      </c>
      <c r="C1716" s="168"/>
      <c r="D1716" s="168"/>
      <c r="E1716" s="175"/>
      <c r="F1716" s="172" t="s">
        <v>480</v>
      </c>
      <c r="G1716" s="173" t="s">
        <v>618</v>
      </c>
      <c r="H1716" s="297">
        <f t="shared" ref="H1716:I1716" si="1073">H1717+H1721</f>
        <v>970000</v>
      </c>
      <c r="I1716" s="297">
        <f t="shared" si="1073"/>
        <v>80000</v>
      </c>
      <c r="J1716" s="297">
        <f t="shared" ref="J1716:L1716" si="1074">J1717+J1721</f>
        <v>0</v>
      </c>
      <c r="K1716" s="297">
        <f t="shared" si="1074"/>
        <v>0</v>
      </c>
      <c r="L1716" s="297">
        <f t="shared" si="1074"/>
        <v>0</v>
      </c>
      <c r="M1716" s="297">
        <f t="shared" si="1061"/>
        <v>890000</v>
      </c>
    </row>
    <row r="1717" spans="1:13" s="137" customFormat="1" hidden="1" x14ac:dyDescent="0.2">
      <c r="A1717" s="186" t="s">
        <v>764</v>
      </c>
      <c r="B1717" s="174" t="s">
        <v>767</v>
      </c>
      <c r="C1717" s="164">
        <v>11</v>
      </c>
      <c r="D1717" s="164"/>
      <c r="E1717" s="165">
        <v>32</v>
      </c>
      <c r="F1717" s="166"/>
      <c r="G1717" s="167"/>
      <c r="H1717" s="296">
        <f t="shared" ref="H1717:L1717" si="1075">H1718</f>
        <v>920000</v>
      </c>
      <c r="I1717" s="296">
        <f t="shared" si="1075"/>
        <v>35000</v>
      </c>
      <c r="J1717" s="296">
        <f t="shared" si="1075"/>
        <v>0</v>
      </c>
      <c r="K1717" s="296">
        <f t="shared" si="1075"/>
        <v>0</v>
      </c>
      <c r="L1717" s="296">
        <f t="shared" si="1075"/>
        <v>0</v>
      </c>
      <c r="M1717" s="296">
        <f t="shared" si="1061"/>
        <v>885000</v>
      </c>
    </row>
    <row r="1718" spans="1:13" s="137" customFormat="1" hidden="1" x14ac:dyDescent="0.2">
      <c r="A1718" s="116" t="s">
        <v>764</v>
      </c>
      <c r="B1718" s="100" t="s">
        <v>767</v>
      </c>
      <c r="C1718" s="100">
        <v>11</v>
      </c>
      <c r="D1718" s="116"/>
      <c r="E1718" s="111">
        <v>323</v>
      </c>
      <c r="F1718" s="139"/>
      <c r="G1718" s="104"/>
      <c r="H1718" s="105">
        <f t="shared" ref="H1718:I1718" si="1076">H1720+H1719</f>
        <v>920000</v>
      </c>
      <c r="I1718" s="105">
        <f t="shared" si="1076"/>
        <v>35000</v>
      </c>
      <c r="J1718" s="105">
        <f t="shared" ref="J1718:L1718" si="1077">J1720+J1719</f>
        <v>0</v>
      </c>
      <c r="K1718" s="105">
        <f t="shared" si="1077"/>
        <v>0</v>
      </c>
      <c r="L1718" s="105">
        <f t="shared" si="1077"/>
        <v>0</v>
      </c>
      <c r="M1718" s="105">
        <f t="shared" si="1061"/>
        <v>885000</v>
      </c>
    </row>
    <row r="1719" spans="1:13" ht="15" hidden="1" x14ac:dyDescent="0.2">
      <c r="A1719" s="95" t="s">
        <v>764</v>
      </c>
      <c r="B1719" s="93" t="s">
        <v>767</v>
      </c>
      <c r="C1719" s="93">
        <v>11</v>
      </c>
      <c r="D1719" s="95" t="s">
        <v>101</v>
      </c>
      <c r="E1719" s="117">
        <v>3238</v>
      </c>
      <c r="F1719" s="140" t="s">
        <v>59</v>
      </c>
      <c r="G1719" s="130"/>
      <c r="H1719" s="278">
        <v>170000</v>
      </c>
      <c r="I1719" s="278"/>
      <c r="J1719" s="278"/>
      <c r="K1719" s="278"/>
      <c r="L1719" s="278"/>
      <c r="M1719" s="278">
        <f t="shared" si="1061"/>
        <v>170000</v>
      </c>
    </row>
    <row r="1720" spans="1:13" ht="15" hidden="1" x14ac:dyDescent="0.2">
      <c r="A1720" s="95" t="s">
        <v>764</v>
      </c>
      <c r="B1720" s="93" t="s">
        <v>767</v>
      </c>
      <c r="C1720" s="93">
        <v>11</v>
      </c>
      <c r="D1720" s="95" t="s">
        <v>101</v>
      </c>
      <c r="E1720" s="117">
        <v>3239</v>
      </c>
      <c r="F1720" s="140" t="s">
        <v>60</v>
      </c>
      <c r="G1720" s="130"/>
      <c r="H1720" s="293">
        <v>750000</v>
      </c>
      <c r="I1720" s="293">
        <v>35000</v>
      </c>
      <c r="J1720" s="293"/>
      <c r="K1720" s="293"/>
      <c r="L1720" s="293"/>
      <c r="M1720" s="293">
        <f t="shared" si="1061"/>
        <v>715000</v>
      </c>
    </row>
    <row r="1721" spans="1:13" s="137" customFormat="1" hidden="1" x14ac:dyDescent="0.2">
      <c r="A1721" s="186" t="s">
        <v>764</v>
      </c>
      <c r="B1721" s="174" t="s">
        <v>767</v>
      </c>
      <c r="C1721" s="164">
        <v>11</v>
      </c>
      <c r="D1721" s="164"/>
      <c r="E1721" s="165">
        <v>42</v>
      </c>
      <c r="F1721" s="166"/>
      <c r="G1721" s="167"/>
      <c r="H1721" s="296">
        <f t="shared" ref="H1721:L1722" si="1078">H1722</f>
        <v>50000</v>
      </c>
      <c r="I1721" s="296">
        <f t="shared" si="1078"/>
        <v>45000</v>
      </c>
      <c r="J1721" s="296">
        <f t="shared" si="1078"/>
        <v>0</v>
      </c>
      <c r="K1721" s="296">
        <f t="shared" si="1078"/>
        <v>0</v>
      </c>
      <c r="L1721" s="296">
        <f t="shared" si="1078"/>
        <v>0</v>
      </c>
      <c r="M1721" s="296">
        <f t="shared" si="1061"/>
        <v>5000</v>
      </c>
    </row>
    <row r="1722" spans="1:13" s="99" customFormat="1" hidden="1" x14ac:dyDescent="0.2">
      <c r="A1722" s="116" t="s">
        <v>764</v>
      </c>
      <c r="B1722" s="100" t="s">
        <v>767</v>
      </c>
      <c r="C1722" s="100">
        <v>11</v>
      </c>
      <c r="D1722" s="116"/>
      <c r="E1722" s="111">
        <v>426</v>
      </c>
      <c r="F1722" s="139"/>
      <c r="G1722" s="104"/>
      <c r="H1722" s="105">
        <f t="shared" si="1078"/>
        <v>50000</v>
      </c>
      <c r="I1722" s="105">
        <f t="shared" si="1078"/>
        <v>45000</v>
      </c>
      <c r="J1722" s="105">
        <f t="shared" si="1078"/>
        <v>0</v>
      </c>
      <c r="K1722" s="105">
        <f t="shared" si="1078"/>
        <v>0</v>
      </c>
      <c r="L1722" s="105">
        <f t="shared" si="1078"/>
        <v>0</v>
      </c>
      <c r="M1722" s="105">
        <f t="shared" si="1061"/>
        <v>5000</v>
      </c>
    </row>
    <row r="1723" spans="1:13" s="114" customFormat="1" ht="15" hidden="1" x14ac:dyDescent="0.2">
      <c r="A1723" s="95" t="s">
        <v>764</v>
      </c>
      <c r="B1723" s="93" t="s">
        <v>767</v>
      </c>
      <c r="C1723" s="93">
        <v>11</v>
      </c>
      <c r="D1723" s="95" t="s">
        <v>101</v>
      </c>
      <c r="E1723" s="117">
        <v>4262</v>
      </c>
      <c r="F1723" s="140" t="s">
        <v>86</v>
      </c>
      <c r="G1723" s="130"/>
      <c r="H1723" s="278">
        <v>50000</v>
      </c>
      <c r="I1723" s="278">
        <v>45000</v>
      </c>
      <c r="J1723" s="278"/>
      <c r="K1723" s="278"/>
      <c r="L1723" s="278"/>
      <c r="M1723" s="278">
        <f t="shared" si="1061"/>
        <v>5000</v>
      </c>
    </row>
    <row r="1724" spans="1:13" s="344" customFormat="1" hidden="1" x14ac:dyDescent="0.2">
      <c r="A1724" s="189" t="s">
        <v>768</v>
      </c>
      <c r="B1724" s="446" t="s">
        <v>769</v>
      </c>
      <c r="C1724" s="446"/>
      <c r="D1724" s="446"/>
      <c r="E1724" s="446"/>
      <c r="F1724" s="446"/>
      <c r="G1724" s="126"/>
      <c r="H1724" s="98">
        <f>H1725+H1830+H1952</f>
        <v>14100231</v>
      </c>
      <c r="I1724" s="98">
        <f t="shared" ref="I1724:L1724" si="1079">I1725+I1830+I1952</f>
        <v>144967</v>
      </c>
      <c r="J1724" s="98">
        <f t="shared" si="1079"/>
        <v>994509</v>
      </c>
      <c r="K1724" s="98">
        <f t="shared" si="1079"/>
        <v>0</v>
      </c>
      <c r="L1724" s="98">
        <f t="shared" si="1079"/>
        <v>331820</v>
      </c>
      <c r="M1724" s="98">
        <f t="shared" si="1061"/>
        <v>15281593</v>
      </c>
    </row>
    <row r="1725" spans="1:13" s="99" customFormat="1" ht="31.5" hidden="1" x14ac:dyDescent="0.2">
      <c r="A1725" s="190" t="s">
        <v>770</v>
      </c>
      <c r="B1725" s="445" t="s">
        <v>519</v>
      </c>
      <c r="C1725" s="445"/>
      <c r="D1725" s="445"/>
      <c r="E1725" s="445"/>
      <c r="F1725" s="143" t="s">
        <v>771</v>
      </c>
      <c r="G1725" s="115"/>
      <c r="H1725" s="294">
        <f>H1726+H1798+H1813</f>
        <v>1046280</v>
      </c>
      <c r="I1725" s="294">
        <f>I1726+I1798+I1813</f>
        <v>8755</v>
      </c>
      <c r="J1725" s="294">
        <f>J1726+J1798+J1813</f>
        <v>17735</v>
      </c>
      <c r="K1725" s="294">
        <f>K1726+K1798+K1813</f>
        <v>0</v>
      </c>
      <c r="L1725" s="294">
        <f>L1726+L1798+L1813</f>
        <v>179420</v>
      </c>
      <c r="M1725" s="294">
        <f t="shared" si="1061"/>
        <v>1234680</v>
      </c>
    </row>
    <row r="1726" spans="1:13" s="99" customFormat="1" ht="33.75" hidden="1" x14ac:dyDescent="0.2">
      <c r="A1726" s="187" t="s">
        <v>770</v>
      </c>
      <c r="B1726" s="169" t="s">
        <v>524</v>
      </c>
      <c r="C1726" s="169"/>
      <c r="D1726" s="169"/>
      <c r="E1726" s="170"/>
      <c r="F1726" s="172" t="s">
        <v>522</v>
      </c>
      <c r="G1726" s="173" t="s">
        <v>691</v>
      </c>
      <c r="H1726" s="297">
        <f>H1727+H1735+H1766+H1770+H1773+H1777+H1783+H1786+H1789+H1794</f>
        <v>985980</v>
      </c>
      <c r="I1726" s="297">
        <f t="shared" ref="I1726:L1726" si="1080">I1727+I1735+I1766+I1770+I1773+I1777+I1783+I1786+I1789+I1794</f>
        <v>0</v>
      </c>
      <c r="J1726" s="297">
        <f t="shared" si="1080"/>
        <v>10770</v>
      </c>
      <c r="K1726" s="297">
        <f t="shared" si="1080"/>
        <v>0</v>
      </c>
      <c r="L1726" s="297">
        <f t="shared" si="1080"/>
        <v>179420</v>
      </c>
      <c r="M1726" s="297">
        <f t="shared" si="1061"/>
        <v>1176170</v>
      </c>
    </row>
    <row r="1727" spans="1:13" s="148" customFormat="1" hidden="1" x14ac:dyDescent="0.2">
      <c r="A1727" s="186" t="s">
        <v>770</v>
      </c>
      <c r="B1727" s="174" t="s">
        <v>524</v>
      </c>
      <c r="C1727" s="164">
        <v>11</v>
      </c>
      <c r="D1727" s="164"/>
      <c r="E1727" s="165">
        <v>31</v>
      </c>
      <c r="F1727" s="166"/>
      <c r="G1727" s="167"/>
      <c r="H1727" s="296">
        <f t="shared" ref="H1727:I1727" si="1081">H1728+H1731+H1733</f>
        <v>706050</v>
      </c>
      <c r="I1727" s="296">
        <f t="shared" si="1081"/>
        <v>0</v>
      </c>
      <c r="J1727" s="296">
        <f t="shared" ref="J1727:L1727" si="1082">J1728+J1731+J1733</f>
        <v>0</v>
      </c>
      <c r="K1727" s="296">
        <f t="shared" si="1082"/>
        <v>0</v>
      </c>
      <c r="L1727" s="296">
        <f t="shared" si="1082"/>
        <v>179420</v>
      </c>
      <c r="M1727" s="296">
        <f t="shared" si="1061"/>
        <v>885470</v>
      </c>
    </row>
    <row r="1728" spans="1:13" s="148" customFormat="1" hidden="1" x14ac:dyDescent="0.2">
      <c r="A1728" s="116" t="s">
        <v>770</v>
      </c>
      <c r="B1728" s="100" t="s">
        <v>524</v>
      </c>
      <c r="C1728" s="101">
        <v>11</v>
      </c>
      <c r="D1728" s="116"/>
      <c r="E1728" s="103">
        <v>311</v>
      </c>
      <c r="F1728" s="139"/>
      <c r="G1728" s="104"/>
      <c r="H1728" s="295">
        <f t="shared" ref="H1728:I1728" si="1083">SUM(H1729:H1730)</f>
        <v>588900</v>
      </c>
      <c r="I1728" s="295">
        <f t="shared" si="1083"/>
        <v>0</v>
      </c>
      <c r="J1728" s="295">
        <f t="shared" ref="J1728:L1728" si="1084">SUM(J1729:J1730)</f>
        <v>0</v>
      </c>
      <c r="K1728" s="295">
        <f t="shared" si="1084"/>
        <v>0</v>
      </c>
      <c r="L1728" s="295">
        <f t="shared" si="1084"/>
        <v>151770</v>
      </c>
      <c r="M1728" s="295">
        <f t="shared" ref="M1728:M1759" si="1085">H1728-I1728+J1728-K1728+L1728</f>
        <v>740670</v>
      </c>
    </row>
    <row r="1729" spans="1:13" s="99" customFormat="1" hidden="1" x14ac:dyDescent="0.2">
      <c r="A1729" s="95" t="s">
        <v>770</v>
      </c>
      <c r="B1729" s="93" t="s">
        <v>524</v>
      </c>
      <c r="C1729" s="94">
        <v>11</v>
      </c>
      <c r="D1729" s="95" t="s">
        <v>270</v>
      </c>
      <c r="E1729" s="117">
        <v>3111</v>
      </c>
      <c r="F1729" s="140" t="s">
        <v>33</v>
      </c>
      <c r="G1729" s="130"/>
      <c r="H1729" s="278">
        <v>588230</v>
      </c>
      <c r="I1729" s="278"/>
      <c r="J1729" s="278"/>
      <c r="K1729" s="278"/>
      <c r="L1729" s="278">
        <v>151770</v>
      </c>
      <c r="M1729" s="278">
        <f t="shared" si="1085"/>
        <v>740000</v>
      </c>
    </row>
    <row r="1730" spans="1:13" s="148" customFormat="1" hidden="1" x14ac:dyDescent="0.2">
      <c r="A1730" s="95" t="s">
        <v>770</v>
      </c>
      <c r="B1730" s="93" t="s">
        <v>524</v>
      </c>
      <c r="C1730" s="94">
        <v>11</v>
      </c>
      <c r="D1730" s="95" t="s">
        <v>270</v>
      </c>
      <c r="E1730" s="117">
        <v>3113</v>
      </c>
      <c r="F1730" s="140" t="s">
        <v>35</v>
      </c>
      <c r="G1730" s="130"/>
      <c r="H1730" s="281">
        <v>670</v>
      </c>
      <c r="I1730" s="281"/>
      <c r="J1730" s="281"/>
      <c r="K1730" s="281"/>
      <c r="L1730" s="281"/>
      <c r="M1730" s="281">
        <f t="shared" si="1085"/>
        <v>670</v>
      </c>
    </row>
    <row r="1731" spans="1:13" s="99" customFormat="1" hidden="1" x14ac:dyDescent="0.2">
      <c r="A1731" s="116" t="s">
        <v>770</v>
      </c>
      <c r="B1731" s="100" t="s">
        <v>524</v>
      </c>
      <c r="C1731" s="101">
        <v>11</v>
      </c>
      <c r="D1731" s="116"/>
      <c r="E1731" s="111">
        <v>312</v>
      </c>
      <c r="F1731" s="139"/>
      <c r="G1731" s="104"/>
      <c r="H1731" s="105">
        <f t="shared" ref="H1731:L1731" si="1086">SUM(H1732)</f>
        <v>20000</v>
      </c>
      <c r="I1731" s="105">
        <f t="shared" si="1086"/>
        <v>0</v>
      </c>
      <c r="J1731" s="105">
        <f t="shared" si="1086"/>
        <v>0</v>
      </c>
      <c r="K1731" s="105">
        <f t="shared" si="1086"/>
        <v>0</v>
      </c>
      <c r="L1731" s="105">
        <f t="shared" si="1086"/>
        <v>2800</v>
      </c>
      <c r="M1731" s="105">
        <f t="shared" si="1085"/>
        <v>22800</v>
      </c>
    </row>
    <row r="1732" spans="1:13" s="148" customFormat="1" hidden="1" x14ac:dyDescent="0.2">
      <c r="A1732" s="95" t="s">
        <v>770</v>
      </c>
      <c r="B1732" s="93" t="s">
        <v>524</v>
      </c>
      <c r="C1732" s="94">
        <v>11</v>
      </c>
      <c r="D1732" s="95" t="s">
        <v>270</v>
      </c>
      <c r="E1732" s="117">
        <v>3121</v>
      </c>
      <c r="F1732" s="140" t="s">
        <v>471</v>
      </c>
      <c r="G1732" s="130"/>
      <c r="H1732" s="278">
        <v>20000</v>
      </c>
      <c r="I1732" s="278"/>
      <c r="J1732" s="278"/>
      <c r="K1732" s="278"/>
      <c r="L1732" s="278">
        <v>2800</v>
      </c>
      <c r="M1732" s="278">
        <f t="shared" si="1085"/>
        <v>22800</v>
      </c>
    </row>
    <row r="1733" spans="1:13" s="99" customFormat="1" hidden="1" x14ac:dyDescent="0.2">
      <c r="A1733" s="116" t="s">
        <v>770</v>
      </c>
      <c r="B1733" s="100" t="s">
        <v>524</v>
      </c>
      <c r="C1733" s="101">
        <v>11</v>
      </c>
      <c r="D1733" s="116"/>
      <c r="E1733" s="111">
        <v>313</v>
      </c>
      <c r="F1733" s="139"/>
      <c r="G1733" s="104"/>
      <c r="H1733" s="105">
        <f t="shared" ref="H1733:L1733" si="1087">SUM(H1734:H1734)</f>
        <v>97150</v>
      </c>
      <c r="I1733" s="105">
        <f t="shared" si="1087"/>
        <v>0</v>
      </c>
      <c r="J1733" s="105">
        <f t="shared" si="1087"/>
        <v>0</v>
      </c>
      <c r="K1733" s="105">
        <f t="shared" si="1087"/>
        <v>0</v>
      </c>
      <c r="L1733" s="105">
        <f t="shared" si="1087"/>
        <v>24850</v>
      </c>
      <c r="M1733" s="105">
        <f t="shared" si="1085"/>
        <v>122000</v>
      </c>
    </row>
    <row r="1734" spans="1:13" s="99" customFormat="1" hidden="1" x14ac:dyDescent="0.2">
      <c r="A1734" s="95" t="s">
        <v>770</v>
      </c>
      <c r="B1734" s="93" t="s">
        <v>524</v>
      </c>
      <c r="C1734" s="94">
        <v>11</v>
      </c>
      <c r="D1734" s="95" t="s">
        <v>270</v>
      </c>
      <c r="E1734" s="117">
        <v>3132</v>
      </c>
      <c r="F1734" s="140" t="s">
        <v>40</v>
      </c>
      <c r="G1734" s="130"/>
      <c r="H1734" s="278">
        <v>97150</v>
      </c>
      <c r="I1734" s="278"/>
      <c r="J1734" s="278"/>
      <c r="K1734" s="278"/>
      <c r="L1734" s="278">
        <v>24850</v>
      </c>
      <c r="M1734" s="278">
        <f t="shared" si="1085"/>
        <v>122000</v>
      </c>
    </row>
    <row r="1735" spans="1:13" s="148" customFormat="1" hidden="1" x14ac:dyDescent="0.2">
      <c r="A1735" s="186" t="s">
        <v>770</v>
      </c>
      <c r="B1735" s="174" t="s">
        <v>524</v>
      </c>
      <c r="C1735" s="164">
        <v>11</v>
      </c>
      <c r="D1735" s="164"/>
      <c r="E1735" s="165">
        <v>32</v>
      </c>
      <c r="F1735" s="166"/>
      <c r="G1735" s="167"/>
      <c r="H1735" s="296">
        <f t="shared" ref="H1735:I1735" si="1088">H1736+H1741+H1747+H1756+H1758</f>
        <v>229430</v>
      </c>
      <c r="I1735" s="296">
        <f t="shared" si="1088"/>
        <v>0</v>
      </c>
      <c r="J1735" s="296">
        <f t="shared" ref="J1735:L1735" si="1089">J1736+J1741+J1747+J1756+J1758</f>
        <v>10770</v>
      </c>
      <c r="K1735" s="296">
        <f t="shared" si="1089"/>
        <v>0</v>
      </c>
      <c r="L1735" s="296">
        <f t="shared" si="1089"/>
        <v>0</v>
      </c>
      <c r="M1735" s="296">
        <f t="shared" si="1085"/>
        <v>240200</v>
      </c>
    </row>
    <row r="1736" spans="1:13" s="148" customFormat="1" hidden="1" x14ac:dyDescent="0.2">
      <c r="A1736" s="116" t="s">
        <v>770</v>
      </c>
      <c r="B1736" s="100" t="s">
        <v>524</v>
      </c>
      <c r="C1736" s="101">
        <v>11</v>
      </c>
      <c r="D1736" s="116"/>
      <c r="E1736" s="111">
        <v>321</v>
      </c>
      <c r="F1736" s="139"/>
      <c r="G1736" s="104"/>
      <c r="H1736" s="105">
        <f t="shared" ref="H1736:I1736" si="1090">SUM(H1737:H1740)</f>
        <v>56500</v>
      </c>
      <c r="I1736" s="105">
        <f t="shared" si="1090"/>
        <v>0</v>
      </c>
      <c r="J1736" s="105">
        <f t="shared" ref="J1736:L1736" si="1091">SUM(J1737:J1740)</f>
        <v>4170</v>
      </c>
      <c r="K1736" s="105">
        <f t="shared" si="1091"/>
        <v>0</v>
      </c>
      <c r="L1736" s="105">
        <f t="shared" si="1091"/>
        <v>0</v>
      </c>
      <c r="M1736" s="105">
        <f t="shared" si="1085"/>
        <v>60670</v>
      </c>
    </row>
    <row r="1737" spans="1:13" s="148" customFormat="1" hidden="1" x14ac:dyDescent="0.2">
      <c r="A1737" s="95" t="s">
        <v>770</v>
      </c>
      <c r="B1737" s="93" t="s">
        <v>524</v>
      </c>
      <c r="C1737" s="94">
        <v>11</v>
      </c>
      <c r="D1737" s="95" t="s">
        <v>270</v>
      </c>
      <c r="E1737" s="117">
        <v>3211</v>
      </c>
      <c r="F1737" s="140" t="s">
        <v>42</v>
      </c>
      <c r="G1737" s="130"/>
      <c r="H1737" s="278">
        <v>26600</v>
      </c>
      <c r="I1737" s="278"/>
      <c r="J1737" s="278">
        <v>1670</v>
      </c>
      <c r="K1737" s="278"/>
      <c r="L1737" s="278"/>
      <c r="M1737" s="278">
        <f t="shared" si="1085"/>
        <v>28270</v>
      </c>
    </row>
    <row r="1738" spans="1:13" s="148" customFormat="1" ht="30" hidden="1" x14ac:dyDescent="0.2">
      <c r="A1738" s="95" t="s">
        <v>770</v>
      </c>
      <c r="B1738" s="93" t="s">
        <v>524</v>
      </c>
      <c r="C1738" s="94">
        <v>11</v>
      </c>
      <c r="D1738" s="95" t="s">
        <v>270</v>
      </c>
      <c r="E1738" s="117">
        <v>3212</v>
      </c>
      <c r="F1738" s="140" t="s">
        <v>43</v>
      </c>
      <c r="G1738" s="130"/>
      <c r="H1738" s="293">
        <v>14000</v>
      </c>
      <c r="I1738" s="293"/>
      <c r="J1738" s="293"/>
      <c r="K1738" s="293"/>
      <c r="L1738" s="293"/>
      <c r="M1738" s="293">
        <f t="shared" si="1085"/>
        <v>14000</v>
      </c>
    </row>
    <row r="1739" spans="1:13" s="99" customFormat="1" hidden="1" x14ac:dyDescent="0.2">
      <c r="A1739" s="95" t="s">
        <v>770</v>
      </c>
      <c r="B1739" s="93" t="s">
        <v>524</v>
      </c>
      <c r="C1739" s="94">
        <v>11</v>
      </c>
      <c r="D1739" s="95" t="s">
        <v>270</v>
      </c>
      <c r="E1739" s="117">
        <v>3213</v>
      </c>
      <c r="F1739" s="140" t="s">
        <v>44</v>
      </c>
      <c r="G1739" s="130"/>
      <c r="H1739" s="293">
        <v>7900</v>
      </c>
      <c r="I1739" s="293"/>
      <c r="J1739" s="293"/>
      <c r="K1739" s="293"/>
      <c r="L1739" s="293"/>
      <c r="M1739" s="293">
        <f t="shared" si="1085"/>
        <v>7900</v>
      </c>
    </row>
    <row r="1740" spans="1:13" s="148" customFormat="1" hidden="1" x14ac:dyDescent="0.2">
      <c r="A1740" s="95" t="s">
        <v>770</v>
      </c>
      <c r="B1740" s="93" t="s">
        <v>524</v>
      </c>
      <c r="C1740" s="94">
        <v>11</v>
      </c>
      <c r="D1740" s="95" t="s">
        <v>270</v>
      </c>
      <c r="E1740" s="117">
        <v>3214</v>
      </c>
      <c r="F1740" s="140" t="s">
        <v>45</v>
      </c>
      <c r="G1740" s="130"/>
      <c r="H1740" s="293">
        <v>8000</v>
      </c>
      <c r="I1740" s="293"/>
      <c r="J1740" s="293">
        <v>2500</v>
      </c>
      <c r="K1740" s="293"/>
      <c r="L1740" s="293"/>
      <c r="M1740" s="293">
        <f t="shared" si="1085"/>
        <v>10500</v>
      </c>
    </row>
    <row r="1741" spans="1:13" s="148" customFormat="1" hidden="1" x14ac:dyDescent="0.2">
      <c r="A1741" s="116" t="s">
        <v>770</v>
      </c>
      <c r="B1741" s="100" t="s">
        <v>524</v>
      </c>
      <c r="C1741" s="101">
        <v>11</v>
      </c>
      <c r="D1741" s="116"/>
      <c r="E1741" s="111">
        <v>322</v>
      </c>
      <c r="F1741" s="139"/>
      <c r="G1741" s="104"/>
      <c r="H1741" s="105">
        <f t="shared" ref="H1741:I1741" si="1092">SUM(H1742:H1746)</f>
        <v>18430</v>
      </c>
      <c r="I1741" s="105">
        <f t="shared" si="1092"/>
        <v>0</v>
      </c>
      <c r="J1741" s="105">
        <f t="shared" ref="J1741:L1741" si="1093">SUM(J1742:J1746)</f>
        <v>0</v>
      </c>
      <c r="K1741" s="105">
        <f t="shared" si="1093"/>
        <v>0</v>
      </c>
      <c r="L1741" s="105">
        <f t="shared" si="1093"/>
        <v>0</v>
      </c>
      <c r="M1741" s="105">
        <f t="shared" si="1085"/>
        <v>18430</v>
      </c>
    </row>
    <row r="1742" spans="1:13" s="148" customFormat="1" hidden="1" x14ac:dyDescent="0.2">
      <c r="A1742" s="95" t="s">
        <v>770</v>
      </c>
      <c r="B1742" s="93" t="s">
        <v>524</v>
      </c>
      <c r="C1742" s="94">
        <v>11</v>
      </c>
      <c r="D1742" s="95" t="s">
        <v>270</v>
      </c>
      <c r="E1742" s="117">
        <v>3221</v>
      </c>
      <c r="F1742" s="140" t="s">
        <v>297</v>
      </c>
      <c r="G1742" s="130"/>
      <c r="H1742" s="278">
        <v>7300</v>
      </c>
      <c r="I1742" s="278"/>
      <c r="J1742" s="278"/>
      <c r="K1742" s="278"/>
      <c r="L1742" s="278"/>
      <c r="M1742" s="278">
        <f t="shared" si="1085"/>
        <v>7300</v>
      </c>
    </row>
    <row r="1743" spans="1:13" s="148" customFormat="1" hidden="1" x14ac:dyDescent="0.2">
      <c r="A1743" s="95" t="s">
        <v>770</v>
      </c>
      <c r="B1743" s="93" t="s">
        <v>524</v>
      </c>
      <c r="C1743" s="94">
        <v>11</v>
      </c>
      <c r="D1743" s="95" t="s">
        <v>270</v>
      </c>
      <c r="E1743" s="117">
        <v>3223</v>
      </c>
      <c r="F1743" s="140" t="s">
        <v>48</v>
      </c>
      <c r="G1743" s="130"/>
      <c r="H1743" s="293">
        <v>8700</v>
      </c>
      <c r="I1743" s="293"/>
      <c r="J1743" s="293"/>
      <c r="K1743" s="293"/>
      <c r="L1743" s="293"/>
      <c r="M1743" s="293">
        <f t="shared" si="1085"/>
        <v>8700</v>
      </c>
    </row>
    <row r="1744" spans="1:13" s="148" customFormat="1" ht="30" hidden="1" x14ac:dyDescent="0.2">
      <c r="A1744" s="95" t="s">
        <v>770</v>
      </c>
      <c r="B1744" s="93" t="s">
        <v>524</v>
      </c>
      <c r="C1744" s="94">
        <v>11</v>
      </c>
      <c r="D1744" s="95" t="s">
        <v>270</v>
      </c>
      <c r="E1744" s="117">
        <v>3224</v>
      </c>
      <c r="F1744" s="140" t="s">
        <v>155</v>
      </c>
      <c r="G1744" s="130"/>
      <c r="H1744" s="293">
        <v>1330</v>
      </c>
      <c r="I1744" s="293"/>
      <c r="J1744" s="293"/>
      <c r="K1744" s="293"/>
      <c r="L1744" s="293"/>
      <c r="M1744" s="293">
        <f t="shared" si="1085"/>
        <v>1330</v>
      </c>
    </row>
    <row r="1745" spans="1:13" s="99" customFormat="1" hidden="1" x14ac:dyDescent="0.2">
      <c r="A1745" s="95" t="s">
        <v>770</v>
      </c>
      <c r="B1745" s="93" t="s">
        <v>524</v>
      </c>
      <c r="C1745" s="94">
        <v>11</v>
      </c>
      <c r="D1745" s="95" t="s">
        <v>270</v>
      </c>
      <c r="E1745" s="117">
        <v>3225</v>
      </c>
      <c r="F1745" s="140" t="s">
        <v>473</v>
      </c>
      <c r="G1745" s="130"/>
      <c r="H1745" s="281">
        <v>100</v>
      </c>
      <c r="I1745" s="281"/>
      <c r="J1745" s="281"/>
      <c r="K1745" s="281"/>
      <c r="L1745" s="281"/>
      <c r="M1745" s="281">
        <f t="shared" si="1085"/>
        <v>100</v>
      </c>
    </row>
    <row r="1746" spans="1:13" s="148" customFormat="1" hidden="1" x14ac:dyDescent="0.2">
      <c r="A1746" s="95" t="s">
        <v>770</v>
      </c>
      <c r="B1746" s="93" t="s">
        <v>524</v>
      </c>
      <c r="C1746" s="94">
        <v>11</v>
      </c>
      <c r="D1746" s="95" t="s">
        <v>270</v>
      </c>
      <c r="E1746" s="117">
        <v>3227</v>
      </c>
      <c r="F1746" s="140" t="s">
        <v>51</v>
      </c>
      <c r="G1746" s="130"/>
      <c r="H1746" s="293">
        <v>1000</v>
      </c>
      <c r="I1746" s="293"/>
      <c r="J1746" s="293"/>
      <c r="K1746" s="293"/>
      <c r="L1746" s="293"/>
      <c r="M1746" s="293">
        <f t="shared" si="1085"/>
        <v>1000</v>
      </c>
    </row>
    <row r="1747" spans="1:13" s="148" customFormat="1" hidden="1" x14ac:dyDescent="0.2">
      <c r="A1747" s="116" t="s">
        <v>770</v>
      </c>
      <c r="B1747" s="100" t="s">
        <v>524</v>
      </c>
      <c r="C1747" s="101">
        <v>11</v>
      </c>
      <c r="D1747" s="116"/>
      <c r="E1747" s="111">
        <v>323</v>
      </c>
      <c r="F1747" s="139"/>
      <c r="G1747" s="104"/>
      <c r="H1747" s="105">
        <f t="shared" ref="H1747:I1747" si="1094">SUM(H1748:H1755)</f>
        <v>124700</v>
      </c>
      <c r="I1747" s="105">
        <f t="shared" si="1094"/>
        <v>0</v>
      </c>
      <c r="J1747" s="105">
        <f t="shared" ref="J1747:L1747" si="1095">SUM(J1748:J1755)</f>
        <v>6600</v>
      </c>
      <c r="K1747" s="105">
        <f t="shared" si="1095"/>
        <v>0</v>
      </c>
      <c r="L1747" s="105">
        <f t="shared" si="1095"/>
        <v>0</v>
      </c>
      <c r="M1747" s="105">
        <f t="shared" si="1085"/>
        <v>131300</v>
      </c>
    </row>
    <row r="1748" spans="1:13" s="148" customFormat="1" hidden="1" x14ac:dyDescent="0.2">
      <c r="A1748" s="95" t="s">
        <v>770</v>
      </c>
      <c r="B1748" s="93" t="s">
        <v>524</v>
      </c>
      <c r="C1748" s="94">
        <v>11</v>
      </c>
      <c r="D1748" s="95" t="s">
        <v>270</v>
      </c>
      <c r="E1748" s="117">
        <v>3231</v>
      </c>
      <c r="F1748" s="140" t="s">
        <v>52</v>
      </c>
      <c r="G1748" s="130"/>
      <c r="H1748" s="278">
        <v>8000</v>
      </c>
      <c r="I1748" s="278"/>
      <c r="J1748" s="278"/>
      <c r="K1748" s="278"/>
      <c r="L1748" s="278"/>
      <c r="M1748" s="278">
        <f t="shared" si="1085"/>
        <v>8000</v>
      </c>
    </row>
    <row r="1749" spans="1:13" s="148" customFormat="1" hidden="1" x14ac:dyDescent="0.2">
      <c r="A1749" s="95" t="s">
        <v>770</v>
      </c>
      <c r="B1749" s="93" t="s">
        <v>524</v>
      </c>
      <c r="C1749" s="94">
        <v>11</v>
      </c>
      <c r="D1749" s="95" t="s">
        <v>270</v>
      </c>
      <c r="E1749" s="117">
        <v>3232</v>
      </c>
      <c r="F1749" s="140" t="s">
        <v>53</v>
      </c>
      <c r="G1749" s="130"/>
      <c r="H1749" s="293">
        <v>20000</v>
      </c>
      <c r="I1749" s="293"/>
      <c r="J1749" s="293"/>
      <c r="K1749" s="293"/>
      <c r="L1749" s="293"/>
      <c r="M1749" s="293">
        <f t="shared" si="1085"/>
        <v>20000</v>
      </c>
    </row>
    <row r="1750" spans="1:13" s="148" customFormat="1" hidden="1" x14ac:dyDescent="0.2">
      <c r="A1750" s="95" t="s">
        <v>770</v>
      </c>
      <c r="B1750" s="93" t="s">
        <v>524</v>
      </c>
      <c r="C1750" s="94">
        <v>11</v>
      </c>
      <c r="D1750" s="95" t="s">
        <v>270</v>
      </c>
      <c r="E1750" s="117">
        <v>3233</v>
      </c>
      <c r="F1750" s="140" t="s">
        <v>54</v>
      </c>
      <c r="G1750" s="130"/>
      <c r="H1750" s="293">
        <v>1400</v>
      </c>
      <c r="I1750" s="293"/>
      <c r="J1750" s="293">
        <v>300</v>
      </c>
      <c r="K1750" s="293"/>
      <c r="L1750" s="293"/>
      <c r="M1750" s="293">
        <f t="shared" si="1085"/>
        <v>1700</v>
      </c>
    </row>
    <row r="1751" spans="1:13" s="148" customFormat="1" hidden="1" x14ac:dyDescent="0.2">
      <c r="A1751" s="95" t="s">
        <v>770</v>
      </c>
      <c r="B1751" s="93" t="s">
        <v>524</v>
      </c>
      <c r="C1751" s="94">
        <v>11</v>
      </c>
      <c r="D1751" s="95" t="s">
        <v>270</v>
      </c>
      <c r="E1751" s="117">
        <v>3234</v>
      </c>
      <c r="F1751" s="140" t="s">
        <v>55</v>
      </c>
      <c r="G1751" s="130"/>
      <c r="H1751" s="293">
        <v>2000</v>
      </c>
      <c r="I1751" s="293"/>
      <c r="J1751" s="293"/>
      <c r="K1751" s="293"/>
      <c r="L1751" s="293"/>
      <c r="M1751" s="293">
        <f t="shared" si="1085"/>
        <v>2000</v>
      </c>
    </row>
    <row r="1752" spans="1:13" s="148" customFormat="1" hidden="1" x14ac:dyDescent="0.2">
      <c r="A1752" s="95" t="s">
        <v>770</v>
      </c>
      <c r="B1752" s="93" t="s">
        <v>524</v>
      </c>
      <c r="C1752" s="94">
        <v>11</v>
      </c>
      <c r="D1752" s="95" t="s">
        <v>270</v>
      </c>
      <c r="E1752" s="117">
        <v>3235</v>
      </c>
      <c r="F1752" s="140" t="s">
        <v>56</v>
      </c>
      <c r="G1752" s="130"/>
      <c r="H1752" s="293">
        <v>76000</v>
      </c>
      <c r="I1752" s="293"/>
      <c r="J1752" s="293"/>
      <c r="K1752" s="293"/>
      <c r="L1752" s="293"/>
      <c r="M1752" s="293">
        <f t="shared" si="1085"/>
        <v>76000</v>
      </c>
    </row>
    <row r="1753" spans="1:13" s="148" customFormat="1" hidden="1" x14ac:dyDescent="0.2">
      <c r="A1753" s="95" t="s">
        <v>770</v>
      </c>
      <c r="B1753" s="93" t="s">
        <v>524</v>
      </c>
      <c r="C1753" s="94">
        <v>11</v>
      </c>
      <c r="D1753" s="95" t="s">
        <v>270</v>
      </c>
      <c r="E1753" s="117">
        <v>3236</v>
      </c>
      <c r="F1753" s="140" t="s">
        <v>57</v>
      </c>
      <c r="G1753" s="130"/>
      <c r="H1753" s="293">
        <v>2000</v>
      </c>
      <c r="I1753" s="293"/>
      <c r="J1753" s="293"/>
      <c r="K1753" s="293"/>
      <c r="L1753" s="293"/>
      <c r="M1753" s="293">
        <f t="shared" si="1085"/>
        <v>2000</v>
      </c>
    </row>
    <row r="1754" spans="1:13" s="99" customFormat="1" hidden="1" x14ac:dyDescent="0.2">
      <c r="A1754" s="95" t="s">
        <v>770</v>
      </c>
      <c r="B1754" s="93" t="s">
        <v>524</v>
      </c>
      <c r="C1754" s="94">
        <v>11</v>
      </c>
      <c r="D1754" s="95" t="s">
        <v>270</v>
      </c>
      <c r="E1754" s="117">
        <v>3237</v>
      </c>
      <c r="F1754" s="140" t="s">
        <v>58</v>
      </c>
      <c r="G1754" s="130"/>
      <c r="H1754" s="293">
        <v>14000</v>
      </c>
      <c r="I1754" s="293"/>
      <c r="J1754" s="293">
        <v>1300</v>
      </c>
      <c r="K1754" s="293"/>
      <c r="L1754" s="293"/>
      <c r="M1754" s="293">
        <f t="shared" si="1085"/>
        <v>15300</v>
      </c>
    </row>
    <row r="1755" spans="1:13" s="148" customFormat="1" hidden="1" x14ac:dyDescent="0.2">
      <c r="A1755" s="95" t="s">
        <v>770</v>
      </c>
      <c r="B1755" s="93" t="s">
        <v>524</v>
      </c>
      <c r="C1755" s="94">
        <v>11</v>
      </c>
      <c r="D1755" s="95" t="s">
        <v>270</v>
      </c>
      <c r="E1755" s="117">
        <v>3239</v>
      </c>
      <c r="F1755" s="140" t="s">
        <v>60</v>
      </c>
      <c r="G1755" s="130"/>
      <c r="H1755" s="293">
        <v>1300</v>
      </c>
      <c r="I1755" s="293"/>
      <c r="J1755" s="293">
        <v>5000</v>
      </c>
      <c r="K1755" s="293"/>
      <c r="L1755" s="293"/>
      <c r="M1755" s="293">
        <f t="shared" si="1085"/>
        <v>6300</v>
      </c>
    </row>
    <row r="1756" spans="1:13" s="99" customFormat="1" hidden="1" x14ac:dyDescent="0.2">
      <c r="A1756" s="116" t="s">
        <v>770</v>
      </c>
      <c r="B1756" s="100" t="s">
        <v>524</v>
      </c>
      <c r="C1756" s="101">
        <v>11</v>
      </c>
      <c r="D1756" s="116"/>
      <c r="E1756" s="111">
        <v>324</v>
      </c>
      <c r="F1756" s="139"/>
      <c r="G1756" s="104"/>
      <c r="H1756" s="105">
        <f t="shared" ref="H1756:L1756" si="1096">SUM(H1757)</f>
        <v>50</v>
      </c>
      <c r="I1756" s="105">
        <f t="shared" si="1096"/>
        <v>0</v>
      </c>
      <c r="J1756" s="105">
        <f t="shared" si="1096"/>
        <v>0</v>
      </c>
      <c r="K1756" s="105">
        <f t="shared" si="1096"/>
        <v>0</v>
      </c>
      <c r="L1756" s="105">
        <f t="shared" si="1096"/>
        <v>0</v>
      </c>
      <c r="M1756" s="105">
        <f t="shared" si="1085"/>
        <v>50</v>
      </c>
    </row>
    <row r="1757" spans="1:13" s="148" customFormat="1" ht="30" hidden="1" x14ac:dyDescent="0.2">
      <c r="A1757" s="95" t="s">
        <v>770</v>
      </c>
      <c r="B1757" s="93" t="s">
        <v>524</v>
      </c>
      <c r="C1757" s="94">
        <v>11</v>
      </c>
      <c r="D1757" s="95" t="s">
        <v>270</v>
      </c>
      <c r="E1757" s="117">
        <v>3241</v>
      </c>
      <c r="F1757" s="140" t="s">
        <v>205</v>
      </c>
      <c r="G1757" s="130"/>
      <c r="H1757" s="280">
        <v>50</v>
      </c>
      <c r="I1757" s="280"/>
      <c r="J1757" s="280"/>
      <c r="K1757" s="280"/>
      <c r="L1757" s="280"/>
      <c r="M1757" s="280">
        <f t="shared" si="1085"/>
        <v>50</v>
      </c>
    </row>
    <row r="1758" spans="1:13" s="148" customFormat="1" hidden="1" x14ac:dyDescent="0.2">
      <c r="A1758" s="116" t="s">
        <v>770</v>
      </c>
      <c r="B1758" s="100" t="s">
        <v>524</v>
      </c>
      <c r="C1758" s="101">
        <v>11</v>
      </c>
      <c r="D1758" s="116"/>
      <c r="E1758" s="111">
        <v>329</v>
      </c>
      <c r="F1758" s="139"/>
      <c r="G1758" s="104"/>
      <c r="H1758" s="105">
        <f t="shared" ref="H1758:I1758" si="1097">SUM(H1759:H1765)</f>
        <v>29750</v>
      </c>
      <c r="I1758" s="105">
        <f t="shared" si="1097"/>
        <v>0</v>
      </c>
      <c r="J1758" s="105">
        <f t="shared" ref="J1758:L1758" si="1098">SUM(J1759:J1765)</f>
        <v>0</v>
      </c>
      <c r="K1758" s="105">
        <f t="shared" si="1098"/>
        <v>0</v>
      </c>
      <c r="L1758" s="105">
        <f t="shared" si="1098"/>
        <v>0</v>
      </c>
      <c r="M1758" s="105">
        <f t="shared" si="1085"/>
        <v>29750</v>
      </c>
    </row>
    <row r="1759" spans="1:13" s="148" customFormat="1" ht="30" hidden="1" x14ac:dyDescent="0.2">
      <c r="A1759" s="95" t="s">
        <v>770</v>
      </c>
      <c r="B1759" s="93" t="s">
        <v>524</v>
      </c>
      <c r="C1759" s="94">
        <v>11</v>
      </c>
      <c r="D1759" s="95" t="s">
        <v>270</v>
      </c>
      <c r="E1759" s="117">
        <v>3291</v>
      </c>
      <c r="F1759" s="140" t="s">
        <v>474</v>
      </c>
      <c r="G1759" s="130"/>
      <c r="H1759" s="278">
        <v>25000</v>
      </c>
      <c r="I1759" s="278"/>
      <c r="J1759" s="278"/>
      <c r="K1759" s="278"/>
      <c r="L1759" s="278"/>
      <c r="M1759" s="278">
        <f t="shared" si="1085"/>
        <v>25000</v>
      </c>
    </row>
    <row r="1760" spans="1:13" s="148" customFormat="1" hidden="1" x14ac:dyDescent="0.2">
      <c r="A1760" s="95" t="s">
        <v>770</v>
      </c>
      <c r="B1760" s="93" t="s">
        <v>524</v>
      </c>
      <c r="C1760" s="94">
        <v>11</v>
      </c>
      <c r="D1760" s="95" t="s">
        <v>270</v>
      </c>
      <c r="E1760" s="117">
        <v>3292</v>
      </c>
      <c r="F1760" s="140" t="s">
        <v>63</v>
      </c>
      <c r="G1760" s="130"/>
      <c r="H1760" s="281">
        <v>50</v>
      </c>
      <c r="I1760" s="281"/>
      <c r="J1760" s="281"/>
      <c r="K1760" s="281"/>
      <c r="L1760" s="281"/>
      <c r="M1760" s="281">
        <f t="shared" ref="M1760:M1785" si="1099">H1760-I1760+J1760-K1760+L1760</f>
        <v>50</v>
      </c>
    </row>
    <row r="1761" spans="1:13" s="148" customFormat="1" hidden="1" x14ac:dyDescent="0.2">
      <c r="A1761" s="95" t="s">
        <v>770</v>
      </c>
      <c r="B1761" s="93" t="s">
        <v>524</v>
      </c>
      <c r="C1761" s="94">
        <v>11</v>
      </c>
      <c r="D1761" s="95" t="s">
        <v>270</v>
      </c>
      <c r="E1761" s="117">
        <v>3293</v>
      </c>
      <c r="F1761" s="140" t="s">
        <v>64</v>
      </c>
      <c r="G1761" s="130"/>
      <c r="H1761" s="293">
        <v>3000</v>
      </c>
      <c r="I1761" s="293"/>
      <c r="J1761" s="293"/>
      <c r="K1761" s="293"/>
      <c r="L1761" s="293"/>
      <c r="M1761" s="293">
        <f t="shared" si="1099"/>
        <v>3000</v>
      </c>
    </row>
    <row r="1762" spans="1:13" s="148" customFormat="1" hidden="1" x14ac:dyDescent="0.2">
      <c r="A1762" s="95" t="s">
        <v>770</v>
      </c>
      <c r="B1762" s="93" t="s">
        <v>524</v>
      </c>
      <c r="C1762" s="94">
        <v>11</v>
      </c>
      <c r="D1762" s="95" t="s">
        <v>270</v>
      </c>
      <c r="E1762" s="117">
        <v>3294</v>
      </c>
      <c r="F1762" s="140" t="s">
        <v>604</v>
      </c>
      <c r="G1762" s="130"/>
      <c r="H1762" s="281">
        <v>700</v>
      </c>
      <c r="I1762" s="281"/>
      <c r="J1762" s="281"/>
      <c r="K1762" s="281"/>
      <c r="L1762" s="281"/>
      <c r="M1762" s="281">
        <f t="shared" si="1099"/>
        <v>700</v>
      </c>
    </row>
    <row r="1763" spans="1:13" s="148" customFormat="1" hidden="1" x14ac:dyDescent="0.2">
      <c r="A1763" s="95" t="s">
        <v>770</v>
      </c>
      <c r="B1763" s="93" t="s">
        <v>524</v>
      </c>
      <c r="C1763" s="94">
        <v>11</v>
      </c>
      <c r="D1763" s="95" t="s">
        <v>270</v>
      </c>
      <c r="E1763" s="117">
        <v>3295</v>
      </c>
      <c r="F1763" s="140" t="s">
        <v>66</v>
      </c>
      <c r="G1763" s="130"/>
      <c r="H1763" s="281">
        <v>300</v>
      </c>
      <c r="I1763" s="281"/>
      <c r="J1763" s="281"/>
      <c r="K1763" s="281"/>
      <c r="L1763" s="281"/>
      <c r="M1763" s="281">
        <f t="shared" si="1099"/>
        <v>300</v>
      </c>
    </row>
    <row r="1764" spans="1:13" s="99" customFormat="1" hidden="1" x14ac:dyDescent="0.2">
      <c r="A1764" s="95" t="s">
        <v>770</v>
      </c>
      <c r="B1764" s="93" t="s">
        <v>524</v>
      </c>
      <c r="C1764" s="94">
        <v>11</v>
      </c>
      <c r="D1764" s="95" t="s">
        <v>270</v>
      </c>
      <c r="E1764" s="117">
        <v>3296</v>
      </c>
      <c r="F1764" s="140" t="s">
        <v>606</v>
      </c>
      <c r="G1764" s="130"/>
      <c r="H1764" s="281">
        <v>100</v>
      </c>
      <c r="I1764" s="281"/>
      <c r="J1764" s="281"/>
      <c r="K1764" s="281"/>
      <c r="L1764" s="281"/>
      <c r="M1764" s="281">
        <f t="shared" si="1099"/>
        <v>100</v>
      </c>
    </row>
    <row r="1765" spans="1:13" s="99" customFormat="1" hidden="1" x14ac:dyDescent="0.2">
      <c r="A1765" s="95" t="s">
        <v>770</v>
      </c>
      <c r="B1765" s="93" t="s">
        <v>524</v>
      </c>
      <c r="C1765" s="94">
        <v>11</v>
      </c>
      <c r="D1765" s="95" t="s">
        <v>270</v>
      </c>
      <c r="E1765" s="117">
        <v>3299</v>
      </c>
      <c r="F1765" s="140" t="s">
        <v>67</v>
      </c>
      <c r="G1765" s="130"/>
      <c r="H1765" s="281">
        <v>600</v>
      </c>
      <c r="I1765" s="281"/>
      <c r="J1765" s="281"/>
      <c r="K1765" s="281"/>
      <c r="L1765" s="281"/>
      <c r="M1765" s="281">
        <f t="shared" si="1099"/>
        <v>600</v>
      </c>
    </row>
    <row r="1766" spans="1:13" s="148" customFormat="1" hidden="1" x14ac:dyDescent="0.2">
      <c r="A1766" s="186" t="s">
        <v>770</v>
      </c>
      <c r="B1766" s="174" t="s">
        <v>524</v>
      </c>
      <c r="C1766" s="164">
        <v>11</v>
      </c>
      <c r="D1766" s="164"/>
      <c r="E1766" s="165">
        <v>34</v>
      </c>
      <c r="F1766" s="166"/>
      <c r="G1766" s="167"/>
      <c r="H1766" s="296">
        <f t="shared" ref="H1766:L1766" si="1100">H1767</f>
        <v>200</v>
      </c>
      <c r="I1766" s="296">
        <f t="shared" si="1100"/>
        <v>0</v>
      </c>
      <c r="J1766" s="296">
        <f t="shared" si="1100"/>
        <v>0</v>
      </c>
      <c r="K1766" s="296">
        <f t="shared" si="1100"/>
        <v>0</v>
      </c>
      <c r="L1766" s="296">
        <f t="shared" si="1100"/>
        <v>0</v>
      </c>
      <c r="M1766" s="296">
        <f t="shared" si="1099"/>
        <v>200</v>
      </c>
    </row>
    <row r="1767" spans="1:13" s="148" customFormat="1" hidden="1" x14ac:dyDescent="0.2">
      <c r="A1767" s="116" t="s">
        <v>770</v>
      </c>
      <c r="B1767" s="100" t="s">
        <v>524</v>
      </c>
      <c r="C1767" s="101">
        <v>11</v>
      </c>
      <c r="D1767" s="116"/>
      <c r="E1767" s="111">
        <v>343</v>
      </c>
      <c r="F1767" s="139"/>
      <c r="G1767" s="104"/>
      <c r="H1767" s="105">
        <f t="shared" ref="H1767:I1767" si="1101">SUM(H1768:H1769)</f>
        <v>200</v>
      </c>
      <c r="I1767" s="105">
        <f t="shared" si="1101"/>
        <v>0</v>
      </c>
      <c r="J1767" s="105">
        <f t="shared" ref="J1767:L1767" si="1102">SUM(J1768:J1769)</f>
        <v>0</v>
      </c>
      <c r="K1767" s="105">
        <f t="shared" si="1102"/>
        <v>0</v>
      </c>
      <c r="L1767" s="105">
        <f t="shared" si="1102"/>
        <v>0</v>
      </c>
      <c r="M1767" s="105">
        <f t="shared" si="1099"/>
        <v>200</v>
      </c>
    </row>
    <row r="1768" spans="1:13" s="99" customFormat="1" hidden="1" x14ac:dyDescent="0.2">
      <c r="A1768" s="95" t="s">
        <v>770</v>
      </c>
      <c r="B1768" s="93" t="s">
        <v>524</v>
      </c>
      <c r="C1768" s="94">
        <v>11</v>
      </c>
      <c r="D1768" s="95" t="s">
        <v>270</v>
      </c>
      <c r="E1768" s="117">
        <v>3431</v>
      </c>
      <c r="F1768" s="140" t="s">
        <v>68</v>
      </c>
      <c r="G1768" s="130"/>
      <c r="H1768" s="280">
        <v>100</v>
      </c>
      <c r="I1768" s="280"/>
      <c r="J1768" s="280"/>
      <c r="K1768" s="280"/>
      <c r="L1768" s="280"/>
      <c r="M1768" s="280">
        <f t="shared" si="1099"/>
        <v>100</v>
      </c>
    </row>
    <row r="1769" spans="1:13" s="99" customFormat="1" hidden="1" x14ac:dyDescent="0.2">
      <c r="A1769" s="95" t="s">
        <v>770</v>
      </c>
      <c r="B1769" s="93" t="s">
        <v>524</v>
      </c>
      <c r="C1769" s="94">
        <v>11</v>
      </c>
      <c r="D1769" s="95" t="s">
        <v>270</v>
      </c>
      <c r="E1769" s="117">
        <v>3433</v>
      </c>
      <c r="F1769" s="140" t="s">
        <v>69</v>
      </c>
      <c r="G1769" s="130"/>
      <c r="H1769" s="281">
        <v>100</v>
      </c>
      <c r="I1769" s="281"/>
      <c r="J1769" s="281"/>
      <c r="K1769" s="281"/>
      <c r="L1769" s="281"/>
      <c r="M1769" s="281">
        <f t="shared" si="1099"/>
        <v>100</v>
      </c>
    </row>
    <row r="1770" spans="1:13" s="137" customFormat="1" hidden="1" x14ac:dyDescent="0.2">
      <c r="A1770" s="186" t="s">
        <v>770</v>
      </c>
      <c r="B1770" s="174" t="s">
        <v>524</v>
      </c>
      <c r="C1770" s="164">
        <v>11</v>
      </c>
      <c r="D1770" s="164"/>
      <c r="E1770" s="165">
        <v>37</v>
      </c>
      <c r="F1770" s="166"/>
      <c r="G1770" s="167"/>
      <c r="H1770" s="296">
        <f t="shared" ref="H1770:L1771" si="1103">H1771</f>
        <v>100</v>
      </c>
      <c r="I1770" s="296">
        <f t="shared" si="1103"/>
        <v>0</v>
      </c>
      <c r="J1770" s="296">
        <f t="shared" si="1103"/>
        <v>0</v>
      </c>
      <c r="K1770" s="296">
        <f t="shared" si="1103"/>
        <v>0</v>
      </c>
      <c r="L1770" s="296">
        <f t="shared" si="1103"/>
        <v>0</v>
      </c>
      <c r="M1770" s="296">
        <f t="shared" si="1099"/>
        <v>100</v>
      </c>
    </row>
    <row r="1771" spans="1:13" hidden="1" x14ac:dyDescent="0.2">
      <c r="A1771" s="116" t="s">
        <v>770</v>
      </c>
      <c r="B1771" s="100" t="s">
        <v>524</v>
      </c>
      <c r="C1771" s="101">
        <v>11</v>
      </c>
      <c r="D1771" s="116"/>
      <c r="E1771" s="111">
        <v>372</v>
      </c>
      <c r="F1771" s="139"/>
      <c r="G1771" s="104"/>
      <c r="H1771" s="105">
        <f t="shared" si="1103"/>
        <v>100</v>
      </c>
      <c r="I1771" s="105">
        <f t="shared" si="1103"/>
        <v>0</v>
      </c>
      <c r="J1771" s="105">
        <f t="shared" si="1103"/>
        <v>0</v>
      </c>
      <c r="K1771" s="105">
        <f t="shared" si="1103"/>
        <v>0</v>
      </c>
      <c r="L1771" s="105">
        <f t="shared" si="1103"/>
        <v>0</v>
      </c>
      <c r="M1771" s="105">
        <f t="shared" si="1099"/>
        <v>100</v>
      </c>
    </row>
    <row r="1772" spans="1:13" s="99" customFormat="1" hidden="1" x14ac:dyDescent="0.2">
      <c r="A1772" s="95" t="s">
        <v>770</v>
      </c>
      <c r="B1772" s="93" t="s">
        <v>524</v>
      </c>
      <c r="C1772" s="94">
        <v>11</v>
      </c>
      <c r="D1772" s="95" t="s">
        <v>270</v>
      </c>
      <c r="E1772" s="117">
        <v>3721</v>
      </c>
      <c r="F1772" s="140" t="s">
        <v>138</v>
      </c>
      <c r="G1772" s="130"/>
      <c r="H1772" s="280">
        <v>100</v>
      </c>
      <c r="I1772" s="280"/>
      <c r="J1772" s="280"/>
      <c r="K1772" s="280"/>
      <c r="L1772" s="280"/>
      <c r="M1772" s="280">
        <f t="shared" si="1099"/>
        <v>100</v>
      </c>
    </row>
    <row r="1773" spans="1:13" s="137" customFormat="1" hidden="1" x14ac:dyDescent="0.2">
      <c r="A1773" s="186" t="s">
        <v>770</v>
      </c>
      <c r="B1773" s="174" t="s">
        <v>524</v>
      </c>
      <c r="C1773" s="164">
        <v>11</v>
      </c>
      <c r="D1773" s="164"/>
      <c r="E1773" s="165">
        <v>38</v>
      </c>
      <c r="F1773" s="166"/>
      <c r="G1773" s="167"/>
      <c r="H1773" s="296">
        <f t="shared" ref="H1773:L1773" si="1104">H1774</f>
        <v>200</v>
      </c>
      <c r="I1773" s="296">
        <f t="shared" si="1104"/>
        <v>0</v>
      </c>
      <c r="J1773" s="296">
        <f t="shared" si="1104"/>
        <v>0</v>
      </c>
      <c r="K1773" s="296">
        <f t="shared" si="1104"/>
        <v>0</v>
      </c>
      <c r="L1773" s="296">
        <f t="shared" si="1104"/>
        <v>0</v>
      </c>
      <c r="M1773" s="296">
        <f t="shared" si="1099"/>
        <v>200</v>
      </c>
    </row>
    <row r="1774" spans="1:13" s="137" customFormat="1" hidden="1" x14ac:dyDescent="0.2">
      <c r="A1774" s="116" t="s">
        <v>770</v>
      </c>
      <c r="B1774" s="100" t="s">
        <v>524</v>
      </c>
      <c r="C1774" s="101">
        <v>11</v>
      </c>
      <c r="D1774" s="116"/>
      <c r="E1774" s="111">
        <v>383</v>
      </c>
      <c r="F1774" s="139"/>
      <c r="G1774" s="104"/>
      <c r="H1774" s="105">
        <f t="shared" ref="H1774:I1774" si="1105">H1775+H1776</f>
        <v>200</v>
      </c>
      <c r="I1774" s="105">
        <f t="shared" si="1105"/>
        <v>0</v>
      </c>
      <c r="J1774" s="105">
        <f t="shared" ref="J1774:L1774" si="1106">J1775+J1776</f>
        <v>0</v>
      </c>
      <c r="K1774" s="105">
        <f t="shared" si="1106"/>
        <v>0</v>
      </c>
      <c r="L1774" s="105">
        <f t="shared" si="1106"/>
        <v>0</v>
      </c>
      <c r="M1774" s="105">
        <f t="shared" si="1099"/>
        <v>200</v>
      </c>
    </row>
    <row r="1775" spans="1:13" ht="15" hidden="1" x14ac:dyDescent="0.2">
      <c r="A1775" s="95" t="s">
        <v>770</v>
      </c>
      <c r="B1775" s="93" t="s">
        <v>524</v>
      </c>
      <c r="C1775" s="94">
        <v>11</v>
      </c>
      <c r="D1775" s="95" t="s">
        <v>270</v>
      </c>
      <c r="E1775" s="117">
        <v>3833</v>
      </c>
      <c r="F1775" s="140" t="s">
        <v>772</v>
      </c>
      <c r="G1775" s="130"/>
      <c r="H1775" s="280">
        <v>100</v>
      </c>
      <c r="I1775" s="280"/>
      <c r="J1775" s="280"/>
      <c r="K1775" s="280"/>
      <c r="L1775" s="280"/>
      <c r="M1775" s="280">
        <f t="shared" si="1099"/>
        <v>100</v>
      </c>
    </row>
    <row r="1776" spans="1:13" s="99" customFormat="1" hidden="1" x14ac:dyDescent="0.2">
      <c r="A1776" s="95" t="s">
        <v>770</v>
      </c>
      <c r="B1776" s="93" t="s">
        <v>524</v>
      </c>
      <c r="C1776" s="94">
        <v>11</v>
      </c>
      <c r="D1776" s="95" t="s">
        <v>270</v>
      </c>
      <c r="E1776" s="117">
        <v>3835</v>
      </c>
      <c r="F1776" s="140" t="s">
        <v>607</v>
      </c>
      <c r="G1776" s="130"/>
      <c r="H1776" s="281">
        <v>100</v>
      </c>
      <c r="I1776" s="281"/>
      <c r="J1776" s="281"/>
      <c r="K1776" s="281"/>
      <c r="L1776" s="281"/>
      <c r="M1776" s="281">
        <f t="shared" si="1099"/>
        <v>100</v>
      </c>
    </row>
    <row r="1777" spans="1:13" s="148" customFormat="1" hidden="1" x14ac:dyDescent="0.2">
      <c r="A1777" s="186" t="s">
        <v>770</v>
      </c>
      <c r="B1777" s="174" t="s">
        <v>524</v>
      </c>
      <c r="C1777" s="164">
        <v>11</v>
      </c>
      <c r="D1777" s="164"/>
      <c r="E1777" s="165">
        <v>42</v>
      </c>
      <c r="F1777" s="166"/>
      <c r="G1777" s="167"/>
      <c r="H1777" s="296">
        <f t="shared" ref="H1777:L1777" si="1107">H1778</f>
        <v>2700</v>
      </c>
      <c r="I1777" s="296">
        <f t="shared" si="1107"/>
        <v>0</v>
      </c>
      <c r="J1777" s="296">
        <f t="shared" si="1107"/>
        <v>0</v>
      </c>
      <c r="K1777" s="296">
        <f t="shared" si="1107"/>
        <v>0</v>
      </c>
      <c r="L1777" s="296">
        <f t="shared" si="1107"/>
        <v>0</v>
      </c>
      <c r="M1777" s="296">
        <f t="shared" si="1099"/>
        <v>2700</v>
      </c>
    </row>
    <row r="1778" spans="1:13" s="148" customFormat="1" hidden="1" x14ac:dyDescent="0.2">
      <c r="A1778" s="116" t="s">
        <v>770</v>
      </c>
      <c r="B1778" s="100" t="s">
        <v>524</v>
      </c>
      <c r="C1778" s="101">
        <v>11</v>
      </c>
      <c r="D1778" s="116"/>
      <c r="E1778" s="111">
        <v>422</v>
      </c>
      <c r="F1778" s="139"/>
      <c r="G1778" s="104"/>
      <c r="H1778" s="105">
        <f t="shared" ref="H1778:I1778" si="1108">SUM(H1779:H1782)</f>
        <v>2700</v>
      </c>
      <c r="I1778" s="105">
        <f t="shared" si="1108"/>
        <v>0</v>
      </c>
      <c r="J1778" s="105">
        <f t="shared" ref="J1778:L1778" si="1109">SUM(J1779:J1782)</f>
        <v>0</v>
      </c>
      <c r="K1778" s="105">
        <f t="shared" si="1109"/>
        <v>0</v>
      </c>
      <c r="L1778" s="105">
        <f t="shared" si="1109"/>
        <v>0</v>
      </c>
      <c r="M1778" s="105">
        <f t="shared" si="1099"/>
        <v>2700</v>
      </c>
    </row>
    <row r="1779" spans="1:13" s="148" customFormat="1" hidden="1" x14ac:dyDescent="0.2">
      <c r="A1779" s="95" t="s">
        <v>770</v>
      </c>
      <c r="B1779" s="93" t="s">
        <v>524</v>
      </c>
      <c r="C1779" s="94">
        <v>11</v>
      </c>
      <c r="D1779" s="95" t="s">
        <v>270</v>
      </c>
      <c r="E1779" s="117">
        <v>4221</v>
      </c>
      <c r="F1779" s="140" t="s">
        <v>74</v>
      </c>
      <c r="G1779" s="130"/>
      <c r="H1779" s="278">
        <v>2000</v>
      </c>
      <c r="I1779" s="278"/>
      <c r="J1779" s="278"/>
      <c r="K1779" s="278"/>
      <c r="L1779" s="278"/>
      <c r="M1779" s="278">
        <f t="shared" si="1099"/>
        <v>2000</v>
      </c>
    </row>
    <row r="1780" spans="1:13" s="148" customFormat="1" hidden="1" x14ac:dyDescent="0.2">
      <c r="A1780" s="95" t="s">
        <v>770</v>
      </c>
      <c r="B1780" s="93" t="s">
        <v>524</v>
      </c>
      <c r="C1780" s="94">
        <v>11</v>
      </c>
      <c r="D1780" s="95" t="s">
        <v>270</v>
      </c>
      <c r="E1780" s="117">
        <v>4222</v>
      </c>
      <c r="F1780" s="140" t="s">
        <v>75</v>
      </c>
      <c r="G1780" s="130"/>
      <c r="H1780" s="281">
        <v>500</v>
      </c>
      <c r="I1780" s="281"/>
      <c r="J1780" s="281"/>
      <c r="K1780" s="281"/>
      <c r="L1780" s="281"/>
      <c r="M1780" s="281">
        <f t="shared" si="1099"/>
        <v>500</v>
      </c>
    </row>
    <row r="1781" spans="1:13" s="99" customFormat="1" hidden="1" x14ac:dyDescent="0.2">
      <c r="A1781" s="95" t="s">
        <v>770</v>
      </c>
      <c r="B1781" s="93" t="s">
        <v>524</v>
      </c>
      <c r="C1781" s="94">
        <v>11</v>
      </c>
      <c r="D1781" s="95" t="s">
        <v>270</v>
      </c>
      <c r="E1781" s="117">
        <v>4225</v>
      </c>
      <c r="F1781" s="140" t="s">
        <v>85</v>
      </c>
      <c r="G1781" s="130"/>
      <c r="H1781" s="281">
        <v>100</v>
      </c>
      <c r="I1781" s="281"/>
      <c r="J1781" s="281"/>
      <c r="K1781" s="281"/>
      <c r="L1781" s="281"/>
      <c r="M1781" s="281">
        <f t="shared" si="1099"/>
        <v>100</v>
      </c>
    </row>
    <row r="1782" spans="1:13" s="99" customFormat="1" hidden="1" x14ac:dyDescent="0.2">
      <c r="A1782" s="95" t="s">
        <v>770</v>
      </c>
      <c r="B1782" s="93" t="s">
        <v>524</v>
      </c>
      <c r="C1782" s="94">
        <v>11</v>
      </c>
      <c r="D1782" s="95" t="s">
        <v>270</v>
      </c>
      <c r="E1782" s="117">
        <v>4227</v>
      </c>
      <c r="F1782" s="140" t="s">
        <v>77</v>
      </c>
      <c r="G1782" s="130"/>
      <c r="H1782" s="281">
        <v>100</v>
      </c>
      <c r="I1782" s="281"/>
      <c r="J1782" s="281"/>
      <c r="K1782" s="281"/>
      <c r="L1782" s="281"/>
      <c r="M1782" s="281">
        <f t="shared" si="1099"/>
        <v>100</v>
      </c>
    </row>
    <row r="1783" spans="1:13" s="148" customFormat="1" hidden="1" x14ac:dyDescent="0.2">
      <c r="A1783" s="186" t="s">
        <v>770</v>
      </c>
      <c r="B1783" s="174" t="s">
        <v>524</v>
      </c>
      <c r="C1783" s="164">
        <v>11</v>
      </c>
      <c r="D1783" s="164"/>
      <c r="E1783" s="165">
        <v>43</v>
      </c>
      <c r="F1783" s="166"/>
      <c r="G1783" s="167"/>
      <c r="H1783" s="296">
        <f t="shared" ref="H1783:L1783" si="1110">H1784</f>
        <v>100</v>
      </c>
      <c r="I1783" s="296">
        <f t="shared" si="1110"/>
        <v>0</v>
      </c>
      <c r="J1783" s="296">
        <f t="shared" si="1110"/>
        <v>0</v>
      </c>
      <c r="K1783" s="296">
        <f t="shared" si="1110"/>
        <v>0</v>
      </c>
      <c r="L1783" s="296">
        <f t="shared" si="1110"/>
        <v>0</v>
      </c>
      <c r="M1783" s="296">
        <f t="shared" si="1099"/>
        <v>100</v>
      </c>
    </row>
    <row r="1784" spans="1:13" s="99" customFormat="1" hidden="1" x14ac:dyDescent="0.2">
      <c r="A1784" s="116" t="s">
        <v>770</v>
      </c>
      <c r="B1784" s="100" t="s">
        <v>524</v>
      </c>
      <c r="C1784" s="101">
        <v>11</v>
      </c>
      <c r="D1784" s="116"/>
      <c r="E1784" s="111">
        <v>431</v>
      </c>
      <c r="F1784" s="139"/>
      <c r="G1784" s="104"/>
      <c r="H1784" s="105">
        <f t="shared" ref="H1784:L1784" si="1111">SUM(H1785)</f>
        <v>100</v>
      </c>
      <c r="I1784" s="105">
        <f t="shared" si="1111"/>
        <v>0</v>
      </c>
      <c r="J1784" s="105">
        <f t="shared" si="1111"/>
        <v>0</v>
      </c>
      <c r="K1784" s="105">
        <f t="shared" si="1111"/>
        <v>0</v>
      </c>
      <c r="L1784" s="105">
        <f t="shared" si="1111"/>
        <v>0</v>
      </c>
      <c r="M1784" s="105">
        <f t="shared" si="1099"/>
        <v>100</v>
      </c>
    </row>
    <row r="1785" spans="1:13" s="99" customFormat="1" ht="30" hidden="1" x14ac:dyDescent="0.2">
      <c r="A1785" s="95" t="s">
        <v>770</v>
      </c>
      <c r="B1785" s="93" t="s">
        <v>524</v>
      </c>
      <c r="C1785" s="94">
        <v>11</v>
      </c>
      <c r="D1785" s="95" t="s">
        <v>270</v>
      </c>
      <c r="E1785" s="117">
        <v>4312</v>
      </c>
      <c r="F1785" s="140" t="s">
        <v>554</v>
      </c>
      <c r="G1785" s="130"/>
      <c r="H1785" s="280">
        <v>100</v>
      </c>
      <c r="I1785" s="280"/>
      <c r="J1785" s="280"/>
      <c r="K1785" s="280"/>
      <c r="L1785" s="280"/>
      <c r="M1785" s="280">
        <f t="shared" si="1099"/>
        <v>100</v>
      </c>
    </row>
    <row r="1786" spans="1:13" s="148" customFormat="1" hidden="1" x14ac:dyDescent="0.2">
      <c r="A1786" s="186" t="s">
        <v>770</v>
      </c>
      <c r="B1786" s="174" t="s">
        <v>524</v>
      </c>
      <c r="C1786" s="164">
        <v>51</v>
      </c>
      <c r="D1786" s="164"/>
      <c r="E1786" s="165">
        <v>32</v>
      </c>
      <c r="F1786" s="166"/>
      <c r="G1786" s="167"/>
      <c r="H1786" s="296">
        <f t="shared" ref="H1786:L1787" si="1112">H1787</f>
        <v>4000</v>
      </c>
      <c r="I1786" s="296">
        <f t="shared" si="1112"/>
        <v>0</v>
      </c>
      <c r="J1786" s="296">
        <f t="shared" si="1112"/>
        <v>0</v>
      </c>
      <c r="K1786" s="296">
        <f t="shared" si="1112"/>
        <v>0</v>
      </c>
      <c r="L1786" s="296">
        <f t="shared" si="1112"/>
        <v>0</v>
      </c>
      <c r="M1786" s="296">
        <f t="shared" ref="M1786:M1797" si="1113">H1786-I1786+J1786-K1786+L1786</f>
        <v>4000</v>
      </c>
    </row>
    <row r="1787" spans="1:13" s="99" customFormat="1" hidden="1" x14ac:dyDescent="0.2">
      <c r="A1787" s="116" t="s">
        <v>770</v>
      </c>
      <c r="B1787" s="100" t="s">
        <v>524</v>
      </c>
      <c r="C1787" s="101">
        <v>51</v>
      </c>
      <c r="D1787" s="116"/>
      <c r="E1787" s="111">
        <v>321</v>
      </c>
      <c r="F1787" s="139"/>
      <c r="G1787" s="104"/>
      <c r="H1787" s="105">
        <f t="shared" si="1112"/>
        <v>4000</v>
      </c>
      <c r="I1787" s="105">
        <f t="shared" si="1112"/>
        <v>0</v>
      </c>
      <c r="J1787" s="105">
        <f t="shared" si="1112"/>
        <v>0</v>
      </c>
      <c r="K1787" s="105">
        <f t="shared" si="1112"/>
        <v>0</v>
      </c>
      <c r="L1787" s="105">
        <f t="shared" si="1112"/>
        <v>0</v>
      </c>
      <c r="M1787" s="105">
        <f t="shared" si="1113"/>
        <v>4000</v>
      </c>
    </row>
    <row r="1788" spans="1:13" s="99" customFormat="1" hidden="1" x14ac:dyDescent="0.2">
      <c r="A1788" s="95" t="s">
        <v>770</v>
      </c>
      <c r="B1788" s="93" t="s">
        <v>524</v>
      </c>
      <c r="C1788" s="94">
        <v>51</v>
      </c>
      <c r="D1788" s="95" t="s">
        <v>270</v>
      </c>
      <c r="E1788" s="117">
        <v>3211</v>
      </c>
      <c r="F1788" s="140" t="s">
        <v>42</v>
      </c>
      <c r="G1788" s="130"/>
      <c r="H1788" s="278">
        <v>4000</v>
      </c>
      <c r="I1788" s="278"/>
      <c r="J1788" s="278"/>
      <c r="K1788" s="278"/>
      <c r="L1788" s="278"/>
      <c r="M1788" s="278">
        <f t="shared" si="1113"/>
        <v>4000</v>
      </c>
    </row>
    <row r="1789" spans="1:13" s="148" customFormat="1" hidden="1" x14ac:dyDescent="0.2">
      <c r="A1789" s="186" t="s">
        <v>770</v>
      </c>
      <c r="B1789" s="174" t="s">
        <v>524</v>
      </c>
      <c r="C1789" s="164">
        <v>559</v>
      </c>
      <c r="D1789" s="164"/>
      <c r="E1789" s="165">
        <v>31</v>
      </c>
      <c r="F1789" s="166"/>
      <c r="G1789" s="167"/>
      <c r="H1789" s="296">
        <f t="shared" ref="H1789:J1789" si="1114">H1790+H1792</f>
        <v>41000</v>
      </c>
      <c r="I1789" s="296">
        <f t="shared" si="1114"/>
        <v>0</v>
      </c>
      <c r="J1789" s="296">
        <f t="shared" si="1114"/>
        <v>0</v>
      </c>
      <c r="K1789" s="296">
        <f t="shared" ref="K1789:L1789" si="1115">K1790+K1792</f>
        <v>0</v>
      </c>
      <c r="L1789" s="296">
        <f t="shared" si="1115"/>
        <v>0</v>
      </c>
      <c r="M1789" s="296">
        <f t="shared" si="1113"/>
        <v>41000</v>
      </c>
    </row>
    <row r="1790" spans="1:13" s="99" customFormat="1" hidden="1" x14ac:dyDescent="0.2">
      <c r="A1790" s="116" t="s">
        <v>770</v>
      </c>
      <c r="B1790" s="100" t="s">
        <v>524</v>
      </c>
      <c r="C1790" s="101">
        <v>559</v>
      </c>
      <c r="D1790" s="116"/>
      <c r="E1790" s="111">
        <v>311</v>
      </c>
      <c r="F1790" s="139"/>
      <c r="G1790" s="104"/>
      <c r="H1790" s="105">
        <f t="shared" ref="H1790:L1790" si="1116">H1791</f>
        <v>35000</v>
      </c>
      <c r="I1790" s="105">
        <f t="shared" si="1116"/>
        <v>0</v>
      </c>
      <c r="J1790" s="105">
        <f t="shared" si="1116"/>
        <v>0</v>
      </c>
      <c r="K1790" s="105">
        <f t="shared" si="1116"/>
        <v>0</v>
      </c>
      <c r="L1790" s="105">
        <f t="shared" si="1116"/>
        <v>0</v>
      </c>
      <c r="M1790" s="105">
        <f t="shared" si="1113"/>
        <v>35000</v>
      </c>
    </row>
    <row r="1791" spans="1:13" s="148" customFormat="1" hidden="1" x14ac:dyDescent="0.2">
      <c r="A1791" s="95" t="s">
        <v>770</v>
      </c>
      <c r="B1791" s="93" t="s">
        <v>524</v>
      </c>
      <c r="C1791" s="94">
        <v>559</v>
      </c>
      <c r="D1791" s="95" t="s">
        <v>270</v>
      </c>
      <c r="E1791" s="117">
        <v>3111</v>
      </c>
      <c r="F1791" s="140" t="s">
        <v>33</v>
      </c>
      <c r="G1791" s="130"/>
      <c r="H1791" s="278">
        <v>35000</v>
      </c>
      <c r="I1791" s="278"/>
      <c r="J1791" s="278"/>
      <c r="K1791" s="278"/>
      <c r="L1791" s="278"/>
      <c r="M1791" s="278">
        <f t="shared" si="1113"/>
        <v>35000</v>
      </c>
    </row>
    <row r="1792" spans="1:13" s="99" customFormat="1" hidden="1" x14ac:dyDescent="0.2">
      <c r="A1792" s="116" t="s">
        <v>770</v>
      </c>
      <c r="B1792" s="100" t="s">
        <v>524</v>
      </c>
      <c r="C1792" s="101">
        <v>559</v>
      </c>
      <c r="D1792" s="116"/>
      <c r="E1792" s="111">
        <v>313</v>
      </c>
      <c r="F1792" s="139"/>
      <c r="G1792" s="104"/>
      <c r="H1792" s="105">
        <f t="shared" ref="H1792:L1792" si="1117">H1793</f>
        <v>6000</v>
      </c>
      <c r="I1792" s="105">
        <f t="shared" si="1117"/>
        <v>0</v>
      </c>
      <c r="J1792" s="105">
        <f t="shared" si="1117"/>
        <v>0</v>
      </c>
      <c r="K1792" s="105">
        <f t="shared" si="1117"/>
        <v>0</v>
      </c>
      <c r="L1792" s="105">
        <f t="shared" si="1117"/>
        <v>0</v>
      </c>
      <c r="M1792" s="105">
        <f t="shared" si="1113"/>
        <v>6000</v>
      </c>
    </row>
    <row r="1793" spans="1:13" s="99" customFormat="1" hidden="1" x14ac:dyDescent="0.2">
      <c r="A1793" s="95" t="s">
        <v>770</v>
      </c>
      <c r="B1793" s="93" t="s">
        <v>524</v>
      </c>
      <c r="C1793" s="94">
        <v>559</v>
      </c>
      <c r="D1793" s="95" t="s">
        <v>270</v>
      </c>
      <c r="E1793" s="117">
        <v>3132</v>
      </c>
      <c r="F1793" s="140" t="s">
        <v>40</v>
      </c>
      <c r="G1793" s="130"/>
      <c r="H1793" s="278">
        <v>6000</v>
      </c>
      <c r="I1793" s="278"/>
      <c r="J1793" s="278"/>
      <c r="K1793" s="278"/>
      <c r="L1793" s="278"/>
      <c r="M1793" s="278">
        <f t="shared" si="1113"/>
        <v>6000</v>
      </c>
    </row>
    <row r="1794" spans="1:13" s="148" customFormat="1" hidden="1" x14ac:dyDescent="0.2">
      <c r="A1794" s="186" t="s">
        <v>770</v>
      </c>
      <c r="B1794" s="174" t="s">
        <v>524</v>
      </c>
      <c r="C1794" s="164">
        <v>559</v>
      </c>
      <c r="D1794" s="164"/>
      <c r="E1794" s="165">
        <v>32</v>
      </c>
      <c r="F1794" s="166"/>
      <c r="G1794" s="167"/>
      <c r="H1794" s="296">
        <f t="shared" ref="H1794:L1794" si="1118">H1795</f>
        <v>2200</v>
      </c>
      <c r="I1794" s="296">
        <f t="shared" si="1118"/>
        <v>0</v>
      </c>
      <c r="J1794" s="296">
        <f t="shared" si="1118"/>
        <v>0</v>
      </c>
      <c r="K1794" s="296">
        <f t="shared" si="1118"/>
        <v>0</v>
      </c>
      <c r="L1794" s="296">
        <f t="shared" si="1118"/>
        <v>0</v>
      </c>
      <c r="M1794" s="296">
        <f t="shared" si="1113"/>
        <v>2200</v>
      </c>
    </row>
    <row r="1795" spans="1:13" s="148" customFormat="1" hidden="1" x14ac:dyDescent="0.2">
      <c r="A1795" s="116" t="s">
        <v>770</v>
      </c>
      <c r="B1795" s="100" t="s">
        <v>524</v>
      </c>
      <c r="C1795" s="101">
        <v>559</v>
      </c>
      <c r="D1795" s="116"/>
      <c r="E1795" s="111">
        <v>321</v>
      </c>
      <c r="F1795" s="139"/>
      <c r="G1795" s="104"/>
      <c r="H1795" s="105">
        <f t="shared" ref="H1795:J1795" si="1119">H1796+H1797</f>
        <v>2200</v>
      </c>
      <c r="I1795" s="105">
        <f t="shared" si="1119"/>
        <v>0</v>
      </c>
      <c r="J1795" s="105">
        <f t="shared" si="1119"/>
        <v>0</v>
      </c>
      <c r="K1795" s="105">
        <f t="shared" ref="K1795:L1795" si="1120">K1796+K1797</f>
        <v>0</v>
      </c>
      <c r="L1795" s="105">
        <f t="shared" si="1120"/>
        <v>0</v>
      </c>
      <c r="M1795" s="105">
        <f t="shared" si="1113"/>
        <v>2200</v>
      </c>
    </row>
    <row r="1796" spans="1:13" s="99" customFormat="1" hidden="1" x14ac:dyDescent="0.2">
      <c r="A1796" s="95" t="s">
        <v>770</v>
      </c>
      <c r="B1796" s="93" t="s">
        <v>524</v>
      </c>
      <c r="C1796" s="94">
        <v>559</v>
      </c>
      <c r="D1796" s="95" t="s">
        <v>270</v>
      </c>
      <c r="E1796" s="117">
        <v>3211</v>
      </c>
      <c r="F1796" s="140" t="s">
        <v>42</v>
      </c>
      <c r="G1796" s="130"/>
      <c r="H1796" s="278">
        <v>1600</v>
      </c>
      <c r="I1796" s="278"/>
      <c r="J1796" s="278"/>
      <c r="K1796" s="278"/>
      <c r="L1796" s="278"/>
      <c r="M1796" s="278">
        <f t="shared" si="1113"/>
        <v>1600</v>
      </c>
    </row>
    <row r="1797" spans="1:13" s="99" customFormat="1" hidden="1" x14ac:dyDescent="0.2">
      <c r="A1797" s="95" t="s">
        <v>770</v>
      </c>
      <c r="B1797" s="93" t="s">
        <v>524</v>
      </c>
      <c r="C1797" s="94">
        <v>559</v>
      </c>
      <c r="D1797" s="95" t="s">
        <v>270</v>
      </c>
      <c r="E1797" s="191">
        <v>3214</v>
      </c>
      <c r="F1797" s="140" t="s">
        <v>45</v>
      </c>
      <c r="G1797" s="130"/>
      <c r="H1797" s="281">
        <v>600</v>
      </c>
      <c r="I1797" s="281"/>
      <c r="J1797" s="281"/>
      <c r="K1797" s="281"/>
      <c r="L1797" s="281"/>
      <c r="M1797" s="281">
        <f t="shared" si="1113"/>
        <v>600</v>
      </c>
    </row>
    <row r="1798" spans="1:13" s="99" customFormat="1" ht="33.75" hidden="1" x14ac:dyDescent="0.2">
      <c r="A1798" s="187" t="s">
        <v>770</v>
      </c>
      <c r="B1798" s="169" t="s">
        <v>556</v>
      </c>
      <c r="C1798" s="169"/>
      <c r="D1798" s="169"/>
      <c r="E1798" s="170"/>
      <c r="F1798" s="172" t="s">
        <v>81</v>
      </c>
      <c r="G1798" s="173" t="s">
        <v>691</v>
      </c>
      <c r="H1798" s="297">
        <f t="shared" ref="H1798:I1798" si="1121">H1799+H1804+H1807</f>
        <v>38400</v>
      </c>
      <c r="I1798" s="297">
        <f t="shared" si="1121"/>
        <v>1000</v>
      </c>
      <c r="J1798" s="297">
        <f t="shared" ref="J1798:L1798" si="1122">J1799+J1804+J1807</f>
        <v>6680</v>
      </c>
      <c r="K1798" s="297">
        <f t="shared" si="1122"/>
        <v>0</v>
      </c>
      <c r="L1798" s="297">
        <f t="shared" si="1122"/>
        <v>0</v>
      </c>
      <c r="M1798" s="297">
        <f t="shared" ref="M1798:M1829" si="1123">H1798-I1798+J1798-K1798+L1798</f>
        <v>44080</v>
      </c>
    </row>
    <row r="1799" spans="1:13" s="148" customFormat="1" hidden="1" x14ac:dyDescent="0.2">
      <c r="A1799" s="186" t="s">
        <v>770</v>
      </c>
      <c r="B1799" s="174" t="s">
        <v>556</v>
      </c>
      <c r="C1799" s="164">
        <v>11</v>
      </c>
      <c r="D1799" s="164"/>
      <c r="E1799" s="165">
        <v>32</v>
      </c>
      <c r="F1799" s="166"/>
      <c r="G1799" s="167"/>
      <c r="H1799" s="296">
        <f t="shared" ref="H1799:L1799" si="1124">H1800</f>
        <v>22600</v>
      </c>
      <c r="I1799" s="296">
        <f t="shared" si="1124"/>
        <v>0</v>
      </c>
      <c r="J1799" s="296">
        <f t="shared" si="1124"/>
        <v>2680</v>
      </c>
      <c r="K1799" s="296">
        <f t="shared" si="1124"/>
        <v>0</v>
      </c>
      <c r="L1799" s="296">
        <f t="shared" si="1124"/>
        <v>0</v>
      </c>
      <c r="M1799" s="296">
        <f t="shared" si="1123"/>
        <v>25280</v>
      </c>
    </row>
    <row r="1800" spans="1:13" s="148" customFormat="1" hidden="1" x14ac:dyDescent="0.2">
      <c r="A1800" s="116" t="s">
        <v>770</v>
      </c>
      <c r="B1800" s="100" t="s">
        <v>556</v>
      </c>
      <c r="C1800" s="101">
        <v>11</v>
      </c>
      <c r="D1800" s="116"/>
      <c r="E1800" s="111">
        <v>323</v>
      </c>
      <c r="F1800" s="139"/>
      <c r="G1800" s="104"/>
      <c r="H1800" s="105">
        <f t="shared" ref="H1800:I1800" si="1125">SUM(H1801:H1803)</f>
        <v>22600</v>
      </c>
      <c r="I1800" s="105">
        <f t="shared" si="1125"/>
        <v>0</v>
      </c>
      <c r="J1800" s="105">
        <f t="shared" ref="J1800:L1800" si="1126">SUM(J1801:J1803)</f>
        <v>2680</v>
      </c>
      <c r="K1800" s="105">
        <f t="shared" si="1126"/>
        <v>0</v>
      </c>
      <c r="L1800" s="105">
        <f t="shared" si="1126"/>
        <v>0</v>
      </c>
      <c r="M1800" s="105">
        <f t="shared" si="1123"/>
        <v>25280</v>
      </c>
    </row>
    <row r="1801" spans="1:13" s="148" customFormat="1" hidden="1" x14ac:dyDescent="0.2">
      <c r="A1801" s="95" t="s">
        <v>770</v>
      </c>
      <c r="B1801" s="93" t="s">
        <v>556</v>
      </c>
      <c r="C1801" s="94">
        <v>11</v>
      </c>
      <c r="D1801" s="95" t="s">
        <v>270</v>
      </c>
      <c r="E1801" s="117">
        <v>3232</v>
      </c>
      <c r="F1801" s="140" t="s">
        <v>53</v>
      </c>
      <c r="G1801" s="130"/>
      <c r="H1801" s="278">
        <v>1500</v>
      </c>
      <c r="I1801" s="278"/>
      <c r="J1801" s="278"/>
      <c r="K1801" s="278"/>
      <c r="L1801" s="278"/>
      <c r="M1801" s="278">
        <f t="shared" si="1123"/>
        <v>1500</v>
      </c>
    </row>
    <row r="1802" spans="1:13" s="99" customFormat="1" hidden="1" x14ac:dyDescent="0.2">
      <c r="A1802" s="95" t="s">
        <v>770</v>
      </c>
      <c r="B1802" s="93" t="s">
        <v>556</v>
      </c>
      <c r="C1802" s="94">
        <v>11</v>
      </c>
      <c r="D1802" s="95" t="s">
        <v>270</v>
      </c>
      <c r="E1802" s="117">
        <v>3235</v>
      </c>
      <c r="F1802" s="140" t="s">
        <v>56</v>
      </c>
      <c r="G1802" s="130"/>
      <c r="H1802" s="293">
        <v>19500</v>
      </c>
      <c r="I1802" s="293"/>
      <c r="J1802" s="293"/>
      <c r="K1802" s="293"/>
      <c r="L1802" s="293"/>
      <c r="M1802" s="293">
        <f t="shared" si="1123"/>
        <v>19500</v>
      </c>
    </row>
    <row r="1803" spans="1:13" s="99" customFormat="1" hidden="1" x14ac:dyDescent="0.2">
      <c r="A1803" s="95" t="s">
        <v>770</v>
      </c>
      <c r="B1803" s="93" t="s">
        <v>556</v>
      </c>
      <c r="C1803" s="94">
        <v>11</v>
      </c>
      <c r="D1803" s="95" t="s">
        <v>270</v>
      </c>
      <c r="E1803" s="117">
        <v>3238</v>
      </c>
      <c r="F1803" s="140" t="s">
        <v>59</v>
      </c>
      <c r="G1803" s="130"/>
      <c r="H1803" s="293">
        <v>1600</v>
      </c>
      <c r="I1803" s="293"/>
      <c r="J1803" s="293">
        <v>2680</v>
      </c>
      <c r="K1803" s="293"/>
      <c r="L1803" s="293"/>
      <c r="M1803" s="293">
        <f t="shared" si="1123"/>
        <v>4280</v>
      </c>
    </row>
    <row r="1804" spans="1:13" s="148" customFormat="1" hidden="1" x14ac:dyDescent="0.2">
      <c r="A1804" s="186" t="s">
        <v>770</v>
      </c>
      <c r="B1804" s="174" t="s">
        <v>556</v>
      </c>
      <c r="C1804" s="164">
        <v>11</v>
      </c>
      <c r="D1804" s="164"/>
      <c r="E1804" s="165">
        <v>41</v>
      </c>
      <c r="F1804" s="166"/>
      <c r="G1804" s="167"/>
      <c r="H1804" s="296">
        <f t="shared" ref="H1804:L1804" si="1127">H1805</f>
        <v>5300</v>
      </c>
      <c r="I1804" s="296">
        <f t="shared" si="1127"/>
        <v>0</v>
      </c>
      <c r="J1804" s="296">
        <f t="shared" si="1127"/>
        <v>2000</v>
      </c>
      <c r="K1804" s="296">
        <f t="shared" si="1127"/>
        <v>0</v>
      </c>
      <c r="L1804" s="296">
        <f t="shared" si="1127"/>
        <v>0</v>
      </c>
      <c r="M1804" s="296">
        <f t="shared" si="1123"/>
        <v>7300</v>
      </c>
    </row>
    <row r="1805" spans="1:13" s="99" customFormat="1" hidden="1" x14ac:dyDescent="0.2">
      <c r="A1805" s="116" t="s">
        <v>770</v>
      </c>
      <c r="B1805" s="100" t="s">
        <v>556</v>
      </c>
      <c r="C1805" s="101">
        <v>11</v>
      </c>
      <c r="D1805" s="116"/>
      <c r="E1805" s="111">
        <v>412</v>
      </c>
      <c r="F1805" s="139"/>
      <c r="G1805" s="104"/>
      <c r="H1805" s="105">
        <f t="shared" ref="H1805:L1805" si="1128">SUM(H1806)</f>
        <v>5300</v>
      </c>
      <c r="I1805" s="105">
        <f t="shared" si="1128"/>
        <v>0</v>
      </c>
      <c r="J1805" s="105">
        <f t="shared" si="1128"/>
        <v>2000</v>
      </c>
      <c r="K1805" s="105">
        <f t="shared" si="1128"/>
        <v>0</v>
      </c>
      <c r="L1805" s="105">
        <f t="shared" si="1128"/>
        <v>0</v>
      </c>
      <c r="M1805" s="105">
        <f t="shared" si="1123"/>
        <v>7300</v>
      </c>
    </row>
    <row r="1806" spans="1:13" s="99" customFormat="1" hidden="1" x14ac:dyDescent="0.2">
      <c r="A1806" s="95" t="s">
        <v>770</v>
      </c>
      <c r="B1806" s="93" t="s">
        <v>556</v>
      </c>
      <c r="C1806" s="94">
        <v>11</v>
      </c>
      <c r="D1806" s="95" t="s">
        <v>270</v>
      </c>
      <c r="E1806" s="117">
        <v>4123</v>
      </c>
      <c r="F1806" s="140" t="s">
        <v>83</v>
      </c>
      <c r="G1806" s="130"/>
      <c r="H1806" s="278">
        <v>5300</v>
      </c>
      <c r="I1806" s="278"/>
      <c r="J1806" s="278">
        <v>2000</v>
      </c>
      <c r="K1806" s="278"/>
      <c r="L1806" s="278"/>
      <c r="M1806" s="278">
        <f t="shared" si="1123"/>
        <v>7300</v>
      </c>
    </row>
    <row r="1807" spans="1:13" s="148" customFormat="1" hidden="1" x14ac:dyDescent="0.2">
      <c r="A1807" s="186" t="s">
        <v>770</v>
      </c>
      <c r="B1807" s="174" t="s">
        <v>556</v>
      </c>
      <c r="C1807" s="164">
        <v>11</v>
      </c>
      <c r="D1807" s="164"/>
      <c r="E1807" s="165">
        <v>42</v>
      </c>
      <c r="F1807" s="166"/>
      <c r="G1807" s="167"/>
      <c r="H1807" s="296">
        <f t="shared" ref="H1807:I1807" si="1129">H1808+H1811</f>
        <v>10500</v>
      </c>
      <c r="I1807" s="296">
        <f t="shared" si="1129"/>
        <v>1000</v>
      </c>
      <c r="J1807" s="296">
        <f t="shared" ref="J1807:L1807" si="1130">J1808+J1811</f>
        <v>2000</v>
      </c>
      <c r="K1807" s="296">
        <f t="shared" si="1130"/>
        <v>0</v>
      </c>
      <c r="L1807" s="296">
        <f t="shared" si="1130"/>
        <v>0</v>
      </c>
      <c r="M1807" s="296">
        <f t="shared" si="1123"/>
        <v>11500</v>
      </c>
    </row>
    <row r="1808" spans="1:13" s="148" customFormat="1" hidden="1" x14ac:dyDescent="0.2">
      <c r="A1808" s="116" t="s">
        <v>770</v>
      </c>
      <c r="B1808" s="100" t="s">
        <v>556</v>
      </c>
      <c r="C1808" s="101">
        <v>11</v>
      </c>
      <c r="D1808" s="116"/>
      <c r="E1808" s="111">
        <v>422</v>
      </c>
      <c r="F1808" s="139"/>
      <c r="G1808" s="104"/>
      <c r="H1808" s="105">
        <f t="shared" ref="H1808:I1808" si="1131">SUM(H1809:H1810)</f>
        <v>9500</v>
      </c>
      <c r="I1808" s="105">
        <f t="shared" si="1131"/>
        <v>0</v>
      </c>
      <c r="J1808" s="105">
        <f t="shared" ref="J1808:L1808" si="1132">SUM(J1809:J1810)</f>
        <v>2000</v>
      </c>
      <c r="K1808" s="105">
        <f t="shared" si="1132"/>
        <v>0</v>
      </c>
      <c r="L1808" s="105">
        <f t="shared" si="1132"/>
        <v>0</v>
      </c>
      <c r="M1808" s="105">
        <f t="shared" si="1123"/>
        <v>11500</v>
      </c>
    </row>
    <row r="1809" spans="1:13" s="99" customFormat="1" hidden="1" x14ac:dyDescent="0.2">
      <c r="A1809" s="95" t="s">
        <v>770</v>
      </c>
      <c r="B1809" s="93" t="s">
        <v>556</v>
      </c>
      <c r="C1809" s="94">
        <v>11</v>
      </c>
      <c r="D1809" s="95" t="s">
        <v>270</v>
      </c>
      <c r="E1809" s="117">
        <v>4221</v>
      </c>
      <c r="F1809" s="140" t="s">
        <v>74</v>
      </c>
      <c r="G1809" s="130"/>
      <c r="H1809" s="278">
        <v>9400</v>
      </c>
      <c r="I1809" s="278"/>
      <c r="J1809" s="278">
        <v>2000</v>
      </c>
      <c r="K1809" s="278"/>
      <c r="L1809" s="278"/>
      <c r="M1809" s="278">
        <f t="shared" si="1123"/>
        <v>11400</v>
      </c>
    </row>
    <row r="1810" spans="1:13" s="148" customFormat="1" hidden="1" x14ac:dyDescent="0.2">
      <c r="A1810" s="95" t="s">
        <v>770</v>
      </c>
      <c r="B1810" s="93" t="s">
        <v>556</v>
      </c>
      <c r="C1810" s="94">
        <v>11</v>
      </c>
      <c r="D1810" s="95" t="s">
        <v>270</v>
      </c>
      <c r="E1810" s="117">
        <v>4222</v>
      </c>
      <c r="F1810" s="140" t="s">
        <v>75</v>
      </c>
      <c r="G1810" s="130"/>
      <c r="H1810" s="281">
        <v>100</v>
      </c>
      <c r="I1810" s="281"/>
      <c r="J1810" s="281"/>
      <c r="K1810" s="281"/>
      <c r="L1810" s="281"/>
      <c r="M1810" s="281">
        <f t="shared" si="1123"/>
        <v>100</v>
      </c>
    </row>
    <row r="1811" spans="1:13" s="99" customFormat="1" hidden="1" x14ac:dyDescent="0.2">
      <c r="A1811" s="116" t="s">
        <v>770</v>
      </c>
      <c r="B1811" s="100" t="s">
        <v>556</v>
      </c>
      <c r="C1811" s="101">
        <v>11</v>
      </c>
      <c r="D1811" s="116"/>
      <c r="E1811" s="111">
        <v>426</v>
      </c>
      <c r="F1811" s="139"/>
      <c r="G1811" s="104"/>
      <c r="H1811" s="105">
        <f t="shared" ref="H1811:L1811" si="1133">SUM(H1812)</f>
        <v>1000</v>
      </c>
      <c r="I1811" s="105">
        <f t="shared" si="1133"/>
        <v>1000</v>
      </c>
      <c r="J1811" s="105">
        <f t="shared" si="1133"/>
        <v>0</v>
      </c>
      <c r="K1811" s="105">
        <f t="shared" si="1133"/>
        <v>0</v>
      </c>
      <c r="L1811" s="105">
        <f t="shared" si="1133"/>
        <v>0</v>
      </c>
      <c r="M1811" s="105">
        <f t="shared" si="1123"/>
        <v>0</v>
      </c>
    </row>
    <row r="1812" spans="1:13" s="99" customFormat="1" hidden="1" x14ac:dyDescent="0.2">
      <c r="A1812" s="95" t="s">
        <v>770</v>
      </c>
      <c r="B1812" s="93" t="s">
        <v>556</v>
      </c>
      <c r="C1812" s="94">
        <v>11</v>
      </c>
      <c r="D1812" s="95" t="s">
        <v>270</v>
      </c>
      <c r="E1812" s="117">
        <v>4262</v>
      </c>
      <c r="F1812" s="140" t="s">
        <v>86</v>
      </c>
      <c r="G1812" s="130"/>
      <c r="H1812" s="278">
        <v>1000</v>
      </c>
      <c r="I1812" s="278">
        <v>1000</v>
      </c>
      <c r="J1812" s="278"/>
      <c r="K1812" s="278"/>
      <c r="L1812" s="278"/>
      <c r="M1812" s="278">
        <f t="shared" si="1123"/>
        <v>0</v>
      </c>
    </row>
    <row r="1813" spans="1:13" s="99" customFormat="1" ht="33.75" hidden="1" x14ac:dyDescent="0.2">
      <c r="A1813" s="187" t="s">
        <v>770</v>
      </c>
      <c r="B1813" s="169" t="s">
        <v>773</v>
      </c>
      <c r="C1813" s="169"/>
      <c r="D1813" s="169"/>
      <c r="E1813" s="170"/>
      <c r="F1813" s="172" t="s">
        <v>88</v>
      </c>
      <c r="G1813" s="173" t="s">
        <v>691</v>
      </c>
      <c r="H1813" s="297">
        <f t="shared" ref="H1813:I1813" si="1134">H1814+H1820+H1827</f>
        <v>21900</v>
      </c>
      <c r="I1813" s="297">
        <f t="shared" si="1134"/>
        <v>7755</v>
      </c>
      <c r="J1813" s="297">
        <f t="shared" ref="J1813:L1813" si="1135">J1814+J1820+J1827</f>
        <v>285</v>
      </c>
      <c r="K1813" s="297">
        <f t="shared" si="1135"/>
        <v>0</v>
      </c>
      <c r="L1813" s="297">
        <f t="shared" si="1135"/>
        <v>0</v>
      </c>
      <c r="M1813" s="297">
        <f t="shared" si="1123"/>
        <v>14430</v>
      </c>
    </row>
    <row r="1814" spans="1:13" s="148" customFormat="1" hidden="1" x14ac:dyDescent="0.2">
      <c r="A1814" s="186" t="s">
        <v>770</v>
      </c>
      <c r="B1814" s="174" t="s">
        <v>773</v>
      </c>
      <c r="C1814" s="164">
        <v>11</v>
      </c>
      <c r="D1814" s="164"/>
      <c r="E1814" s="165">
        <v>31</v>
      </c>
      <c r="F1814" s="166"/>
      <c r="G1814" s="167"/>
      <c r="H1814" s="296">
        <f t="shared" ref="H1814:I1814" si="1136">H1815+H1817</f>
        <v>8550</v>
      </c>
      <c r="I1814" s="296">
        <f t="shared" si="1136"/>
        <v>3350</v>
      </c>
      <c r="J1814" s="296">
        <f t="shared" ref="J1814:L1814" si="1137">J1815+J1817</f>
        <v>0</v>
      </c>
      <c r="K1814" s="296">
        <f t="shared" si="1137"/>
        <v>0</v>
      </c>
      <c r="L1814" s="296">
        <f t="shared" si="1137"/>
        <v>0</v>
      </c>
      <c r="M1814" s="296">
        <f t="shared" si="1123"/>
        <v>5200</v>
      </c>
    </row>
    <row r="1815" spans="1:13" s="99" customFormat="1" hidden="1" x14ac:dyDescent="0.2">
      <c r="A1815" s="151" t="s">
        <v>770</v>
      </c>
      <c r="B1815" s="145" t="s">
        <v>773</v>
      </c>
      <c r="C1815" s="101">
        <v>11</v>
      </c>
      <c r="D1815" s="116"/>
      <c r="E1815" s="111">
        <v>311</v>
      </c>
      <c r="F1815" s="139"/>
      <c r="G1815" s="104"/>
      <c r="H1815" s="105">
        <f t="shared" ref="H1815:L1815" si="1138">H1816</f>
        <v>7200</v>
      </c>
      <c r="I1815" s="105">
        <f t="shared" si="1138"/>
        <v>2830</v>
      </c>
      <c r="J1815" s="105">
        <f t="shared" si="1138"/>
        <v>0</v>
      </c>
      <c r="K1815" s="105">
        <f t="shared" si="1138"/>
        <v>0</v>
      </c>
      <c r="L1815" s="105">
        <f t="shared" si="1138"/>
        <v>0</v>
      </c>
      <c r="M1815" s="105">
        <f t="shared" si="1123"/>
        <v>4370</v>
      </c>
    </row>
    <row r="1816" spans="1:13" s="148" customFormat="1" hidden="1" x14ac:dyDescent="0.2">
      <c r="A1816" s="107" t="s">
        <v>770</v>
      </c>
      <c r="B1816" s="94" t="s">
        <v>773</v>
      </c>
      <c r="C1816" s="94">
        <v>11</v>
      </c>
      <c r="D1816" s="95" t="s">
        <v>270</v>
      </c>
      <c r="E1816" s="117">
        <v>3111</v>
      </c>
      <c r="F1816" s="140" t="s">
        <v>33</v>
      </c>
      <c r="G1816" s="130"/>
      <c r="H1816" s="278">
        <v>7200</v>
      </c>
      <c r="I1816" s="278">
        <v>2830</v>
      </c>
      <c r="J1816" s="278"/>
      <c r="K1816" s="278"/>
      <c r="L1816" s="278"/>
      <c r="M1816" s="278">
        <f t="shared" si="1123"/>
        <v>4370</v>
      </c>
    </row>
    <row r="1817" spans="1:13" s="148" customFormat="1" hidden="1" x14ac:dyDescent="0.2">
      <c r="A1817" s="151" t="s">
        <v>770</v>
      </c>
      <c r="B1817" s="145" t="s">
        <v>773</v>
      </c>
      <c r="C1817" s="101">
        <v>11</v>
      </c>
      <c r="D1817" s="116"/>
      <c r="E1817" s="111">
        <v>313</v>
      </c>
      <c r="F1817" s="139"/>
      <c r="G1817" s="104"/>
      <c r="H1817" s="105">
        <f t="shared" ref="H1817:I1817" si="1139">H1818+H1819</f>
        <v>1350</v>
      </c>
      <c r="I1817" s="105">
        <f t="shared" si="1139"/>
        <v>520</v>
      </c>
      <c r="J1817" s="105">
        <f t="shared" ref="J1817:L1817" si="1140">J1818+J1819</f>
        <v>0</v>
      </c>
      <c r="K1817" s="105">
        <f t="shared" si="1140"/>
        <v>0</v>
      </c>
      <c r="L1817" s="105">
        <f t="shared" si="1140"/>
        <v>0</v>
      </c>
      <c r="M1817" s="105">
        <f t="shared" si="1123"/>
        <v>830</v>
      </c>
    </row>
    <row r="1818" spans="1:13" s="99" customFormat="1" hidden="1" x14ac:dyDescent="0.2">
      <c r="A1818" s="107" t="s">
        <v>770</v>
      </c>
      <c r="B1818" s="94" t="s">
        <v>773</v>
      </c>
      <c r="C1818" s="94">
        <v>11</v>
      </c>
      <c r="D1818" s="95" t="s">
        <v>270</v>
      </c>
      <c r="E1818" s="117">
        <v>3132</v>
      </c>
      <c r="F1818" s="140" t="s">
        <v>40</v>
      </c>
      <c r="G1818" s="130"/>
      <c r="H1818" s="278">
        <v>1200</v>
      </c>
      <c r="I1818" s="278">
        <v>520</v>
      </c>
      <c r="J1818" s="278"/>
      <c r="K1818" s="278"/>
      <c r="L1818" s="278"/>
      <c r="M1818" s="278">
        <f t="shared" si="1123"/>
        <v>680</v>
      </c>
    </row>
    <row r="1819" spans="1:13" s="99" customFormat="1" ht="30" hidden="1" x14ac:dyDescent="0.2">
      <c r="A1819" s="107" t="s">
        <v>770</v>
      </c>
      <c r="B1819" s="94" t="s">
        <v>773</v>
      </c>
      <c r="C1819" s="94">
        <v>11</v>
      </c>
      <c r="D1819" s="95" t="s">
        <v>270</v>
      </c>
      <c r="E1819" s="117">
        <v>3133</v>
      </c>
      <c r="F1819" s="140" t="s">
        <v>41</v>
      </c>
      <c r="G1819" s="130"/>
      <c r="H1819" s="281">
        <v>150</v>
      </c>
      <c r="I1819" s="281"/>
      <c r="J1819" s="281"/>
      <c r="K1819" s="281"/>
      <c r="L1819" s="281"/>
      <c r="M1819" s="281">
        <f t="shared" si="1123"/>
        <v>150</v>
      </c>
    </row>
    <row r="1820" spans="1:13" s="148" customFormat="1" hidden="1" x14ac:dyDescent="0.2">
      <c r="A1820" s="186" t="s">
        <v>770</v>
      </c>
      <c r="B1820" s="174" t="s">
        <v>773</v>
      </c>
      <c r="C1820" s="164">
        <v>11</v>
      </c>
      <c r="D1820" s="164"/>
      <c r="E1820" s="165">
        <v>32</v>
      </c>
      <c r="F1820" s="166"/>
      <c r="G1820" s="167"/>
      <c r="H1820" s="296">
        <f t="shared" ref="H1820:I1820" si="1141">H1821+H1823</f>
        <v>8350</v>
      </c>
      <c r="I1820" s="296">
        <f t="shared" si="1141"/>
        <v>1645</v>
      </c>
      <c r="J1820" s="296">
        <f t="shared" ref="J1820:L1820" si="1142">J1821+J1823</f>
        <v>285</v>
      </c>
      <c r="K1820" s="296">
        <f t="shared" si="1142"/>
        <v>0</v>
      </c>
      <c r="L1820" s="296">
        <f t="shared" si="1142"/>
        <v>0</v>
      </c>
      <c r="M1820" s="296">
        <f t="shared" si="1123"/>
        <v>6990</v>
      </c>
    </row>
    <row r="1821" spans="1:13" s="99" customFormat="1" hidden="1" x14ac:dyDescent="0.2">
      <c r="A1821" s="151" t="s">
        <v>770</v>
      </c>
      <c r="B1821" s="145" t="s">
        <v>773</v>
      </c>
      <c r="C1821" s="101">
        <v>11</v>
      </c>
      <c r="D1821" s="116"/>
      <c r="E1821" s="111">
        <v>323</v>
      </c>
      <c r="F1821" s="139"/>
      <c r="G1821" s="104"/>
      <c r="H1821" s="105">
        <f t="shared" ref="H1821:L1821" si="1143">H1822</f>
        <v>2400</v>
      </c>
      <c r="I1821" s="105">
        <f t="shared" si="1143"/>
        <v>1645</v>
      </c>
      <c r="J1821" s="105">
        <f t="shared" si="1143"/>
        <v>0</v>
      </c>
      <c r="K1821" s="105">
        <f t="shared" si="1143"/>
        <v>0</v>
      </c>
      <c r="L1821" s="105">
        <f t="shared" si="1143"/>
        <v>0</v>
      </c>
      <c r="M1821" s="105">
        <f t="shared" si="1123"/>
        <v>755</v>
      </c>
    </row>
    <row r="1822" spans="1:13" s="148" customFormat="1" hidden="1" x14ac:dyDescent="0.2">
      <c r="A1822" s="107" t="s">
        <v>770</v>
      </c>
      <c r="B1822" s="94" t="s">
        <v>773</v>
      </c>
      <c r="C1822" s="94">
        <v>11</v>
      </c>
      <c r="D1822" s="95" t="s">
        <v>270</v>
      </c>
      <c r="E1822" s="117">
        <v>3237</v>
      </c>
      <c r="F1822" s="140" t="s">
        <v>58</v>
      </c>
      <c r="G1822" s="130"/>
      <c r="H1822" s="278">
        <v>2400</v>
      </c>
      <c r="I1822" s="278">
        <v>1645</v>
      </c>
      <c r="J1822" s="278"/>
      <c r="K1822" s="278"/>
      <c r="L1822" s="278"/>
      <c r="M1822" s="278">
        <f t="shared" si="1123"/>
        <v>755</v>
      </c>
    </row>
    <row r="1823" spans="1:13" s="148" customFormat="1" hidden="1" x14ac:dyDescent="0.2">
      <c r="A1823" s="151" t="s">
        <v>770</v>
      </c>
      <c r="B1823" s="145" t="s">
        <v>773</v>
      </c>
      <c r="C1823" s="101">
        <v>11</v>
      </c>
      <c r="D1823" s="116"/>
      <c r="E1823" s="111">
        <v>329</v>
      </c>
      <c r="F1823" s="139"/>
      <c r="G1823" s="104"/>
      <c r="H1823" s="105">
        <f t="shared" ref="H1823:I1823" si="1144">H1825+H1826+H1824</f>
        <v>5950</v>
      </c>
      <c r="I1823" s="105">
        <f t="shared" si="1144"/>
        <v>0</v>
      </c>
      <c r="J1823" s="105">
        <f t="shared" ref="J1823:L1823" si="1145">J1825+J1826+J1824</f>
        <v>285</v>
      </c>
      <c r="K1823" s="105">
        <f t="shared" si="1145"/>
        <v>0</v>
      </c>
      <c r="L1823" s="105">
        <f t="shared" si="1145"/>
        <v>0</v>
      </c>
      <c r="M1823" s="105">
        <f t="shared" si="1123"/>
        <v>6235</v>
      </c>
    </row>
    <row r="1824" spans="1:13" s="148" customFormat="1" hidden="1" x14ac:dyDescent="0.2">
      <c r="A1824" s="107" t="s">
        <v>770</v>
      </c>
      <c r="B1824" s="94" t="s">
        <v>773</v>
      </c>
      <c r="C1824" s="94">
        <v>11</v>
      </c>
      <c r="D1824" s="95" t="s">
        <v>270</v>
      </c>
      <c r="E1824" s="117">
        <v>3295</v>
      </c>
      <c r="F1824" s="140" t="s">
        <v>66</v>
      </c>
      <c r="G1824" s="130"/>
      <c r="H1824" s="280">
        <v>100</v>
      </c>
      <c r="I1824" s="280"/>
      <c r="J1824" s="280">
        <v>285</v>
      </c>
      <c r="K1824" s="280"/>
      <c r="L1824" s="280"/>
      <c r="M1824" s="280">
        <f t="shared" si="1123"/>
        <v>385</v>
      </c>
    </row>
    <row r="1825" spans="1:13" s="99" customFormat="1" hidden="1" x14ac:dyDescent="0.2">
      <c r="A1825" s="107" t="s">
        <v>770</v>
      </c>
      <c r="B1825" s="94" t="s">
        <v>773</v>
      </c>
      <c r="C1825" s="94">
        <v>11</v>
      </c>
      <c r="D1825" s="95" t="s">
        <v>270</v>
      </c>
      <c r="E1825" s="117">
        <v>3296</v>
      </c>
      <c r="F1825" s="140" t="s">
        <v>606</v>
      </c>
      <c r="G1825" s="130"/>
      <c r="H1825" s="293">
        <v>5750</v>
      </c>
      <c r="I1825" s="293"/>
      <c r="J1825" s="293"/>
      <c r="K1825" s="293"/>
      <c r="L1825" s="293"/>
      <c r="M1825" s="293">
        <f t="shared" si="1123"/>
        <v>5750</v>
      </c>
    </row>
    <row r="1826" spans="1:13" s="99" customFormat="1" hidden="1" x14ac:dyDescent="0.2">
      <c r="A1826" s="107" t="s">
        <v>770</v>
      </c>
      <c r="B1826" s="94" t="s">
        <v>773</v>
      </c>
      <c r="C1826" s="94">
        <v>11</v>
      </c>
      <c r="D1826" s="95" t="s">
        <v>270</v>
      </c>
      <c r="E1826" s="117">
        <v>3299</v>
      </c>
      <c r="F1826" s="140" t="s">
        <v>67</v>
      </c>
      <c r="G1826" s="130"/>
      <c r="H1826" s="281">
        <v>100</v>
      </c>
      <c r="I1826" s="281"/>
      <c r="J1826" s="281"/>
      <c r="K1826" s="281"/>
      <c r="L1826" s="281"/>
      <c r="M1826" s="281">
        <f t="shared" si="1123"/>
        <v>100</v>
      </c>
    </row>
    <row r="1827" spans="1:13" s="148" customFormat="1" hidden="1" x14ac:dyDescent="0.2">
      <c r="A1827" s="186" t="s">
        <v>770</v>
      </c>
      <c r="B1827" s="174" t="s">
        <v>773</v>
      </c>
      <c r="C1827" s="164">
        <v>11</v>
      </c>
      <c r="D1827" s="164"/>
      <c r="E1827" s="165">
        <v>34</v>
      </c>
      <c r="F1827" s="166"/>
      <c r="G1827" s="167"/>
      <c r="H1827" s="296">
        <f t="shared" ref="H1827:L1828" si="1146">H1828</f>
        <v>5000</v>
      </c>
      <c r="I1827" s="296">
        <f t="shared" si="1146"/>
        <v>2760</v>
      </c>
      <c r="J1827" s="296">
        <f t="shared" si="1146"/>
        <v>0</v>
      </c>
      <c r="K1827" s="296">
        <f t="shared" si="1146"/>
        <v>0</v>
      </c>
      <c r="L1827" s="296">
        <f t="shared" si="1146"/>
        <v>0</v>
      </c>
      <c r="M1827" s="296">
        <f t="shared" si="1123"/>
        <v>2240</v>
      </c>
    </row>
    <row r="1828" spans="1:13" s="99" customFormat="1" hidden="1" x14ac:dyDescent="0.2">
      <c r="A1828" s="151" t="s">
        <v>770</v>
      </c>
      <c r="B1828" s="145" t="s">
        <v>773</v>
      </c>
      <c r="C1828" s="101">
        <v>11</v>
      </c>
      <c r="D1828" s="116"/>
      <c r="E1828" s="111">
        <v>343</v>
      </c>
      <c r="F1828" s="139"/>
      <c r="G1828" s="104"/>
      <c r="H1828" s="105">
        <f t="shared" si="1146"/>
        <v>5000</v>
      </c>
      <c r="I1828" s="105">
        <f t="shared" si="1146"/>
        <v>2760</v>
      </c>
      <c r="J1828" s="105">
        <f t="shared" si="1146"/>
        <v>0</v>
      </c>
      <c r="K1828" s="105">
        <f t="shared" si="1146"/>
        <v>0</v>
      </c>
      <c r="L1828" s="105">
        <f t="shared" si="1146"/>
        <v>0</v>
      </c>
      <c r="M1828" s="105">
        <f t="shared" si="1123"/>
        <v>2240</v>
      </c>
    </row>
    <row r="1829" spans="1:13" s="99" customFormat="1" hidden="1" x14ac:dyDescent="0.2">
      <c r="A1829" s="107" t="s">
        <v>770</v>
      </c>
      <c r="B1829" s="94" t="s">
        <v>773</v>
      </c>
      <c r="C1829" s="94">
        <v>11</v>
      </c>
      <c r="D1829" s="95" t="s">
        <v>270</v>
      </c>
      <c r="E1829" s="117">
        <v>3433</v>
      </c>
      <c r="F1829" s="140" t="s">
        <v>69</v>
      </c>
      <c r="G1829" s="130"/>
      <c r="H1829" s="278">
        <v>5000</v>
      </c>
      <c r="I1829" s="278">
        <v>2760</v>
      </c>
      <c r="J1829" s="278"/>
      <c r="K1829" s="278"/>
      <c r="L1829" s="278"/>
      <c r="M1829" s="278">
        <f t="shared" si="1123"/>
        <v>2240</v>
      </c>
    </row>
    <row r="1830" spans="1:13" s="99" customFormat="1" ht="47.25" hidden="1" customHeight="1" x14ac:dyDescent="0.2">
      <c r="A1830" s="190" t="s">
        <v>774</v>
      </c>
      <c r="B1830" s="448" t="s">
        <v>775</v>
      </c>
      <c r="C1830" s="449"/>
      <c r="D1830" s="449"/>
      <c r="E1830" s="450"/>
      <c r="F1830" s="143" t="s">
        <v>776</v>
      </c>
      <c r="G1830" s="115"/>
      <c r="H1830" s="294">
        <f>H1831+H1891+H1905</f>
        <v>660921</v>
      </c>
      <c r="I1830" s="294">
        <f>I1831+I1891+I1905</f>
        <v>5227</v>
      </c>
      <c r="J1830" s="294">
        <f>J1831+J1891+J1905</f>
        <v>43242</v>
      </c>
      <c r="K1830" s="294">
        <f>K1831+K1891+K1905</f>
        <v>0</v>
      </c>
      <c r="L1830" s="294">
        <f>L1831+L1891+L1905</f>
        <v>152400</v>
      </c>
      <c r="M1830" s="294">
        <f t="shared" ref="M1830:M1861" si="1147">H1830-I1830+J1830-K1830+L1830</f>
        <v>851336</v>
      </c>
    </row>
    <row r="1831" spans="1:13" s="99" customFormat="1" ht="50.25" hidden="1" customHeight="1" x14ac:dyDescent="0.2">
      <c r="A1831" s="187" t="s">
        <v>774</v>
      </c>
      <c r="B1831" s="169" t="s">
        <v>777</v>
      </c>
      <c r="C1831" s="169"/>
      <c r="D1831" s="169"/>
      <c r="E1831" s="170"/>
      <c r="F1831" s="172" t="s">
        <v>29</v>
      </c>
      <c r="G1831" s="173" t="s">
        <v>778</v>
      </c>
      <c r="H1831" s="297">
        <f>H1832+H1840+H1867+H1871+H1874+H1877+H1885+H1888</f>
        <v>610569</v>
      </c>
      <c r="I1831" s="297">
        <f t="shared" ref="I1831:L1831" si="1148">I1832+I1840+I1867+I1871+I1874+I1877+I1885+I1888</f>
        <v>2525</v>
      </c>
      <c r="J1831" s="297">
        <f t="shared" si="1148"/>
        <v>2525</v>
      </c>
      <c r="K1831" s="297">
        <f t="shared" si="1148"/>
        <v>0</v>
      </c>
      <c r="L1831" s="297">
        <f t="shared" si="1148"/>
        <v>150530</v>
      </c>
      <c r="M1831" s="297">
        <f t="shared" si="1147"/>
        <v>761099</v>
      </c>
    </row>
    <row r="1832" spans="1:13" s="148" customFormat="1" hidden="1" x14ac:dyDescent="0.2">
      <c r="A1832" s="186" t="s">
        <v>774</v>
      </c>
      <c r="B1832" s="174" t="s">
        <v>777</v>
      </c>
      <c r="C1832" s="164">
        <v>11</v>
      </c>
      <c r="D1832" s="164"/>
      <c r="E1832" s="165">
        <v>31</v>
      </c>
      <c r="F1832" s="166"/>
      <c r="G1832" s="167"/>
      <c r="H1832" s="296">
        <f t="shared" ref="H1832:I1832" si="1149">H1833+H1836+H1838</f>
        <v>424600</v>
      </c>
      <c r="I1832" s="296">
        <f t="shared" si="1149"/>
        <v>0</v>
      </c>
      <c r="J1832" s="296">
        <f t="shared" ref="J1832:L1832" si="1150">J1833+J1836+J1838</f>
        <v>0</v>
      </c>
      <c r="K1832" s="296">
        <f t="shared" si="1150"/>
        <v>0</v>
      </c>
      <c r="L1832" s="296">
        <f t="shared" si="1150"/>
        <v>92230</v>
      </c>
      <c r="M1832" s="296">
        <f t="shared" si="1147"/>
        <v>516830</v>
      </c>
    </row>
    <row r="1833" spans="1:13" s="99" customFormat="1" hidden="1" x14ac:dyDescent="0.2">
      <c r="A1833" s="102" t="s">
        <v>774</v>
      </c>
      <c r="B1833" s="101" t="s">
        <v>777</v>
      </c>
      <c r="C1833" s="101">
        <v>11</v>
      </c>
      <c r="D1833" s="116"/>
      <c r="E1833" s="103">
        <v>311</v>
      </c>
      <c r="F1833" s="139"/>
      <c r="G1833" s="104"/>
      <c r="H1833" s="105">
        <f t="shared" ref="H1833:I1833" si="1151">SUM(H1834:H1835)</f>
        <v>356500</v>
      </c>
      <c r="I1833" s="105">
        <f t="shared" si="1151"/>
        <v>0</v>
      </c>
      <c r="J1833" s="105">
        <f t="shared" ref="J1833:L1833" si="1152">SUM(J1834:J1835)</f>
        <v>0</v>
      </c>
      <c r="K1833" s="105">
        <f t="shared" si="1152"/>
        <v>0</v>
      </c>
      <c r="L1833" s="105">
        <f t="shared" si="1152"/>
        <v>77530</v>
      </c>
      <c r="M1833" s="105">
        <f t="shared" si="1147"/>
        <v>434030</v>
      </c>
    </row>
    <row r="1834" spans="1:13" s="148" customFormat="1" hidden="1" x14ac:dyDescent="0.2">
      <c r="A1834" s="107" t="s">
        <v>774</v>
      </c>
      <c r="B1834" s="94" t="s">
        <v>777</v>
      </c>
      <c r="C1834" s="94">
        <v>11</v>
      </c>
      <c r="D1834" s="95" t="s">
        <v>296</v>
      </c>
      <c r="E1834" s="117">
        <v>3111</v>
      </c>
      <c r="F1834" s="140" t="s">
        <v>33</v>
      </c>
      <c r="G1834" s="130"/>
      <c r="H1834" s="275">
        <v>356300</v>
      </c>
      <c r="I1834" s="275"/>
      <c r="J1834" s="275"/>
      <c r="K1834" s="275"/>
      <c r="L1834" s="275">
        <v>74530</v>
      </c>
      <c r="M1834" s="275">
        <f t="shared" si="1147"/>
        <v>430830</v>
      </c>
    </row>
    <row r="1835" spans="1:13" s="148" customFormat="1" hidden="1" x14ac:dyDescent="0.2">
      <c r="A1835" s="107" t="s">
        <v>774</v>
      </c>
      <c r="B1835" s="94" t="s">
        <v>777</v>
      </c>
      <c r="C1835" s="94">
        <v>11</v>
      </c>
      <c r="D1835" s="95" t="s">
        <v>296</v>
      </c>
      <c r="E1835" s="117">
        <v>3113</v>
      </c>
      <c r="F1835" s="140" t="s">
        <v>35</v>
      </c>
      <c r="G1835" s="130"/>
      <c r="H1835" s="275">
        <v>200</v>
      </c>
      <c r="I1835" s="275"/>
      <c r="J1835" s="275"/>
      <c r="K1835" s="275"/>
      <c r="L1835" s="275">
        <v>3000</v>
      </c>
      <c r="M1835" s="275">
        <f t="shared" si="1147"/>
        <v>3200</v>
      </c>
    </row>
    <row r="1836" spans="1:13" s="99" customFormat="1" hidden="1" x14ac:dyDescent="0.2">
      <c r="A1836" s="102" t="s">
        <v>774</v>
      </c>
      <c r="B1836" s="101" t="s">
        <v>777</v>
      </c>
      <c r="C1836" s="101">
        <v>11</v>
      </c>
      <c r="D1836" s="116"/>
      <c r="E1836" s="111">
        <v>312</v>
      </c>
      <c r="F1836" s="139"/>
      <c r="G1836" s="104"/>
      <c r="H1836" s="295">
        <f t="shared" ref="H1836:L1836" si="1153">SUM(H1837)</f>
        <v>9000</v>
      </c>
      <c r="I1836" s="295">
        <f t="shared" si="1153"/>
        <v>0</v>
      </c>
      <c r="J1836" s="295">
        <f t="shared" si="1153"/>
        <v>0</v>
      </c>
      <c r="K1836" s="295">
        <f t="shared" si="1153"/>
        <v>0</v>
      </c>
      <c r="L1836" s="295">
        <f t="shared" si="1153"/>
        <v>2100</v>
      </c>
      <c r="M1836" s="295">
        <f t="shared" si="1147"/>
        <v>11100</v>
      </c>
    </row>
    <row r="1837" spans="1:13" s="148" customFormat="1" hidden="1" x14ac:dyDescent="0.2">
      <c r="A1837" s="107" t="s">
        <v>774</v>
      </c>
      <c r="B1837" s="94" t="s">
        <v>777</v>
      </c>
      <c r="C1837" s="94">
        <v>11</v>
      </c>
      <c r="D1837" s="95" t="s">
        <v>296</v>
      </c>
      <c r="E1837" s="117">
        <v>3121</v>
      </c>
      <c r="F1837" s="140" t="s">
        <v>471</v>
      </c>
      <c r="G1837" s="130"/>
      <c r="H1837" s="275">
        <v>9000</v>
      </c>
      <c r="I1837" s="275"/>
      <c r="J1837" s="275"/>
      <c r="K1837" s="275"/>
      <c r="L1837" s="275">
        <v>2100</v>
      </c>
      <c r="M1837" s="275">
        <f t="shared" si="1147"/>
        <v>11100</v>
      </c>
    </row>
    <row r="1838" spans="1:13" s="99" customFormat="1" hidden="1" x14ac:dyDescent="0.2">
      <c r="A1838" s="102" t="s">
        <v>774</v>
      </c>
      <c r="B1838" s="101" t="s">
        <v>777</v>
      </c>
      <c r="C1838" s="101">
        <v>11</v>
      </c>
      <c r="D1838" s="116"/>
      <c r="E1838" s="111">
        <v>313</v>
      </c>
      <c r="F1838" s="139"/>
      <c r="G1838" s="104"/>
      <c r="H1838" s="295">
        <f t="shared" ref="H1838:L1838" si="1154">SUM(H1839:H1839)</f>
        <v>59100</v>
      </c>
      <c r="I1838" s="295">
        <f t="shared" si="1154"/>
        <v>0</v>
      </c>
      <c r="J1838" s="295">
        <f t="shared" si="1154"/>
        <v>0</v>
      </c>
      <c r="K1838" s="295">
        <f t="shared" si="1154"/>
        <v>0</v>
      </c>
      <c r="L1838" s="295">
        <f t="shared" si="1154"/>
        <v>12600</v>
      </c>
      <c r="M1838" s="295">
        <f t="shared" si="1147"/>
        <v>71700</v>
      </c>
    </row>
    <row r="1839" spans="1:13" s="99" customFormat="1" hidden="1" x14ac:dyDescent="0.2">
      <c r="A1839" s="107" t="s">
        <v>774</v>
      </c>
      <c r="B1839" s="94" t="s">
        <v>777</v>
      </c>
      <c r="C1839" s="94">
        <v>11</v>
      </c>
      <c r="D1839" s="95" t="s">
        <v>296</v>
      </c>
      <c r="E1839" s="117">
        <v>3132</v>
      </c>
      <c r="F1839" s="140" t="s">
        <v>40</v>
      </c>
      <c r="G1839" s="130"/>
      <c r="H1839" s="275">
        <v>59100</v>
      </c>
      <c r="I1839" s="275"/>
      <c r="J1839" s="275"/>
      <c r="K1839" s="275"/>
      <c r="L1839" s="275">
        <v>12600</v>
      </c>
      <c r="M1839" s="275">
        <f t="shared" si="1147"/>
        <v>71700</v>
      </c>
    </row>
    <row r="1840" spans="1:13" s="148" customFormat="1" hidden="1" x14ac:dyDescent="0.2">
      <c r="A1840" s="186" t="s">
        <v>774</v>
      </c>
      <c r="B1840" s="174" t="s">
        <v>777</v>
      </c>
      <c r="C1840" s="164">
        <v>11</v>
      </c>
      <c r="D1840" s="164"/>
      <c r="E1840" s="165">
        <v>32</v>
      </c>
      <c r="F1840" s="166"/>
      <c r="G1840" s="167"/>
      <c r="H1840" s="296">
        <f t="shared" ref="H1840:I1840" si="1155">H1841+H1845+H1851+H1861</f>
        <v>176232</v>
      </c>
      <c r="I1840" s="296">
        <f t="shared" si="1155"/>
        <v>2525</v>
      </c>
      <c r="J1840" s="296">
        <f t="shared" ref="J1840:L1840" si="1156">J1841+J1845+J1851+J1861</f>
        <v>2525</v>
      </c>
      <c r="K1840" s="296">
        <f t="shared" si="1156"/>
        <v>0</v>
      </c>
      <c r="L1840" s="296">
        <f t="shared" si="1156"/>
        <v>55600</v>
      </c>
      <c r="M1840" s="296">
        <f t="shared" si="1147"/>
        <v>231832</v>
      </c>
    </row>
    <row r="1841" spans="1:13" s="148" customFormat="1" hidden="1" x14ac:dyDescent="0.2">
      <c r="A1841" s="102" t="s">
        <v>774</v>
      </c>
      <c r="B1841" s="101" t="s">
        <v>777</v>
      </c>
      <c r="C1841" s="101">
        <v>11</v>
      </c>
      <c r="D1841" s="116"/>
      <c r="E1841" s="111">
        <v>321</v>
      </c>
      <c r="F1841" s="139"/>
      <c r="G1841" s="104"/>
      <c r="H1841" s="105">
        <f t="shared" ref="H1841:I1841" si="1157">SUM(H1842:H1844)</f>
        <v>37897</v>
      </c>
      <c r="I1841" s="105">
        <f t="shared" si="1157"/>
        <v>0</v>
      </c>
      <c r="J1841" s="105">
        <f t="shared" ref="J1841:L1841" si="1158">SUM(J1842:J1844)</f>
        <v>0</v>
      </c>
      <c r="K1841" s="105">
        <f t="shared" si="1158"/>
        <v>0</v>
      </c>
      <c r="L1841" s="105">
        <f t="shared" si="1158"/>
        <v>6000</v>
      </c>
      <c r="M1841" s="105">
        <f t="shared" si="1147"/>
        <v>43897</v>
      </c>
    </row>
    <row r="1842" spans="1:13" s="148" customFormat="1" hidden="1" x14ac:dyDescent="0.2">
      <c r="A1842" s="107" t="s">
        <v>774</v>
      </c>
      <c r="B1842" s="94" t="s">
        <v>777</v>
      </c>
      <c r="C1842" s="94">
        <v>11</v>
      </c>
      <c r="D1842" s="95" t="s">
        <v>296</v>
      </c>
      <c r="E1842" s="117">
        <v>3211</v>
      </c>
      <c r="F1842" s="140" t="s">
        <v>42</v>
      </c>
      <c r="G1842" s="130"/>
      <c r="H1842" s="275">
        <v>20872</v>
      </c>
      <c r="I1842" s="275"/>
      <c r="J1842" s="275"/>
      <c r="K1842" s="275"/>
      <c r="L1842" s="275">
        <v>5000</v>
      </c>
      <c r="M1842" s="275">
        <f t="shared" si="1147"/>
        <v>25872</v>
      </c>
    </row>
    <row r="1843" spans="1:13" s="99" customFormat="1" ht="30" hidden="1" x14ac:dyDescent="0.2">
      <c r="A1843" s="107" t="s">
        <v>774</v>
      </c>
      <c r="B1843" s="94" t="s">
        <v>777</v>
      </c>
      <c r="C1843" s="94">
        <v>11</v>
      </c>
      <c r="D1843" s="95" t="s">
        <v>296</v>
      </c>
      <c r="E1843" s="117">
        <v>3212</v>
      </c>
      <c r="F1843" s="140" t="s">
        <v>43</v>
      </c>
      <c r="G1843" s="130"/>
      <c r="H1843" s="275">
        <v>3982</v>
      </c>
      <c r="I1843" s="275"/>
      <c r="J1843" s="275"/>
      <c r="K1843" s="275"/>
      <c r="L1843" s="275">
        <v>1000</v>
      </c>
      <c r="M1843" s="275">
        <f t="shared" si="1147"/>
        <v>4982</v>
      </c>
    </row>
    <row r="1844" spans="1:13" s="148" customFormat="1" hidden="1" x14ac:dyDescent="0.2">
      <c r="A1844" s="107" t="s">
        <v>774</v>
      </c>
      <c r="B1844" s="94" t="s">
        <v>777</v>
      </c>
      <c r="C1844" s="94">
        <v>11</v>
      </c>
      <c r="D1844" s="95" t="s">
        <v>296</v>
      </c>
      <c r="E1844" s="117">
        <v>3213</v>
      </c>
      <c r="F1844" s="140" t="s">
        <v>44</v>
      </c>
      <c r="G1844" s="130"/>
      <c r="H1844" s="275">
        <v>13043</v>
      </c>
      <c r="I1844" s="275"/>
      <c r="J1844" s="275"/>
      <c r="K1844" s="275"/>
      <c r="L1844" s="275"/>
      <c r="M1844" s="275">
        <f t="shared" si="1147"/>
        <v>13043</v>
      </c>
    </row>
    <row r="1845" spans="1:13" s="148" customFormat="1" hidden="1" x14ac:dyDescent="0.2">
      <c r="A1845" s="102" t="s">
        <v>774</v>
      </c>
      <c r="B1845" s="101" t="s">
        <v>777</v>
      </c>
      <c r="C1845" s="101">
        <v>11</v>
      </c>
      <c r="D1845" s="116"/>
      <c r="E1845" s="111">
        <v>322</v>
      </c>
      <c r="F1845" s="139"/>
      <c r="G1845" s="104"/>
      <c r="H1845" s="105">
        <f t="shared" ref="H1845:I1845" si="1159">SUM(H1846:H1850)</f>
        <v>22614</v>
      </c>
      <c r="I1845" s="105">
        <f t="shared" si="1159"/>
        <v>0</v>
      </c>
      <c r="J1845" s="105">
        <f t="shared" ref="J1845:L1845" si="1160">SUM(J1846:J1850)</f>
        <v>0</v>
      </c>
      <c r="K1845" s="105">
        <f t="shared" si="1160"/>
        <v>0</v>
      </c>
      <c r="L1845" s="105">
        <f t="shared" si="1160"/>
        <v>4000</v>
      </c>
      <c r="M1845" s="105">
        <f t="shared" si="1147"/>
        <v>26614</v>
      </c>
    </row>
    <row r="1846" spans="1:13" s="148" customFormat="1" hidden="1" x14ac:dyDescent="0.2">
      <c r="A1846" s="107" t="s">
        <v>774</v>
      </c>
      <c r="B1846" s="94" t="s">
        <v>777</v>
      </c>
      <c r="C1846" s="94">
        <v>11</v>
      </c>
      <c r="D1846" s="95" t="s">
        <v>296</v>
      </c>
      <c r="E1846" s="117">
        <v>3221</v>
      </c>
      <c r="F1846" s="140" t="s">
        <v>297</v>
      </c>
      <c r="G1846" s="130"/>
      <c r="H1846" s="275">
        <v>2654</v>
      </c>
      <c r="I1846" s="275"/>
      <c r="J1846" s="275"/>
      <c r="K1846" s="275"/>
      <c r="L1846" s="275">
        <v>1500</v>
      </c>
      <c r="M1846" s="275">
        <f t="shared" si="1147"/>
        <v>4154</v>
      </c>
    </row>
    <row r="1847" spans="1:13" s="148" customFormat="1" hidden="1" x14ac:dyDescent="0.2">
      <c r="A1847" s="107" t="s">
        <v>774</v>
      </c>
      <c r="B1847" s="94" t="s">
        <v>777</v>
      </c>
      <c r="C1847" s="94">
        <v>11</v>
      </c>
      <c r="D1847" s="95" t="s">
        <v>296</v>
      </c>
      <c r="E1847" s="117">
        <v>3223</v>
      </c>
      <c r="F1847" s="140" t="s">
        <v>48</v>
      </c>
      <c r="G1847" s="130"/>
      <c r="H1847" s="275">
        <v>16500</v>
      </c>
      <c r="I1847" s="275"/>
      <c r="J1847" s="275"/>
      <c r="K1847" s="275"/>
      <c r="L1847" s="275"/>
      <c r="M1847" s="275">
        <f t="shared" si="1147"/>
        <v>16500</v>
      </c>
    </row>
    <row r="1848" spans="1:13" s="148" customFormat="1" ht="30" hidden="1" x14ac:dyDescent="0.2">
      <c r="A1848" s="107" t="s">
        <v>774</v>
      </c>
      <c r="B1848" s="94" t="s">
        <v>777</v>
      </c>
      <c r="C1848" s="94">
        <v>11</v>
      </c>
      <c r="D1848" s="95" t="s">
        <v>296</v>
      </c>
      <c r="E1848" s="117">
        <v>3224</v>
      </c>
      <c r="F1848" s="140" t="s">
        <v>155</v>
      </c>
      <c r="G1848" s="130"/>
      <c r="H1848" s="275">
        <v>796</v>
      </c>
      <c r="I1848" s="275"/>
      <c r="J1848" s="275"/>
      <c r="K1848" s="275"/>
      <c r="L1848" s="275">
        <v>2000</v>
      </c>
      <c r="M1848" s="275">
        <f t="shared" si="1147"/>
        <v>2796</v>
      </c>
    </row>
    <row r="1849" spans="1:13" s="99" customFormat="1" hidden="1" x14ac:dyDescent="0.2">
      <c r="A1849" s="107" t="s">
        <v>774</v>
      </c>
      <c r="B1849" s="94" t="s">
        <v>777</v>
      </c>
      <c r="C1849" s="94">
        <v>11</v>
      </c>
      <c r="D1849" s="95" t="s">
        <v>296</v>
      </c>
      <c r="E1849" s="117">
        <v>3225</v>
      </c>
      <c r="F1849" s="140" t="s">
        <v>473</v>
      </c>
      <c r="G1849" s="130"/>
      <c r="H1849" s="275">
        <v>664</v>
      </c>
      <c r="I1849" s="275"/>
      <c r="J1849" s="275"/>
      <c r="K1849" s="275"/>
      <c r="L1849" s="275">
        <v>500</v>
      </c>
      <c r="M1849" s="275">
        <f t="shared" si="1147"/>
        <v>1164</v>
      </c>
    </row>
    <row r="1850" spans="1:13" s="148" customFormat="1" hidden="1" x14ac:dyDescent="0.2">
      <c r="A1850" s="107" t="s">
        <v>774</v>
      </c>
      <c r="B1850" s="94" t="s">
        <v>777</v>
      </c>
      <c r="C1850" s="94">
        <v>11</v>
      </c>
      <c r="D1850" s="95" t="s">
        <v>296</v>
      </c>
      <c r="E1850" s="117">
        <v>3227</v>
      </c>
      <c r="F1850" s="140" t="s">
        <v>51</v>
      </c>
      <c r="G1850" s="130"/>
      <c r="H1850" s="275">
        <v>2000</v>
      </c>
      <c r="I1850" s="275"/>
      <c r="J1850" s="275"/>
      <c r="K1850" s="275"/>
      <c r="L1850" s="275"/>
      <c r="M1850" s="275">
        <f t="shared" si="1147"/>
        <v>2000</v>
      </c>
    </row>
    <row r="1851" spans="1:13" s="148" customFormat="1" hidden="1" x14ac:dyDescent="0.2">
      <c r="A1851" s="102" t="s">
        <v>774</v>
      </c>
      <c r="B1851" s="101" t="s">
        <v>777</v>
      </c>
      <c r="C1851" s="101">
        <v>11</v>
      </c>
      <c r="D1851" s="116"/>
      <c r="E1851" s="111">
        <v>323</v>
      </c>
      <c r="F1851" s="139"/>
      <c r="G1851" s="104"/>
      <c r="H1851" s="105">
        <f t="shared" ref="H1851:I1851" si="1161">SUM(H1852:H1860)</f>
        <v>97336</v>
      </c>
      <c r="I1851" s="105">
        <f t="shared" si="1161"/>
        <v>2325</v>
      </c>
      <c r="J1851" s="105">
        <f t="shared" ref="J1851:L1851" si="1162">SUM(J1852:J1860)</f>
        <v>2325</v>
      </c>
      <c r="K1851" s="105">
        <f t="shared" si="1162"/>
        <v>0</v>
      </c>
      <c r="L1851" s="105">
        <f t="shared" si="1162"/>
        <v>42100</v>
      </c>
      <c r="M1851" s="105">
        <f t="shared" si="1147"/>
        <v>139436</v>
      </c>
    </row>
    <row r="1852" spans="1:13" s="148" customFormat="1" hidden="1" x14ac:dyDescent="0.2">
      <c r="A1852" s="107" t="s">
        <v>774</v>
      </c>
      <c r="B1852" s="94" t="s">
        <v>777</v>
      </c>
      <c r="C1852" s="94">
        <v>11</v>
      </c>
      <c r="D1852" s="95" t="s">
        <v>296</v>
      </c>
      <c r="E1852" s="117">
        <v>3231</v>
      </c>
      <c r="F1852" s="140" t="s">
        <v>52</v>
      </c>
      <c r="G1852" s="130"/>
      <c r="H1852" s="275">
        <v>4911</v>
      </c>
      <c r="I1852" s="275"/>
      <c r="J1852" s="275"/>
      <c r="K1852" s="275"/>
      <c r="L1852" s="275">
        <v>2000</v>
      </c>
      <c r="M1852" s="275">
        <f t="shared" si="1147"/>
        <v>6911</v>
      </c>
    </row>
    <row r="1853" spans="1:13" s="148" customFormat="1" hidden="1" x14ac:dyDescent="0.2">
      <c r="A1853" s="107" t="s">
        <v>774</v>
      </c>
      <c r="B1853" s="94" t="s">
        <v>777</v>
      </c>
      <c r="C1853" s="94">
        <v>11</v>
      </c>
      <c r="D1853" s="95" t="s">
        <v>296</v>
      </c>
      <c r="E1853" s="117">
        <v>3232</v>
      </c>
      <c r="F1853" s="140" t="s">
        <v>53</v>
      </c>
      <c r="G1853" s="130"/>
      <c r="H1853" s="275">
        <v>21939</v>
      </c>
      <c r="I1853" s="275">
        <v>2325</v>
      </c>
      <c r="J1853" s="275"/>
      <c r="K1853" s="275"/>
      <c r="L1853" s="275"/>
      <c r="M1853" s="275">
        <f t="shared" si="1147"/>
        <v>19614</v>
      </c>
    </row>
    <row r="1854" spans="1:13" s="148" customFormat="1" hidden="1" x14ac:dyDescent="0.2">
      <c r="A1854" s="107" t="s">
        <v>774</v>
      </c>
      <c r="B1854" s="94" t="s">
        <v>777</v>
      </c>
      <c r="C1854" s="94">
        <v>11</v>
      </c>
      <c r="D1854" s="95" t="s">
        <v>296</v>
      </c>
      <c r="E1854" s="117">
        <v>3233</v>
      </c>
      <c r="F1854" s="140" t="s">
        <v>54</v>
      </c>
      <c r="G1854" s="130"/>
      <c r="H1854" s="275">
        <v>675</v>
      </c>
      <c r="I1854" s="275"/>
      <c r="J1854" s="275">
        <v>325</v>
      </c>
      <c r="K1854" s="275"/>
      <c r="L1854" s="275"/>
      <c r="M1854" s="275">
        <f t="shared" si="1147"/>
        <v>1000</v>
      </c>
    </row>
    <row r="1855" spans="1:13" s="148" customFormat="1" hidden="1" x14ac:dyDescent="0.2">
      <c r="A1855" s="107" t="s">
        <v>774</v>
      </c>
      <c r="B1855" s="94" t="s">
        <v>777</v>
      </c>
      <c r="C1855" s="94">
        <v>11</v>
      </c>
      <c r="D1855" s="95" t="s">
        <v>296</v>
      </c>
      <c r="E1855" s="117">
        <v>3234</v>
      </c>
      <c r="F1855" s="140" t="s">
        <v>55</v>
      </c>
      <c r="G1855" s="130"/>
      <c r="H1855" s="275">
        <v>3318</v>
      </c>
      <c r="I1855" s="275"/>
      <c r="J1855" s="275"/>
      <c r="K1855" s="275"/>
      <c r="L1855" s="275">
        <v>600</v>
      </c>
      <c r="M1855" s="275">
        <f t="shared" si="1147"/>
        <v>3918</v>
      </c>
    </row>
    <row r="1856" spans="1:13" s="148" customFormat="1" hidden="1" x14ac:dyDescent="0.2">
      <c r="A1856" s="107" t="s">
        <v>774</v>
      </c>
      <c r="B1856" s="94" t="s">
        <v>777</v>
      </c>
      <c r="C1856" s="94">
        <v>11</v>
      </c>
      <c r="D1856" s="95" t="s">
        <v>296</v>
      </c>
      <c r="E1856" s="117">
        <v>3235</v>
      </c>
      <c r="F1856" s="140" t="s">
        <v>56</v>
      </c>
      <c r="G1856" s="130"/>
      <c r="H1856" s="275">
        <v>29199</v>
      </c>
      <c r="I1856" s="275"/>
      <c r="J1856" s="275"/>
      <c r="K1856" s="275"/>
      <c r="L1856" s="275">
        <v>10000</v>
      </c>
      <c r="M1856" s="275">
        <f t="shared" si="1147"/>
        <v>39199</v>
      </c>
    </row>
    <row r="1857" spans="1:13" s="148" customFormat="1" hidden="1" x14ac:dyDescent="0.2">
      <c r="A1857" s="107" t="s">
        <v>774</v>
      </c>
      <c r="B1857" s="94" t="s">
        <v>777</v>
      </c>
      <c r="C1857" s="94">
        <v>11</v>
      </c>
      <c r="D1857" s="95" t="s">
        <v>296</v>
      </c>
      <c r="E1857" s="117">
        <v>3236</v>
      </c>
      <c r="F1857" s="140" t="s">
        <v>57</v>
      </c>
      <c r="G1857" s="130"/>
      <c r="H1857" s="275">
        <v>265</v>
      </c>
      <c r="I1857" s="275"/>
      <c r="J1857" s="275"/>
      <c r="K1857" s="275"/>
      <c r="L1857" s="275">
        <v>1000</v>
      </c>
      <c r="M1857" s="275">
        <f t="shared" si="1147"/>
        <v>1265</v>
      </c>
    </row>
    <row r="1858" spans="1:13" s="148" customFormat="1" hidden="1" x14ac:dyDescent="0.2">
      <c r="A1858" s="107" t="s">
        <v>774</v>
      </c>
      <c r="B1858" s="94" t="s">
        <v>777</v>
      </c>
      <c r="C1858" s="94">
        <v>11</v>
      </c>
      <c r="D1858" s="95" t="s">
        <v>296</v>
      </c>
      <c r="E1858" s="117">
        <v>3237</v>
      </c>
      <c r="F1858" s="140" t="s">
        <v>58</v>
      </c>
      <c r="G1858" s="130"/>
      <c r="H1858" s="275">
        <v>10618</v>
      </c>
      <c r="I1858" s="275"/>
      <c r="J1858" s="275"/>
      <c r="K1858" s="275"/>
      <c r="L1858" s="275">
        <v>3000</v>
      </c>
      <c r="M1858" s="275">
        <f t="shared" si="1147"/>
        <v>13618</v>
      </c>
    </row>
    <row r="1859" spans="1:13" s="99" customFormat="1" hidden="1" x14ac:dyDescent="0.2">
      <c r="A1859" s="107" t="s">
        <v>774</v>
      </c>
      <c r="B1859" s="94" t="s">
        <v>777</v>
      </c>
      <c r="C1859" s="94">
        <v>11</v>
      </c>
      <c r="D1859" s="95" t="s">
        <v>296</v>
      </c>
      <c r="E1859" s="117">
        <v>3238</v>
      </c>
      <c r="F1859" s="140" t="s">
        <v>59</v>
      </c>
      <c r="G1859" s="130"/>
      <c r="H1859" s="275">
        <v>7963</v>
      </c>
      <c r="I1859" s="275"/>
      <c r="J1859" s="275"/>
      <c r="K1859" s="275"/>
      <c r="L1859" s="275">
        <v>22500</v>
      </c>
      <c r="M1859" s="275">
        <f t="shared" si="1147"/>
        <v>30463</v>
      </c>
    </row>
    <row r="1860" spans="1:13" s="137" customFormat="1" ht="15" hidden="1" x14ac:dyDescent="0.2">
      <c r="A1860" s="107" t="s">
        <v>774</v>
      </c>
      <c r="B1860" s="94" t="s">
        <v>777</v>
      </c>
      <c r="C1860" s="94">
        <v>11</v>
      </c>
      <c r="D1860" s="95" t="s">
        <v>296</v>
      </c>
      <c r="E1860" s="117">
        <v>3239</v>
      </c>
      <c r="F1860" s="140" t="s">
        <v>60</v>
      </c>
      <c r="G1860" s="130"/>
      <c r="H1860" s="275">
        <v>18448</v>
      </c>
      <c r="I1860" s="275"/>
      <c r="J1860" s="275">
        <v>2000</v>
      </c>
      <c r="K1860" s="275"/>
      <c r="L1860" s="275">
        <v>3000</v>
      </c>
      <c r="M1860" s="275">
        <f t="shared" si="1147"/>
        <v>23448</v>
      </c>
    </row>
    <row r="1861" spans="1:13" s="148" customFormat="1" hidden="1" x14ac:dyDescent="0.2">
      <c r="A1861" s="102" t="s">
        <v>774</v>
      </c>
      <c r="B1861" s="101" t="s">
        <v>777</v>
      </c>
      <c r="C1861" s="101">
        <v>11</v>
      </c>
      <c r="D1861" s="116"/>
      <c r="E1861" s="111">
        <v>329</v>
      </c>
      <c r="F1861" s="139"/>
      <c r="G1861" s="104"/>
      <c r="H1861" s="105">
        <f t="shared" ref="H1861:I1861" si="1163">SUM(H1862:H1866)</f>
        <v>18385</v>
      </c>
      <c r="I1861" s="105">
        <f t="shared" si="1163"/>
        <v>200</v>
      </c>
      <c r="J1861" s="105">
        <f t="shared" ref="J1861:L1861" si="1164">SUM(J1862:J1866)</f>
        <v>200</v>
      </c>
      <c r="K1861" s="105">
        <f t="shared" si="1164"/>
        <v>0</v>
      </c>
      <c r="L1861" s="105">
        <f t="shared" si="1164"/>
        <v>3500</v>
      </c>
      <c r="M1861" s="105">
        <f t="shared" si="1147"/>
        <v>21885</v>
      </c>
    </row>
    <row r="1862" spans="1:13" s="148" customFormat="1" ht="30" hidden="1" x14ac:dyDescent="0.2">
      <c r="A1862" s="107" t="s">
        <v>774</v>
      </c>
      <c r="B1862" s="94" t="s">
        <v>777</v>
      </c>
      <c r="C1862" s="94">
        <v>11</v>
      </c>
      <c r="D1862" s="95" t="s">
        <v>296</v>
      </c>
      <c r="E1862" s="117">
        <v>3291</v>
      </c>
      <c r="F1862" s="140" t="s">
        <v>474</v>
      </c>
      <c r="G1862" s="130"/>
      <c r="H1862" s="275">
        <v>15263</v>
      </c>
      <c r="I1862" s="275"/>
      <c r="J1862" s="275"/>
      <c r="K1862" s="275"/>
      <c r="L1862" s="275"/>
      <c r="M1862" s="275">
        <f t="shared" ref="M1862:M1887" si="1165">H1862-I1862+J1862-K1862+L1862</f>
        <v>15263</v>
      </c>
    </row>
    <row r="1863" spans="1:13" s="148" customFormat="1" hidden="1" x14ac:dyDescent="0.2">
      <c r="A1863" s="107" t="s">
        <v>774</v>
      </c>
      <c r="B1863" s="94" t="s">
        <v>777</v>
      </c>
      <c r="C1863" s="94">
        <v>11</v>
      </c>
      <c r="D1863" s="95" t="s">
        <v>296</v>
      </c>
      <c r="E1863" s="117">
        <v>3292</v>
      </c>
      <c r="F1863" s="140" t="s">
        <v>63</v>
      </c>
      <c r="G1863" s="130"/>
      <c r="H1863" s="275">
        <v>664</v>
      </c>
      <c r="I1863" s="275">
        <v>200</v>
      </c>
      <c r="J1863" s="275"/>
      <c r="K1863" s="275"/>
      <c r="L1863" s="275"/>
      <c r="M1863" s="275">
        <f t="shared" si="1165"/>
        <v>464</v>
      </c>
    </row>
    <row r="1864" spans="1:13" s="148" customFormat="1" hidden="1" x14ac:dyDescent="0.2">
      <c r="A1864" s="107" t="s">
        <v>774</v>
      </c>
      <c r="B1864" s="94" t="s">
        <v>777</v>
      </c>
      <c r="C1864" s="94">
        <v>11</v>
      </c>
      <c r="D1864" s="95" t="s">
        <v>296</v>
      </c>
      <c r="E1864" s="117">
        <v>3293</v>
      </c>
      <c r="F1864" s="140" t="s">
        <v>64</v>
      </c>
      <c r="G1864" s="130"/>
      <c r="H1864" s="275">
        <v>1927</v>
      </c>
      <c r="I1864" s="275"/>
      <c r="J1864" s="275"/>
      <c r="K1864" s="275"/>
      <c r="L1864" s="275">
        <v>3000</v>
      </c>
      <c r="M1864" s="275">
        <f t="shared" si="1165"/>
        <v>4927</v>
      </c>
    </row>
    <row r="1865" spans="1:13" s="99" customFormat="1" hidden="1" x14ac:dyDescent="0.2">
      <c r="A1865" s="107" t="s">
        <v>774</v>
      </c>
      <c r="B1865" s="94" t="s">
        <v>777</v>
      </c>
      <c r="C1865" s="94">
        <v>11</v>
      </c>
      <c r="D1865" s="95" t="s">
        <v>296</v>
      </c>
      <c r="E1865" s="117">
        <v>3294</v>
      </c>
      <c r="F1865" s="140" t="s">
        <v>604</v>
      </c>
      <c r="G1865" s="130"/>
      <c r="H1865" s="275">
        <v>133</v>
      </c>
      <c r="I1865" s="275"/>
      <c r="J1865" s="275"/>
      <c r="K1865" s="275"/>
      <c r="L1865" s="275">
        <v>500</v>
      </c>
      <c r="M1865" s="275">
        <f t="shared" si="1165"/>
        <v>633</v>
      </c>
    </row>
    <row r="1866" spans="1:13" s="99" customFormat="1" hidden="1" x14ac:dyDescent="0.2">
      <c r="A1866" s="107" t="s">
        <v>774</v>
      </c>
      <c r="B1866" s="94" t="s">
        <v>777</v>
      </c>
      <c r="C1866" s="94">
        <v>11</v>
      </c>
      <c r="D1866" s="95" t="s">
        <v>296</v>
      </c>
      <c r="E1866" s="117">
        <v>3295</v>
      </c>
      <c r="F1866" s="140" t="s">
        <v>66</v>
      </c>
      <c r="G1866" s="130"/>
      <c r="H1866" s="275">
        <v>398</v>
      </c>
      <c r="I1866" s="275"/>
      <c r="J1866" s="275">
        <v>200</v>
      </c>
      <c r="K1866" s="275"/>
      <c r="L1866" s="275"/>
      <c r="M1866" s="275">
        <f t="shared" si="1165"/>
        <v>598</v>
      </c>
    </row>
    <row r="1867" spans="1:13" s="148" customFormat="1" hidden="1" x14ac:dyDescent="0.2">
      <c r="A1867" s="186" t="s">
        <v>774</v>
      </c>
      <c r="B1867" s="174" t="s">
        <v>777</v>
      </c>
      <c r="C1867" s="164">
        <v>11</v>
      </c>
      <c r="D1867" s="164"/>
      <c r="E1867" s="165">
        <v>34</v>
      </c>
      <c r="F1867" s="166"/>
      <c r="G1867" s="167"/>
      <c r="H1867" s="296">
        <f t="shared" ref="H1867:L1867" si="1166">H1868</f>
        <v>266</v>
      </c>
      <c r="I1867" s="296">
        <f t="shared" si="1166"/>
        <v>0</v>
      </c>
      <c r="J1867" s="296">
        <f t="shared" si="1166"/>
        <v>0</v>
      </c>
      <c r="K1867" s="296">
        <f t="shared" si="1166"/>
        <v>0</v>
      </c>
      <c r="L1867" s="296">
        <f t="shared" si="1166"/>
        <v>0</v>
      </c>
      <c r="M1867" s="296">
        <f t="shared" si="1165"/>
        <v>266</v>
      </c>
    </row>
    <row r="1868" spans="1:13" s="137" customFormat="1" hidden="1" x14ac:dyDescent="0.2">
      <c r="A1868" s="102" t="s">
        <v>774</v>
      </c>
      <c r="B1868" s="101" t="s">
        <v>777</v>
      </c>
      <c r="C1868" s="101">
        <v>11</v>
      </c>
      <c r="D1868" s="116"/>
      <c r="E1868" s="111">
        <v>343</v>
      </c>
      <c r="F1868" s="139"/>
      <c r="G1868" s="104"/>
      <c r="H1868" s="105">
        <f t="shared" ref="H1868:I1868" si="1167">SUM(H1869:H1870)</f>
        <v>266</v>
      </c>
      <c r="I1868" s="105">
        <f t="shared" si="1167"/>
        <v>0</v>
      </c>
      <c r="J1868" s="105">
        <f t="shared" ref="J1868:L1868" si="1168">SUM(J1869:J1870)</f>
        <v>0</v>
      </c>
      <c r="K1868" s="105">
        <f t="shared" si="1168"/>
        <v>0</v>
      </c>
      <c r="L1868" s="105">
        <f t="shared" si="1168"/>
        <v>0</v>
      </c>
      <c r="M1868" s="105">
        <f t="shared" si="1165"/>
        <v>266</v>
      </c>
    </row>
    <row r="1869" spans="1:13" ht="15" hidden="1" x14ac:dyDescent="0.2">
      <c r="A1869" s="107" t="s">
        <v>774</v>
      </c>
      <c r="B1869" s="94" t="s">
        <v>777</v>
      </c>
      <c r="C1869" s="94">
        <v>11</v>
      </c>
      <c r="D1869" s="95" t="s">
        <v>296</v>
      </c>
      <c r="E1869" s="117">
        <v>3431</v>
      </c>
      <c r="F1869" s="140" t="s">
        <v>68</v>
      </c>
      <c r="G1869" s="130"/>
      <c r="H1869" s="275">
        <v>133</v>
      </c>
      <c r="I1869" s="275"/>
      <c r="J1869" s="275"/>
      <c r="K1869" s="275"/>
      <c r="L1869" s="275"/>
      <c r="M1869" s="275">
        <f t="shared" si="1165"/>
        <v>133</v>
      </c>
    </row>
    <row r="1870" spans="1:13" s="99" customFormat="1" hidden="1" x14ac:dyDescent="0.2">
      <c r="A1870" s="107" t="s">
        <v>774</v>
      </c>
      <c r="B1870" s="94" t="s">
        <v>777</v>
      </c>
      <c r="C1870" s="94">
        <v>11</v>
      </c>
      <c r="D1870" s="95" t="s">
        <v>296</v>
      </c>
      <c r="E1870" s="117">
        <v>3433</v>
      </c>
      <c r="F1870" s="140" t="s">
        <v>69</v>
      </c>
      <c r="G1870" s="130"/>
      <c r="H1870" s="275">
        <v>133</v>
      </c>
      <c r="I1870" s="275"/>
      <c r="J1870" s="275"/>
      <c r="K1870" s="275"/>
      <c r="L1870" s="275"/>
      <c r="M1870" s="275">
        <f t="shared" si="1165"/>
        <v>133</v>
      </c>
    </row>
    <row r="1871" spans="1:13" s="137" customFormat="1" hidden="1" x14ac:dyDescent="0.2">
      <c r="A1871" s="186" t="s">
        <v>774</v>
      </c>
      <c r="B1871" s="174" t="s">
        <v>777</v>
      </c>
      <c r="C1871" s="164">
        <v>11</v>
      </c>
      <c r="D1871" s="164"/>
      <c r="E1871" s="165">
        <v>37</v>
      </c>
      <c r="F1871" s="166"/>
      <c r="G1871" s="167"/>
      <c r="H1871" s="296">
        <f t="shared" ref="H1871:L1871" si="1169">H1872</f>
        <v>133</v>
      </c>
      <c r="I1871" s="296">
        <f t="shared" si="1169"/>
        <v>0</v>
      </c>
      <c r="J1871" s="296">
        <f t="shared" si="1169"/>
        <v>0</v>
      </c>
      <c r="K1871" s="296">
        <f t="shared" si="1169"/>
        <v>0</v>
      </c>
      <c r="L1871" s="296">
        <f t="shared" si="1169"/>
        <v>0</v>
      </c>
      <c r="M1871" s="296">
        <f t="shared" si="1165"/>
        <v>133</v>
      </c>
    </row>
    <row r="1872" spans="1:13" hidden="1" x14ac:dyDescent="0.2">
      <c r="A1872" s="102" t="s">
        <v>774</v>
      </c>
      <c r="B1872" s="101" t="s">
        <v>777</v>
      </c>
      <c r="C1872" s="101">
        <v>11</v>
      </c>
      <c r="D1872" s="116"/>
      <c r="E1872" s="111">
        <v>372</v>
      </c>
      <c r="F1872" s="139"/>
      <c r="G1872" s="104"/>
      <c r="H1872" s="105">
        <f t="shared" ref="H1872:L1872" si="1170">SUM(H1873)</f>
        <v>133</v>
      </c>
      <c r="I1872" s="105">
        <f t="shared" si="1170"/>
        <v>0</v>
      </c>
      <c r="J1872" s="105">
        <f t="shared" si="1170"/>
        <v>0</v>
      </c>
      <c r="K1872" s="105">
        <f t="shared" si="1170"/>
        <v>0</v>
      </c>
      <c r="L1872" s="105">
        <f t="shared" si="1170"/>
        <v>0</v>
      </c>
      <c r="M1872" s="105">
        <f t="shared" si="1165"/>
        <v>133</v>
      </c>
    </row>
    <row r="1873" spans="1:13" s="99" customFormat="1" hidden="1" x14ac:dyDescent="0.2">
      <c r="A1873" s="107" t="s">
        <v>774</v>
      </c>
      <c r="B1873" s="94" t="s">
        <v>777</v>
      </c>
      <c r="C1873" s="94">
        <v>11</v>
      </c>
      <c r="D1873" s="95" t="s">
        <v>296</v>
      </c>
      <c r="E1873" s="117">
        <v>3721</v>
      </c>
      <c r="F1873" s="140" t="s">
        <v>138</v>
      </c>
      <c r="G1873" s="130"/>
      <c r="H1873" s="275">
        <v>133</v>
      </c>
      <c r="I1873" s="275"/>
      <c r="J1873" s="275"/>
      <c r="K1873" s="275"/>
      <c r="L1873" s="275"/>
      <c r="M1873" s="275">
        <f t="shared" si="1165"/>
        <v>133</v>
      </c>
    </row>
    <row r="1874" spans="1:13" s="137" customFormat="1" hidden="1" x14ac:dyDescent="0.2">
      <c r="A1874" s="186" t="s">
        <v>774</v>
      </c>
      <c r="B1874" s="174" t="s">
        <v>777</v>
      </c>
      <c r="C1874" s="164">
        <v>11</v>
      </c>
      <c r="D1874" s="164"/>
      <c r="E1874" s="165">
        <v>41</v>
      </c>
      <c r="F1874" s="166"/>
      <c r="G1874" s="167"/>
      <c r="H1874" s="296">
        <f t="shared" ref="H1874:L1874" si="1171">H1875</f>
        <v>929</v>
      </c>
      <c r="I1874" s="296">
        <f t="shared" si="1171"/>
        <v>0</v>
      </c>
      <c r="J1874" s="296">
        <f t="shared" si="1171"/>
        <v>0</v>
      </c>
      <c r="K1874" s="296">
        <f t="shared" si="1171"/>
        <v>0</v>
      </c>
      <c r="L1874" s="296">
        <f t="shared" si="1171"/>
        <v>0</v>
      </c>
      <c r="M1874" s="296">
        <f t="shared" si="1165"/>
        <v>929</v>
      </c>
    </row>
    <row r="1875" spans="1:13" hidden="1" x14ac:dyDescent="0.2">
      <c r="A1875" s="102" t="s">
        <v>774</v>
      </c>
      <c r="B1875" s="101" t="s">
        <v>777</v>
      </c>
      <c r="C1875" s="101">
        <v>11</v>
      </c>
      <c r="D1875" s="116"/>
      <c r="E1875" s="111">
        <v>412</v>
      </c>
      <c r="F1875" s="139"/>
      <c r="G1875" s="104"/>
      <c r="H1875" s="105">
        <f t="shared" ref="H1875:L1875" si="1172">SUM(H1876)</f>
        <v>929</v>
      </c>
      <c r="I1875" s="105">
        <f t="shared" si="1172"/>
        <v>0</v>
      </c>
      <c r="J1875" s="105">
        <f t="shared" si="1172"/>
        <v>0</v>
      </c>
      <c r="K1875" s="105">
        <f t="shared" si="1172"/>
        <v>0</v>
      </c>
      <c r="L1875" s="105">
        <f t="shared" si="1172"/>
        <v>0</v>
      </c>
      <c r="M1875" s="105">
        <f t="shared" si="1165"/>
        <v>929</v>
      </c>
    </row>
    <row r="1876" spans="1:13" s="99" customFormat="1" hidden="1" x14ac:dyDescent="0.2">
      <c r="A1876" s="107" t="s">
        <v>774</v>
      </c>
      <c r="B1876" s="94" t="s">
        <v>777</v>
      </c>
      <c r="C1876" s="94">
        <v>11</v>
      </c>
      <c r="D1876" s="95" t="s">
        <v>296</v>
      </c>
      <c r="E1876" s="117">
        <v>4123</v>
      </c>
      <c r="F1876" s="140" t="s">
        <v>83</v>
      </c>
      <c r="G1876" s="130"/>
      <c r="H1876" s="275">
        <v>929</v>
      </c>
      <c r="I1876" s="275"/>
      <c r="J1876" s="275"/>
      <c r="K1876" s="275"/>
      <c r="L1876" s="275"/>
      <c r="M1876" s="275">
        <f t="shared" si="1165"/>
        <v>929</v>
      </c>
    </row>
    <row r="1877" spans="1:13" s="137" customFormat="1" hidden="1" x14ac:dyDescent="0.2">
      <c r="A1877" s="186" t="s">
        <v>774</v>
      </c>
      <c r="B1877" s="174" t="s">
        <v>777</v>
      </c>
      <c r="C1877" s="164">
        <v>11</v>
      </c>
      <c r="D1877" s="164"/>
      <c r="E1877" s="165">
        <v>42</v>
      </c>
      <c r="F1877" s="166"/>
      <c r="G1877" s="167"/>
      <c r="H1877" s="296">
        <f>H1878+H1883</f>
        <v>6949</v>
      </c>
      <c r="I1877" s="296">
        <f>I1878+I1883</f>
        <v>0</v>
      </c>
      <c r="J1877" s="296">
        <f>J1878+J1883</f>
        <v>0</v>
      </c>
      <c r="K1877" s="296">
        <f>K1878+K1883</f>
        <v>0</v>
      </c>
      <c r="L1877" s="296">
        <f>L1878+L1883</f>
        <v>2700</v>
      </c>
      <c r="M1877" s="296">
        <f t="shared" si="1165"/>
        <v>9649</v>
      </c>
    </row>
    <row r="1878" spans="1:13" s="137" customFormat="1" hidden="1" x14ac:dyDescent="0.2">
      <c r="A1878" s="102" t="s">
        <v>774</v>
      </c>
      <c r="B1878" s="101" t="s">
        <v>777</v>
      </c>
      <c r="C1878" s="101">
        <v>11</v>
      </c>
      <c r="D1878" s="116"/>
      <c r="E1878" s="111">
        <v>422</v>
      </c>
      <c r="F1878" s="139"/>
      <c r="G1878" s="104"/>
      <c r="H1878" s="105">
        <f t="shared" ref="H1878:I1878" si="1173">SUM(H1879:H1882)</f>
        <v>6816</v>
      </c>
      <c r="I1878" s="105">
        <f t="shared" si="1173"/>
        <v>0</v>
      </c>
      <c r="J1878" s="105">
        <f t="shared" ref="J1878:L1878" si="1174">SUM(J1879:J1882)</f>
        <v>0</v>
      </c>
      <c r="K1878" s="105">
        <f t="shared" si="1174"/>
        <v>0</v>
      </c>
      <c r="L1878" s="105">
        <f t="shared" si="1174"/>
        <v>2700</v>
      </c>
      <c r="M1878" s="105">
        <f t="shared" si="1165"/>
        <v>9516</v>
      </c>
    </row>
    <row r="1879" spans="1:13" s="137" customFormat="1" ht="15" hidden="1" x14ac:dyDescent="0.2">
      <c r="A1879" s="107" t="s">
        <v>774</v>
      </c>
      <c r="B1879" s="94" t="s">
        <v>777</v>
      </c>
      <c r="C1879" s="94">
        <v>11</v>
      </c>
      <c r="D1879" s="95" t="s">
        <v>296</v>
      </c>
      <c r="E1879" s="117">
        <v>4221</v>
      </c>
      <c r="F1879" s="140" t="s">
        <v>74</v>
      </c>
      <c r="G1879" s="130"/>
      <c r="H1879" s="275">
        <v>3896</v>
      </c>
      <c r="I1879" s="275"/>
      <c r="J1879" s="275"/>
      <c r="K1879" s="275"/>
      <c r="L1879" s="275">
        <v>1700</v>
      </c>
      <c r="M1879" s="275">
        <f t="shared" si="1165"/>
        <v>5596</v>
      </c>
    </row>
    <row r="1880" spans="1:13" s="137" customFormat="1" ht="15" hidden="1" x14ac:dyDescent="0.2">
      <c r="A1880" s="107" t="s">
        <v>774</v>
      </c>
      <c r="B1880" s="94" t="s">
        <v>777</v>
      </c>
      <c r="C1880" s="94">
        <v>11</v>
      </c>
      <c r="D1880" s="95" t="s">
        <v>296</v>
      </c>
      <c r="E1880" s="117">
        <v>4222</v>
      </c>
      <c r="F1880" s="140" t="s">
        <v>75</v>
      </c>
      <c r="G1880" s="130"/>
      <c r="H1880" s="275">
        <v>133</v>
      </c>
      <c r="I1880" s="275"/>
      <c r="J1880" s="275"/>
      <c r="K1880" s="275"/>
      <c r="L1880" s="275">
        <v>1000</v>
      </c>
      <c r="M1880" s="275">
        <f t="shared" si="1165"/>
        <v>1133</v>
      </c>
    </row>
    <row r="1881" spans="1:13" s="99" customFormat="1" hidden="1" x14ac:dyDescent="0.2">
      <c r="A1881" s="107" t="s">
        <v>774</v>
      </c>
      <c r="B1881" s="94" t="s">
        <v>777</v>
      </c>
      <c r="C1881" s="94">
        <v>11</v>
      </c>
      <c r="D1881" s="95" t="s">
        <v>296</v>
      </c>
      <c r="E1881" s="117">
        <v>4223</v>
      </c>
      <c r="F1881" s="140" t="s">
        <v>76</v>
      </c>
      <c r="G1881" s="130"/>
      <c r="H1881" s="275">
        <v>133</v>
      </c>
      <c r="I1881" s="275"/>
      <c r="J1881" s="275"/>
      <c r="K1881" s="275"/>
      <c r="L1881" s="275"/>
      <c r="M1881" s="275">
        <f t="shared" si="1165"/>
        <v>133</v>
      </c>
    </row>
    <row r="1882" spans="1:13" s="137" customFormat="1" ht="15" hidden="1" x14ac:dyDescent="0.2">
      <c r="A1882" s="107" t="s">
        <v>774</v>
      </c>
      <c r="B1882" s="94" t="s">
        <v>777</v>
      </c>
      <c r="C1882" s="94">
        <v>11</v>
      </c>
      <c r="D1882" s="95" t="s">
        <v>296</v>
      </c>
      <c r="E1882" s="117">
        <v>4227</v>
      </c>
      <c r="F1882" s="140" t="s">
        <v>77</v>
      </c>
      <c r="G1882" s="130"/>
      <c r="H1882" s="275">
        <v>2654</v>
      </c>
      <c r="I1882" s="275"/>
      <c r="J1882" s="275"/>
      <c r="K1882" s="275"/>
      <c r="L1882" s="275"/>
      <c r="M1882" s="275">
        <f t="shared" si="1165"/>
        <v>2654</v>
      </c>
    </row>
    <row r="1883" spans="1:13" hidden="1" x14ac:dyDescent="0.2">
      <c r="A1883" s="102" t="s">
        <v>774</v>
      </c>
      <c r="B1883" s="101" t="s">
        <v>777</v>
      </c>
      <c r="C1883" s="101">
        <v>11</v>
      </c>
      <c r="D1883" s="116"/>
      <c r="E1883" s="111">
        <v>426</v>
      </c>
      <c r="F1883" s="139"/>
      <c r="G1883" s="104"/>
      <c r="H1883" s="105">
        <f t="shared" ref="H1883:L1883" si="1175">SUM(H1884)</f>
        <v>133</v>
      </c>
      <c r="I1883" s="105">
        <f t="shared" si="1175"/>
        <v>0</v>
      </c>
      <c r="J1883" s="105">
        <f t="shared" si="1175"/>
        <v>0</v>
      </c>
      <c r="K1883" s="105">
        <f t="shared" si="1175"/>
        <v>0</v>
      </c>
      <c r="L1883" s="105">
        <f t="shared" si="1175"/>
        <v>0</v>
      </c>
      <c r="M1883" s="105">
        <f t="shared" si="1165"/>
        <v>133</v>
      </c>
    </row>
    <row r="1884" spans="1:13" s="99" customFormat="1" hidden="1" x14ac:dyDescent="0.2">
      <c r="A1884" s="107" t="s">
        <v>774</v>
      </c>
      <c r="B1884" s="94" t="s">
        <v>777</v>
      </c>
      <c r="C1884" s="94">
        <v>11</v>
      </c>
      <c r="D1884" s="95" t="s">
        <v>296</v>
      </c>
      <c r="E1884" s="117">
        <v>4262</v>
      </c>
      <c r="F1884" s="140" t="s">
        <v>86</v>
      </c>
      <c r="G1884" s="130"/>
      <c r="H1884" s="275">
        <v>133</v>
      </c>
      <c r="I1884" s="275"/>
      <c r="J1884" s="275"/>
      <c r="K1884" s="275"/>
      <c r="L1884" s="275"/>
      <c r="M1884" s="275">
        <f t="shared" si="1165"/>
        <v>133</v>
      </c>
    </row>
    <row r="1885" spans="1:13" s="137" customFormat="1" hidden="1" x14ac:dyDescent="0.2">
      <c r="A1885" s="186" t="s">
        <v>774</v>
      </c>
      <c r="B1885" s="174" t="s">
        <v>777</v>
      </c>
      <c r="C1885" s="164">
        <v>11</v>
      </c>
      <c r="D1885" s="164"/>
      <c r="E1885" s="165">
        <v>45</v>
      </c>
      <c r="F1885" s="166"/>
      <c r="G1885" s="167"/>
      <c r="H1885" s="296">
        <f t="shared" ref="H1885:L1885" si="1176">H1886</f>
        <v>133</v>
      </c>
      <c r="I1885" s="296">
        <f t="shared" si="1176"/>
        <v>0</v>
      </c>
      <c r="J1885" s="296">
        <f t="shared" si="1176"/>
        <v>0</v>
      </c>
      <c r="K1885" s="296">
        <f t="shared" si="1176"/>
        <v>0</v>
      </c>
      <c r="L1885" s="296">
        <f t="shared" si="1176"/>
        <v>0</v>
      </c>
      <c r="M1885" s="296">
        <f t="shared" si="1165"/>
        <v>133</v>
      </c>
    </row>
    <row r="1886" spans="1:13" hidden="1" x14ac:dyDescent="0.2">
      <c r="A1886" s="102" t="s">
        <v>774</v>
      </c>
      <c r="B1886" s="101" t="s">
        <v>777</v>
      </c>
      <c r="C1886" s="101">
        <v>11</v>
      </c>
      <c r="D1886" s="116"/>
      <c r="E1886" s="111">
        <v>451</v>
      </c>
      <c r="F1886" s="139"/>
      <c r="G1886" s="104"/>
      <c r="H1886" s="105">
        <f t="shared" ref="H1886:L1886" si="1177">SUM(H1887)</f>
        <v>133</v>
      </c>
      <c r="I1886" s="105">
        <f t="shared" si="1177"/>
        <v>0</v>
      </c>
      <c r="J1886" s="105">
        <f t="shared" si="1177"/>
        <v>0</v>
      </c>
      <c r="K1886" s="105">
        <f t="shared" si="1177"/>
        <v>0</v>
      </c>
      <c r="L1886" s="105">
        <f t="shared" si="1177"/>
        <v>0</v>
      </c>
      <c r="M1886" s="105">
        <f t="shared" si="1165"/>
        <v>133</v>
      </c>
    </row>
    <row r="1887" spans="1:13" s="99" customFormat="1" hidden="1" x14ac:dyDescent="0.2">
      <c r="A1887" s="107" t="s">
        <v>774</v>
      </c>
      <c r="B1887" s="94" t="s">
        <v>777</v>
      </c>
      <c r="C1887" s="94">
        <v>11</v>
      </c>
      <c r="D1887" s="95" t="s">
        <v>296</v>
      </c>
      <c r="E1887" s="117">
        <v>4511</v>
      </c>
      <c r="F1887" s="140" t="s">
        <v>91</v>
      </c>
      <c r="G1887" s="130"/>
      <c r="H1887" s="275">
        <v>133</v>
      </c>
      <c r="I1887" s="275"/>
      <c r="J1887" s="275"/>
      <c r="K1887" s="275"/>
      <c r="L1887" s="275"/>
      <c r="M1887" s="275">
        <f t="shared" si="1165"/>
        <v>133</v>
      </c>
    </row>
    <row r="1888" spans="1:13" s="137" customFormat="1" hidden="1" x14ac:dyDescent="0.2">
      <c r="A1888" s="186" t="s">
        <v>774</v>
      </c>
      <c r="B1888" s="174" t="s">
        <v>777</v>
      </c>
      <c r="C1888" s="164">
        <v>51</v>
      </c>
      <c r="D1888" s="164"/>
      <c r="E1888" s="165">
        <v>32</v>
      </c>
      <c r="F1888" s="166"/>
      <c r="G1888" s="167"/>
      <c r="H1888" s="296">
        <f t="shared" ref="H1888:L1889" si="1178">H1889</f>
        <v>1327</v>
      </c>
      <c r="I1888" s="296">
        <f t="shared" si="1178"/>
        <v>0</v>
      </c>
      <c r="J1888" s="296">
        <f t="shared" si="1178"/>
        <v>0</v>
      </c>
      <c r="K1888" s="296">
        <f t="shared" si="1178"/>
        <v>0</v>
      </c>
      <c r="L1888" s="296">
        <f t="shared" si="1178"/>
        <v>0</v>
      </c>
      <c r="M1888" s="296">
        <f t="shared" ref="M1888:M1890" si="1179">H1888-I1888+J1888-K1888+L1888</f>
        <v>1327</v>
      </c>
    </row>
    <row r="1889" spans="1:13" s="99" customFormat="1" hidden="1" x14ac:dyDescent="0.2">
      <c r="A1889" s="102" t="s">
        <v>774</v>
      </c>
      <c r="B1889" s="101" t="s">
        <v>777</v>
      </c>
      <c r="C1889" s="101">
        <v>51</v>
      </c>
      <c r="D1889" s="116"/>
      <c r="E1889" s="111">
        <v>321</v>
      </c>
      <c r="F1889" s="139"/>
      <c r="G1889" s="104"/>
      <c r="H1889" s="105">
        <f t="shared" si="1178"/>
        <v>1327</v>
      </c>
      <c r="I1889" s="105">
        <f t="shared" si="1178"/>
        <v>0</v>
      </c>
      <c r="J1889" s="105">
        <f t="shared" si="1178"/>
        <v>0</v>
      </c>
      <c r="K1889" s="105">
        <f t="shared" si="1178"/>
        <v>0</v>
      </c>
      <c r="L1889" s="105">
        <f t="shared" si="1178"/>
        <v>0</v>
      </c>
      <c r="M1889" s="105">
        <f t="shared" si="1179"/>
        <v>1327</v>
      </c>
    </row>
    <row r="1890" spans="1:13" s="99" customFormat="1" hidden="1" x14ac:dyDescent="0.2">
      <c r="A1890" s="107" t="s">
        <v>774</v>
      </c>
      <c r="B1890" s="94" t="s">
        <v>777</v>
      </c>
      <c r="C1890" s="94">
        <v>51</v>
      </c>
      <c r="D1890" s="95" t="s">
        <v>296</v>
      </c>
      <c r="E1890" s="117">
        <v>3211</v>
      </c>
      <c r="F1890" s="140" t="s">
        <v>42</v>
      </c>
      <c r="G1890" s="130"/>
      <c r="H1890" s="275">
        <v>1327</v>
      </c>
      <c r="I1890" s="275"/>
      <c r="J1890" s="275"/>
      <c r="K1890" s="275"/>
      <c r="L1890" s="275"/>
      <c r="M1890" s="275">
        <f t="shared" si="1179"/>
        <v>1327</v>
      </c>
    </row>
    <row r="1891" spans="1:13" s="99" customFormat="1" ht="33.75" hidden="1" x14ac:dyDescent="0.2">
      <c r="A1891" s="177" t="s">
        <v>774</v>
      </c>
      <c r="B1891" s="168" t="s">
        <v>779</v>
      </c>
      <c r="C1891" s="168"/>
      <c r="D1891" s="168"/>
      <c r="E1891" s="175"/>
      <c r="F1891" s="172" t="s">
        <v>79</v>
      </c>
      <c r="G1891" s="173" t="s">
        <v>778</v>
      </c>
      <c r="H1891" s="297">
        <f>H1892+H1899+H1902</f>
        <v>24302</v>
      </c>
      <c r="I1891" s="297">
        <f t="shared" ref="I1891:L1891" si="1180">I1892+I1899+I1902</f>
        <v>300</v>
      </c>
      <c r="J1891" s="297">
        <f t="shared" si="1180"/>
        <v>300</v>
      </c>
      <c r="K1891" s="297">
        <f t="shared" si="1180"/>
        <v>0</v>
      </c>
      <c r="L1891" s="297">
        <f t="shared" si="1180"/>
        <v>0</v>
      </c>
      <c r="M1891" s="297">
        <f t="shared" ref="M1891:M1901" si="1181">H1891-I1891+J1891-K1891+L1891</f>
        <v>24302</v>
      </c>
    </row>
    <row r="1892" spans="1:13" s="137" customFormat="1" hidden="1" x14ac:dyDescent="0.2">
      <c r="A1892" s="186" t="s">
        <v>774</v>
      </c>
      <c r="B1892" s="174" t="s">
        <v>779</v>
      </c>
      <c r="C1892" s="164">
        <v>11</v>
      </c>
      <c r="D1892" s="164"/>
      <c r="E1892" s="165">
        <v>32</v>
      </c>
      <c r="F1892" s="166"/>
      <c r="G1892" s="167"/>
      <c r="H1892" s="296">
        <f t="shared" ref="H1892:I1892" si="1182">H1893+H1897</f>
        <v>20594</v>
      </c>
      <c r="I1892" s="296">
        <f t="shared" si="1182"/>
        <v>300</v>
      </c>
      <c r="J1892" s="296">
        <f t="shared" ref="J1892:L1892" si="1183">J1893+J1897</f>
        <v>300</v>
      </c>
      <c r="K1892" s="296">
        <f t="shared" si="1183"/>
        <v>0</v>
      </c>
      <c r="L1892" s="296">
        <f t="shared" si="1183"/>
        <v>0</v>
      </c>
      <c r="M1892" s="296">
        <f t="shared" si="1181"/>
        <v>20594</v>
      </c>
    </row>
    <row r="1893" spans="1:13" s="137" customFormat="1" hidden="1" x14ac:dyDescent="0.2">
      <c r="A1893" s="116" t="s">
        <v>774</v>
      </c>
      <c r="B1893" s="100" t="s">
        <v>779</v>
      </c>
      <c r="C1893" s="101">
        <v>11</v>
      </c>
      <c r="D1893" s="116"/>
      <c r="E1893" s="111">
        <v>323</v>
      </c>
      <c r="F1893" s="139"/>
      <c r="G1893" s="104"/>
      <c r="H1893" s="105">
        <f t="shared" ref="H1893:I1893" si="1184">SUM(H1894:H1896)</f>
        <v>18470</v>
      </c>
      <c r="I1893" s="105">
        <f t="shared" si="1184"/>
        <v>300</v>
      </c>
      <c r="J1893" s="105">
        <f t="shared" ref="J1893:L1893" si="1185">SUM(J1894:J1896)</f>
        <v>200</v>
      </c>
      <c r="K1893" s="105">
        <f t="shared" si="1185"/>
        <v>0</v>
      </c>
      <c r="L1893" s="105">
        <f t="shared" si="1185"/>
        <v>0</v>
      </c>
      <c r="M1893" s="105">
        <f t="shared" si="1181"/>
        <v>18370</v>
      </c>
    </row>
    <row r="1894" spans="1:13" s="137" customFormat="1" ht="15" hidden="1" x14ac:dyDescent="0.2">
      <c r="A1894" s="95" t="s">
        <v>774</v>
      </c>
      <c r="B1894" s="93" t="s">
        <v>779</v>
      </c>
      <c r="C1894" s="94">
        <v>11</v>
      </c>
      <c r="D1894" s="95" t="s">
        <v>296</v>
      </c>
      <c r="E1894" s="117">
        <v>3232</v>
      </c>
      <c r="F1894" s="140" t="s">
        <v>53</v>
      </c>
      <c r="G1894" s="130"/>
      <c r="H1894" s="275">
        <v>3822</v>
      </c>
      <c r="I1894" s="275"/>
      <c r="J1894" s="275"/>
      <c r="K1894" s="275"/>
      <c r="L1894" s="275"/>
      <c r="M1894" s="275">
        <f t="shared" si="1181"/>
        <v>3822</v>
      </c>
    </row>
    <row r="1895" spans="1:13" s="99" customFormat="1" hidden="1" x14ac:dyDescent="0.2">
      <c r="A1895" s="95" t="s">
        <v>774</v>
      </c>
      <c r="B1895" s="93" t="s">
        <v>779</v>
      </c>
      <c r="C1895" s="94">
        <v>11</v>
      </c>
      <c r="D1895" s="95" t="s">
        <v>296</v>
      </c>
      <c r="E1895" s="117">
        <v>3235</v>
      </c>
      <c r="F1895" s="140" t="s">
        <v>56</v>
      </c>
      <c r="G1895" s="130"/>
      <c r="H1895" s="275">
        <v>14250</v>
      </c>
      <c r="I1895" s="275">
        <v>300</v>
      </c>
      <c r="J1895" s="275"/>
      <c r="K1895" s="275"/>
      <c r="L1895" s="275"/>
      <c r="M1895" s="275">
        <f t="shared" si="1181"/>
        <v>13950</v>
      </c>
    </row>
    <row r="1896" spans="1:13" s="137" customFormat="1" ht="15" hidden="1" x14ac:dyDescent="0.2">
      <c r="A1896" s="95" t="s">
        <v>774</v>
      </c>
      <c r="B1896" s="93" t="s">
        <v>779</v>
      </c>
      <c r="C1896" s="94">
        <v>11</v>
      </c>
      <c r="D1896" s="95" t="s">
        <v>296</v>
      </c>
      <c r="E1896" s="117">
        <v>3239</v>
      </c>
      <c r="F1896" s="140" t="s">
        <v>60</v>
      </c>
      <c r="G1896" s="130"/>
      <c r="H1896" s="275">
        <v>398</v>
      </c>
      <c r="I1896" s="275"/>
      <c r="J1896" s="275">
        <v>200</v>
      </c>
      <c r="K1896" s="275"/>
      <c r="L1896" s="275"/>
      <c r="M1896" s="275">
        <f t="shared" si="1181"/>
        <v>598</v>
      </c>
    </row>
    <row r="1897" spans="1:13" hidden="1" x14ac:dyDescent="0.2">
      <c r="A1897" s="116" t="s">
        <v>774</v>
      </c>
      <c r="B1897" s="100" t="s">
        <v>779</v>
      </c>
      <c r="C1897" s="101">
        <v>11</v>
      </c>
      <c r="D1897" s="116"/>
      <c r="E1897" s="111">
        <v>329</v>
      </c>
      <c r="F1897" s="139"/>
      <c r="G1897" s="104"/>
      <c r="H1897" s="105">
        <f t="shared" ref="H1897:L1897" si="1186">SUM(H1898)</f>
        <v>2124</v>
      </c>
      <c r="I1897" s="105">
        <f t="shared" si="1186"/>
        <v>0</v>
      </c>
      <c r="J1897" s="105">
        <f t="shared" si="1186"/>
        <v>100</v>
      </c>
      <c r="K1897" s="105">
        <f t="shared" si="1186"/>
        <v>0</v>
      </c>
      <c r="L1897" s="105">
        <f t="shared" si="1186"/>
        <v>0</v>
      </c>
      <c r="M1897" s="105">
        <f t="shared" si="1181"/>
        <v>2224</v>
      </c>
    </row>
    <row r="1898" spans="1:13" ht="15" hidden="1" x14ac:dyDescent="0.2">
      <c r="A1898" s="95" t="s">
        <v>774</v>
      </c>
      <c r="B1898" s="93" t="s">
        <v>779</v>
      </c>
      <c r="C1898" s="94">
        <v>11</v>
      </c>
      <c r="D1898" s="95" t="s">
        <v>296</v>
      </c>
      <c r="E1898" s="117">
        <v>3292</v>
      </c>
      <c r="F1898" s="140" t="s">
        <v>63</v>
      </c>
      <c r="G1898" s="130"/>
      <c r="H1898" s="275">
        <v>2124</v>
      </c>
      <c r="I1898" s="275"/>
      <c r="J1898" s="275">
        <v>100</v>
      </c>
      <c r="K1898" s="275"/>
      <c r="L1898" s="275"/>
      <c r="M1898" s="275">
        <f t="shared" si="1181"/>
        <v>2224</v>
      </c>
    </row>
    <row r="1899" spans="1:13" s="137" customFormat="1" hidden="1" x14ac:dyDescent="0.2">
      <c r="A1899" s="186" t="s">
        <v>774</v>
      </c>
      <c r="B1899" s="174" t="s">
        <v>779</v>
      </c>
      <c r="C1899" s="164">
        <v>11</v>
      </c>
      <c r="D1899" s="164"/>
      <c r="E1899" s="165">
        <v>34</v>
      </c>
      <c r="F1899" s="166"/>
      <c r="G1899" s="167"/>
      <c r="H1899" s="296">
        <f>H1900</f>
        <v>957</v>
      </c>
      <c r="I1899" s="296">
        <f t="shared" ref="I1899:L1900" si="1187">I1900</f>
        <v>0</v>
      </c>
      <c r="J1899" s="296">
        <f t="shared" si="1187"/>
        <v>0</v>
      </c>
      <c r="K1899" s="296">
        <f t="shared" si="1187"/>
        <v>0</v>
      </c>
      <c r="L1899" s="296">
        <f t="shared" si="1187"/>
        <v>0</v>
      </c>
      <c r="M1899" s="296">
        <f t="shared" si="1181"/>
        <v>957</v>
      </c>
    </row>
    <row r="1900" spans="1:13" s="137" customFormat="1" hidden="1" x14ac:dyDescent="0.2">
      <c r="A1900" s="116" t="s">
        <v>774</v>
      </c>
      <c r="B1900" s="100" t="s">
        <v>779</v>
      </c>
      <c r="C1900" s="101">
        <v>11</v>
      </c>
      <c r="D1900" s="116"/>
      <c r="E1900" s="111">
        <v>342</v>
      </c>
      <c r="F1900" s="139"/>
      <c r="G1900" s="104"/>
      <c r="H1900" s="105">
        <f>H1901</f>
        <v>957</v>
      </c>
      <c r="I1900" s="105">
        <f t="shared" si="1187"/>
        <v>0</v>
      </c>
      <c r="J1900" s="105">
        <f t="shared" si="1187"/>
        <v>0</v>
      </c>
      <c r="K1900" s="105">
        <f t="shared" si="1187"/>
        <v>0</v>
      </c>
      <c r="L1900" s="105">
        <f t="shared" si="1187"/>
        <v>0</v>
      </c>
      <c r="M1900" s="105">
        <f t="shared" si="1181"/>
        <v>957</v>
      </c>
    </row>
    <row r="1901" spans="1:13" s="137" customFormat="1" ht="45" hidden="1" x14ac:dyDescent="0.2">
      <c r="A1901" s="95" t="s">
        <v>774</v>
      </c>
      <c r="B1901" s="93" t="s">
        <v>779</v>
      </c>
      <c r="C1901" s="94">
        <v>11</v>
      </c>
      <c r="D1901" s="95" t="s">
        <v>296</v>
      </c>
      <c r="E1901" s="117">
        <v>3423</v>
      </c>
      <c r="F1901" s="140" t="s">
        <v>780</v>
      </c>
      <c r="G1901" s="130"/>
      <c r="H1901" s="275">
        <v>957</v>
      </c>
      <c r="I1901" s="275"/>
      <c r="J1901" s="275"/>
      <c r="K1901" s="275"/>
      <c r="L1901" s="275"/>
      <c r="M1901" s="275">
        <f t="shared" si="1181"/>
        <v>957</v>
      </c>
    </row>
    <row r="1902" spans="1:13" hidden="1" x14ac:dyDescent="0.2">
      <c r="A1902" s="186" t="s">
        <v>774</v>
      </c>
      <c r="B1902" s="174" t="s">
        <v>779</v>
      </c>
      <c r="C1902" s="164">
        <v>11</v>
      </c>
      <c r="D1902" s="164"/>
      <c r="E1902" s="165">
        <v>54</v>
      </c>
      <c r="F1902" s="166"/>
      <c r="G1902" s="167"/>
      <c r="H1902" s="296">
        <f t="shared" ref="H1902:L1902" si="1188">+H1903</f>
        <v>2751</v>
      </c>
      <c r="I1902" s="296">
        <f t="shared" si="1188"/>
        <v>0</v>
      </c>
      <c r="J1902" s="296">
        <f t="shared" si="1188"/>
        <v>0</v>
      </c>
      <c r="K1902" s="296">
        <f t="shared" si="1188"/>
        <v>0</v>
      </c>
      <c r="L1902" s="296">
        <f t="shared" si="1188"/>
        <v>0</v>
      </c>
      <c r="M1902" s="296">
        <f t="shared" ref="M1902:M1904" si="1189">H1902-I1902+J1902-K1902+L1902</f>
        <v>2751</v>
      </c>
    </row>
    <row r="1903" spans="1:13" s="99" customFormat="1" hidden="1" x14ac:dyDescent="0.2">
      <c r="A1903" s="116" t="s">
        <v>774</v>
      </c>
      <c r="B1903" s="100" t="s">
        <v>779</v>
      </c>
      <c r="C1903" s="145">
        <v>11</v>
      </c>
      <c r="D1903" s="95"/>
      <c r="E1903" s="146">
        <v>544</v>
      </c>
      <c r="F1903" s="141"/>
      <c r="G1903" s="130"/>
      <c r="H1903" s="295">
        <f t="shared" ref="H1903:L1903" si="1190">H1904</f>
        <v>2751</v>
      </c>
      <c r="I1903" s="295">
        <f t="shared" si="1190"/>
        <v>0</v>
      </c>
      <c r="J1903" s="295">
        <f t="shared" si="1190"/>
        <v>0</v>
      </c>
      <c r="K1903" s="295">
        <f t="shared" si="1190"/>
        <v>0</v>
      </c>
      <c r="L1903" s="295">
        <f t="shared" si="1190"/>
        <v>0</v>
      </c>
      <c r="M1903" s="295">
        <f t="shared" si="1189"/>
        <v>2751</v>
      </c>
    </row>
    <row r="1904" spans="1:13" s="137" customFormat="1" ht="45" hidden="1" x14ac:dyDescent="0.2">
      <c r="A1904" s="95" t="s">
        <v>774</v>
      </c>
      <c r="B1904" s="93" t="s">
        <v>779</v>
      </c>
      <c r="C1904" s="134">
        <v>11</v>
      </c>
      <c r="D1904" s="95" t="s">
        <v>101</v>
      </c>
      <c r="E1904" s="136">
        <v>5445</v>
      </c>
      <c r="F1904" s="141" t="s">
        <v>781</v>
      </c>
      <c r="G1904" s="130"/>
      <c r="H1904" s="275">
        <v>2751</v>
      </c>
      <c r="I1904" s="275"/>
      <c r="J1904" s="275"/>
      <c r="K1904" s="275"/>
      <c r="L1904" s="275"/>
      <c r="M1904" s="275">
        <f t="shared" si="1189"/>
        <v>2751</v>
      </c>
    </row>
    <row r="1905" spans="1:13" s="99" customFormat="1" ht="78.75" hidden="1" x14ac:dyDescent="0.2">
      <c r="A1905" s="177" t="s">
        <v>774</v>
      </c>
      <c r="B1905" s="168" t="s">
        <v>782</v>
      </c>
      <c r="C1905" s="168"/>
      <c r="D1905" s="168"/>
      <c r="E1905" s="175"/>
      <c r="F1905" s="172" t="s">
        <v>783</v>
      </c>
      <c r="G1905" s="173" t="s">
        <v>778</v>
      </c>
      <c r="H1905" s="297">
        <f>H1906+H1914+H1922+H1925+H1929+H1937+H1945+H1948</f>
        <v>26050</v>
      </c>
      <c r="I1905" s="297">
        <f t="shared" ref="I1905:L1905" si="1191">I1906+I1914+I1922+I1925+I1929+I1937+I1945+I1948</f>
        <v>2402</v>
      </c>
      <c r="J1905" s="297">
        <f t="shared" si="1191"/>
        <v>40417</v>
      </c>
      <c r="K1905" s="297">
        <f t="shared" si="1191"/>
        <v>0</v>
      </c>
      <c r="L1905" s="297">
        <f t="shared" si="1191"/>
        <v>1870</v>
      </c>
      <c r="M1905" s="297">
        <f t="shared" ref="M1905:M1928" si="1192">H1905-I1905+J1905-K1905+L1905</f>
        <v>65935</v>
      </c>
    </row>
    <row r="1906" spans="1:13" s="137" customFormat="1" hidden="1" x14ac:dyDescent="0.2">
      <c r="A1906" s="186" t="s">
        <v>774</v>
      </c>
      <c r="B1906" s="174" t="s">
        <v>782</v>
      </c>
      <c r="C1906" s="164">
        <v>12</v>
      </c>
      <c r="D1906" s="164"/>
      <c r="E1906" s="165">
        <v>31</v>
      </c>
      <c r="F1906" s="166"/>
      <c r="G1906" s="167"/>
      <c r="H1906" s="296">
        <f>H1907+H1912+H1910</f>
        <v>1700</v>
      </c>
      <c r="I1906" s="296">
        <f t="shared" ref="I1906:L1906" si="1193">I1907+I1912+I1910</f>
        <v>0</v>
      </c>
      <c r="J1906" s="296">
        <f t="shared" si="1193"/>
        <v>0</v>
      </c>
      <c r="K1906" s="296">
        <f t="shared" si="1193"/>
        <v>0</v>
      </c>
      <c r="L1906" s="296">
        <f t="shared" si="1193"/>
        <v>1870</v>
      </c>
      <c r="M1906" s="296">
        <f t="shared" si="1192"/>
        <v>3570</v>
      </c>
    </row>
    <row r="1907" spans="1:13" s="137" customFormat="1" hidden="1" x14ac:dyDescent="0.2">
      <c r="A1907" s="116" t="s">
        <v>774</v>
      </c>
      <c r="B1907" s="100" t="s">
        <v>782</v>
      </c>
      <c r="C1907" s="101">
        <v>12</v>
      </c>
      <c r="D1907" s="116"/>
      <c r="E1907" s="111">
        <v>311</v>
      </c>
      <c r="F1907" s="139"/>
      <c r="G1907" s="104"/>
      <c r="H1907" s="105">
        <f t="shared" ref="H1907:I1907" si="1194">SUM(H1908:H1909)</f>
        <v>1200</v>
      </c>
      <c r="I1907" s="105">
        <f t="shared" si="1194"/>
        <v>0</v>
      </c>
      <c r="J1907" s="105">
        <f t="shared" ref="J1907:L1907" si="1195">SUM(J1908:J1909)</f>
        <v>0</v>
      </c>
      <c r="K1907" s="105">
        <f t="shared" si="1195"/>
        <v>0</v>
      </c>
      <c r="L1907" s="105">
        <f t="shared" si="1195"/>
        <v>1330</v>
      </c>
      <c r="M1907" s="105">
        <f t="shared" si="1192"/>
        <v>2530</v>
      </c>
    </row>
    <row r="1908" spans="1:13" s="137" customFormat="1" ht="15" hidden="1" x14ac:dyDescent="0.2">
      <c r="A1908" s="95" t="s">
        <v>774</v>
      </c>
      <c r="B1908" s="93" t="s">
        <v>782</v>
      </c>
      <c r="C1908" s="94">
        <v>12</v>
      </c>
      <c r="D1908" s="95" t="s">
        <v>296</v>
      </c>
      <c r="E1908" s="117">
        <v>3111</v>
      </c>
      <c r="F1908" s="140" t="s">
        <v>33</v>
      </c>
      <c r="G1908" s="130"/>
      <c r="H1908" s="275">
        <v>1000</v>
      </c>
      <c r="I1908" s="275"/>
      <c r="J1908" s="275"/>
      <c r="K1908" s="275"/>
      <c r="L1908" s="275">
        <v>1330</v>
      </c>
      <c r="M1908" s="275">
        <f t="shared" si="1192"/>
        <v>2330</v>
      </c>
    </row>
    <row r="1909" spans="1:13" s="99" customFormat="1" hidden="1" x14ac:dyDescent="0.2">
      <c r="A1909" s="95" t="s">
        <v>774</v>
      </c>
      <c r="B1909" s="93" t="s">
        <v>782</v>
      </c>
      <c r="C1909" s="94">
        <v>12</v>
      </c>
      <c r="D1909" s="95" t="s">
        <v>296</v>
      </c>
      <c r="E1909" s="117">
        <v>3113</v>
      </c>
      <c r="F1909" s="140" t="s">
        <v>35</v>
      </c>
      <c r="G1909" s="130"/>
      <c r="H1909" s="275">
        <v>200</v>
      </c>
      <c r="I1909" s="275"/>
      <c r="J1909" s="275"/>
      <c r="K1909" s="275"/>
      <c r="L1909" s="275"/>
      <c r="M1909" s="275">
        <f t="shared" si="1192"/>
        <v>200</v>
      </c>
    </row>
    <row r="1910" spans="1:13" s="99" customFormat="1" hidden="1" x14ac:dyDescent="0.2">
      <c r="A1910" s="116" t="s">
        <v>774</v>
      </c>
      <c r="B1910" s="100" t="s">
        <v>782</v>
      </c>
      <c r="C1910" s="101">
        <v>12</v>
      </c>
      <c r="D1910" s="116"/>
      <c r="E1910" s="111">
        <v>312</v>
      </c>
      <c r="F1910" s="139"/>
      <c r="G1910" s="104"/>
      <c r="H1910" s="105">
        <f>H1911</f>
        <v>0</v>
      </c>
      <c r="I1910" s="105">
        <f t="shared" ref="I1910:L1910" si="1196">I1911</f>
        <v>0</v>
      </c>
      <c r="J1910" s="105">
        <f t="shared" si="1196"/>
        <v>0</v>
      </c>
      <c r="K1910" s="105">
        <f t="shared" si="1196"/>
        <v>0</v>
      </c>
      <c r="L1910" s="105">
        <f t="shared" si="1196"/>
        <v>540</v>
      </c>
      <c r="M1910" s="105">
        <f t="shared" si="1192"/>
        <v>540</v>
      </c>
    </row>
    <row r="1911" spans="1:13" s="99" customFormat="1" hidden="1" x14ac:dyDescent="0.2">
      <c r="A1911" s="95" t="s">
        <v>774</v>
      </c>
      <c r="B1911" s="93" t="s">
        <v>782</v>
      </c>
      <c r="C1911" s="94">
        <v>12</v>
      </c>
      <c r="D1911" s="95" t="s">
        <v>296</v>
      </c>
      <c r="E1911" s="117">
        <v>3121</v>
      </c>
      <c r="F1911" s="140" t="s">
        <v>471</v>
      </c>
      <c r="G1911" s="130"/>
      <c r="H1911" s="275"/>
      <c r="I1911" s="275"/>
      <c r="J1911" s="275"/>
      <c r="K1911" s="275"/>
      <c r="L1911" s="275">
        <v>540</v>
      </c>
      <c r="M1911" s="275">
        <f t="shared" si="1192"/>
        <v>540</v>
      </c>
    </row>
    <row r="1912" spans="1:13" s="137" customFormat="1" hidden="1" x14ac:dyDescent="0.2">
      <c r="A1912" s="116" t="s">
        <v>774</v>
      </c>
      <c r="B1912" s="100" t="s">
        <v>782</v>
      </c>
      <c r="C1912" s="101">
        <v>12</v>
      </c>
      <c r="D1912" s="116"/>
      <c r="E1912" s="111">
        <v>313</v>
      </c>
      <c r="F1912" s="139"/>
      <c r="G1912" s="104"/>
      <c r="H1912" s="105">
        <f t="shared" ref="H1912:L1912" si="1197">SUM(H1913)</f>
        <v>500</v>
      </c>
      <c r="I1912" s="105">
        <f t="shared" si="1197"/>
        <v>0</v>
      </c>
      <c r="J1912" s="105">
        <f t="shared" si="1197"/>
        <v>0</v>
      </c>
      <c r="K1912" s="105">
        <f t="shared" si="1197"/>
        <v>0</v>
      </c>
      <c r="L1912" s="105">
        <f t="shared" si="1197"/>
        <v>0</v>
      </c>
      <c r="M1912" s="105">
        <f t="shared" si="1192"/>
        <v>500</v>
      </c>
    </row>
    <row r="1913" spans="1:13" s="137" customFormat="1" ht="15" hidden="1" x14ac:dyDescent="0.2">
      <c r="A1913" s="95" t="s">
        <v>774</v>
      </c>
      <c r="B1913" s="93" t="s">
        <v>782</v>
      </c>
      <c r="C1913" s="94">
        <v>12</v>
      </c>
      <c r="D1913" s="95" t="s">
        <v>296</v>
      </c>
      <c r="E1913" s="117">
        <v>3132</v>
      </c>
      <c r="F1913" s="140" t="s">
        <v>40</v>
      </c>
      <c r="G1913" s="130"/>
      <c r="H1913" s="275">
        <v>500</v>
      </c>
      <c r="I1913" s="275"/>
      <c r="J1913" s="275"/>
      <c r="K1913" s="275"/>
      <c r="L1913" s="275"/>
      <c r="M1913" s="275">
        <f t="shared" si="1192"/>
        <v>500</v>
      </c>
    </row>
    <row r="1914" spans="1:13" s="137" customFormat="1" hidden="1" x14ac:dyDescent="0.2">
      <c r="A1914" s="186" t="s">
        <v>774</v>
      </c>
      <c r="B1914" s="174" t="s">
        <v>782</v>
      </c>
      <c r="C1914" s="164">
        <v>12</v>
      </c>
      <c r="D1914" s="164"/>
      <c r="E1914" s="165">
        <v>32</v>
      </c>
      <c r="F1914" s="166"/>
      <c r="G1914" s="167"/>
      <c r="H1914" s="296">
        <f t="shared" ref="H1914:I1914" si="1198">H1915+H1918+H1920</f>
        <v>3400</v>
      </c>
      <c r="I1914" s="296">
        <f t="shared" si="1198"/>
        <v>0</v>
      </c>
      <c r="J1914" s="296">
        <f t="shared" ref="J1914:L1914" si="1199">J1915+J1918+J1920</f>
        <v>611</v>
      </c>
      <c r="K1914" s="296">
        <f t="shared" si="1199"/>
        <v>0</v>
      </c>
      <c r="L1914" s="296">
        <f t="shared" si="1199"/>
        <v>0</v>
      </c>
      <c r="M1914" s="296">
        <f t="shared" si="1192"/>
        <v>4011</v>
      </c>
    </row>
    <row r="1915" spans="1:13" s="137" customFormat="1" hidden="1" x14ac:dyDescent="0.2">
      <c r="A1915" s="116" t="s">
        <v>774</v>
      </c>
      <c r="B1915" s="100" t="s">
        <v>782</v>
      </c>
      <c r="C1915" s="101">
        <v>12</v>
      </c>
      <c r="D1915" s="116"/>
      <c r="E1915" s="111">
        <v>321</v>
      </c>
      <c r="F1915" s="139"/>
      <c r="G1915" s="104"/>
      <c r="H1915" s="105">
        <f t="shared" ref="H1915:I1915" si="1200">SUM(H1916:H1917)</f>
        <v>250</v>
      </c>
      <c r="I1915" s="105">
        <f t="shared" si="1200"/>
        <v>0</v>
      </c>
      <c r="J1915" s="105">
        <f t="shared" ref="J1915:L1915" si="1201">SUM(J1916:J1917)</f>
        <v>0</v>
      </c>
      <c r="K1915" s="105">
        <f t="shared" si="1201"/>
        <v>0</v>
      </c>
      <c r="L1915" s="105">
        <f t="shared" si="1201"/>
        <v>0</v>
      </c>
      <c r="M1915" s="105">
        <f t="shared" si="1192"/>
        <v>250</v>
      </c>
    </row>
    <row r="1916" spans="1:13" s="137" customFormat="1" ht="15" hidden="1" x14ac:dyDescent="0.2">
      <c r="A1916" s="95" t="s">
        <v>774</v>
      </c>
      <c r="B1916" s="93" t="s">
        <v>782</v>
      </c>
      <c r="C1916" s="94">
        <v>12</v>
      </c>
      <c r="D1916" s="95" t="s">
        <v>296</v>
      </c>
      <c r="E1916" s="117">
        <v>3211</v>
      </c>
      <c r="F1916" s="140" t="s">
        <v>42</v>
      </c>
      <c r="G1916" s="130"/>
      <c r="H1916" s="275">
        <v>200</v>
      </c>
      <c r="I1916" s="275"/>
      <c r="J1916" s="275"/>
      <c r="K1916" s="275"/>
      <c r="L1916" s="275"/>
      <c r="M1916" s="275">
        <f t="shared" si="1192"/>
        <v>200</v>
      </c>
    </row>
    <row r="1917" spans="1:13" ht="15" hidden="1" x14ac:dyDescent="0.2">
      <c r="A1917" s="95" t="s">
        <v>774</v>
      </c>
      <c r="B1917" s="298" t="s">
        <v>782</v>
      </c>
      <c r="C1917" s="299">
        <v>12</v>
      </c>
      <c r="D1917" s="95" t="s">
        <v>296</v>
      </c>
      <c r="E1917" s="184">
        <v>3213</v>
      </c>
      <c r="F1917" s="140" t="s">
        <v>44</v>
      </c>
      <c r="G1917" s="130"/>
      <c r="H1917" s="275">
        <v>50</v>
      </c>
      <c r="I1917" s="275"/>
      <c r="J1917" s="275"/>
      <c r="K1917" s="275"/>
      <c r="L1917" s="275"/>
      <c r="M1917" s="275">
        <f t="shared" si="1192"/>
        <v>50</v>
      </c>
    </row>
    <row r="1918" spans="1:13" s="137" customFormat="1" hidden="1" x14ac:dyDescent="0.2">
      <c r="A1918" s="116" t="s">
        <v>774</v>
      </c>
      <c r="B1918" s="100" t="s">
        <v>782</v>
      </c>
      <c r="C1918" s="101">
        <v>12</v>
      </c>
      <c r="D1918" s="116"/>
      <c r="E1918" s="111">
        <v>323</v>
      </c>
      <c r="F1918" s="139"/>
      <c r="G1918" s="104"/>
      <c r="H1918" s="105">
        <f t="shared" ref="H1918:L1918" si="1202">SUM(H1919)</f>
        <v>3100</v>
      </c>
      <c r="I1918" s="105">
        <f t="shared" si="1202"/>
        <v>0</v>
      </c>
      <c r="J1918" s="105">
        <f t="shared" si="1202"/>
        <v>611</v>
      </c>
      <c r="K1918" s="105">
        <f t="shared" si="1202"/>
        <v>0</v>
      </c>
      <c r="L1918" s="105">
        <f t="shared" si="1202"/>
        <v>0</v>
      </c>
      <c r="M1918" s="105">
        <f t="shared" si="1192"/>
        <v>3711</v>
      </c>
    </row>
    <row r="1919" spans="1:13" s="137" customFormat="1" ht="15" hidden="1" x14ac:dyDescent="0.2">
      <c r="A1919" s="95" t="s">
        <v>774</v>
      </c>
      <c r="B1919" s="93" t="s">
        <v>782</v>
      </c>
      <c r="C1919" s="94">
        <v>12</v>
      </c>
      <c r="D1919" s="95" t="s">
        <v>296</v>
      </c>
      <c r="E1919" s="117">
        <v>3237</v>
      </c>
      <c r="F1919" s="140" t="s">
        <v>58</v>
      </c>
      <c r="G1919" s="130"/>
      <c r="H1919" s="275">
        <v>3100</v>
      </c>
      <c r="I1919" s="275"/>
      <c r="J1919" s="275">
        <v>611</v>
      </c>
      <c r="K1919" s="275"/>
      <c r="L1919" s="275"/>
      <c r="M1919" s="275">
        <f t="shared" si="1192"/>
        <v>3711</v>
      </c>
    </row>
    <row r="1920" spans="1:13" s="137" customFormat="1" hidden="1" x14ac:dyDescent="0.2">
      <c r="A1920" s="116" t="s">
        <v>774</v>
      </c>
      <c r="B1920" s="100" t="s">
        <v>782</v>
      </c>
      <c r="C1920" s="101">
        <v>12</v>
      </c>
      <c r="D1920" s="116"/>
      <c r="E1920" s="111">
        <v>329</v>
      </c>
      <c r="F1920" s="139"/>
      <c r="G1920" s="104"/>
      <c r="H1920" s="105">
        <f t="shared" ref="H1920:L1920" si="1203">SUM(H1921)</f>
        <v>50</v>
      </c>
      <c r="I1920" s="105">
        <f t="shared" si="1203"/>
        <v>0</v>
      </c>
      <c r="J1920" s="105">
        <f t="shared" si="1203"/>
        <v>0</v>
      </c>
      <c r="K1920" s="105">
        <f t="shared" si="1203"/>
        <v>0</v>
      </c>
      <c r="L1920" s="105">
        <f t="shared" si="1203"/>
        <v>0</v>
      </c>
      <c r="M1920" s="105">
        <f t="shared" si="1192"/>
        <v>50</v>
      </c>
    </row>
    <row r="1921" spans="1:13" s="137" customFormat="1" ht="15" hidden="1" x14ac:dyDescent="0.2">
      <c r="A1921" s="95" t="s">
        <v>774</v>
      </c>
      <c r="B1921" s="93" t="s">
        <v>782</v>
      </c>
      <c r="C1921" s="94">
        <v>12</v>
      </c>
      <c r="D1921" s="95" t="s">
        <v>296</v>
      </c>
      <c r="E1921" s="117">
        <v>3293</v>
      </c>
      <c r="F1921" s="140" t="s">
        <v>64</v>
      </c>
      <c r="G1921" s="130"/>
      <c r="H1921" s="275">
        <v>50</v>
      </c>
      <c r="I1921" s="275"/>
      <c r="J1921" s="275"/>
      <c r="K1921" s="275"/>
      <c r="L1921" s="275"/>
      <c r="M1921" s="275">
        <f t="shared" si="1192"/>
        <v>50</v>
      </c>
    </row>
    <row r="1922" spans="1:13" s="137" customFormat="1" hidden="1" x14ac:dyDescent="0.2">
      <c r="A1922" s="186" t="s">
        <v>774</v>
      </c>
      <c r="B1922" s="174" t="s">
        <v>782</v>
      </c>
      <c r="C1922" s="164">
        <v>12</v>
      </c>
      <c r="D1922" s="164"/>
      <c r="E1922" s="165">
        <v>41</v>
      </c>
      <c r="F1922" s="166"/>
      <c r="G1922" s="167"/>
      <c r="H1922" s="296">
        <f t="shared" ref="H1922:L1922" si="1204">H1923</f>
        <v>50</v>
      </c>
      <c r="I1922" s="296">
        <f t="shared" si="1204"/>
        <v>0</v>
      </c>
      <c r="J1922" s="296">
        <f t="shared" si="1204"/>
        <v>3150</v>
      </c>
      <c r="K1922" s="296">
        <f t="shared" si="1204"/>
        <v>0</v>
      </c>
      <c r="L1922" s="296">
        <f t="shared" si="1204"/>
        <v>0</v>
      </c>
      <c r="M1922" s="296">
        <f t="shared" si="1192"/>
        <v>3200</v>
      </c>
    </row>
    <row r="1923" spans="1:13" s="137" customFormat="1" hidden="1" x14ac:dyDescent="0.2">
      <c r="A1923" s="116" t="s">
        <v>774</v>
      </c>
      <c r="B1923" s="100" t="s">
        <v>782</v>
      </c>
      <c r="C1923" s="101">
        <v>12</v>
      </c>
      <c r="D1923" s="116"/>
      <c r="E1923" s="111">
        <v>412</v>
      </c>
      <c r="F1923" s="139"/>
      <c r="G1923" s="104"/>
      <c r="H1923" s="105">
        <f t="shared" ref="H1923:L1923" si="1205">SUM(H1924)</f>
        <v>50</v>
      </c>
      <c r="I1923" s="105">
        <f t="shared" si="1205"/>
        <v>0</v>
      </c>
      <c r="J1923" s="105">
        <f t="shared" si="1205"/>
        <v>3150</v>
      </c>
      <c r="K1923" s="105">
        <f t="shared" si="1205"/>
        <v>0</v>
      </c>
      <c r="L1923" s="105">
        <f t="shared" si="1205"/>
        <v>0</v>
      </c>
      <c r="M1923" s="105">
        <f t="shared" si="1192"/>
        <v>3200</v>
      </c>
    </row>
    <row r="1924" spans="1:13" s="137" customFormat="1" ht="15" hidden="1" x14ac:dyDescent="0.2">
      <c r="A1924" s="95" t="s">
        <v>774</v>
      </c>
      <c r="B1924" s="93" t="s">
        <v>782</v>
      </c>
      <c r="C1924" s="94">
        <v>12</v>
      </c>
      <c r="D1924" s="95" t="s">
        <v>296</v>
      </c>
      <c r="E1924" s="117">
        <v>4123</v>
      </c>
      <c r="F1924" s="140" t="s">
        <v>83</v>
      </c>
      <c r="G1924" s="130"/>
      <c r="H1924" s="275">
        <v>50</v>
      </c>
      <c r="I1924" s="275"/>
      <c r="J1924" s="275">
        <v>3150</v>
      </c>
      <c r="K1924" s="275"/>
      <c r="L1924" s="275"/>
      <c r="M1924" s="275">
        <f t="shared" si="1192"/>
        <v>3200</v>
      </c>
    </row>
    <row r="1925" spans="1:13" s="137" customFormat="1" hidden="1" x14ac:dyDescent="0.2">
      <c r="A1925" s="186" t="s">
        <v>774</v>
      </c>
      <c r="B1925" s="174" t="s">
        <v>782</v>
      </c>
      <c r="C1925" s="164">
        <v>12</v>
      </c>
      <c r="D1925" s="164"/>
      <c r="E1925" s="165">
        <v>42</v>
      </c>
      <c r="F1925" s="166"/>
      <c r="G1925" s="167"/>
      <c r="H1925" s="296">
        <f t="shared" ref="H1925:L1925" si="1206">H1926</f>
        <v>100</v>
      </c>
      <c r="I1925" s="296">
        <f t="shared" si="1206"/>
        <v>0</v>
      </c>
      <c r="J1925" s="296">
        <f t="shared" si="1206"/>
        <v>2300</v>
      </c>
      <c r="K1925" s="296">
        <f t="shared" si="1206"/>
        <v>0</v>
      </c>
      <c r="L1925" s="296">
        <f t="shared" si="1206"/>
        <v>0</v>
      </c>
      <c r="M1925" s="296">
        <f t="shared" si="1192"/>
        <v>2400</v>
      </c>
    </row>
    <row r="1926" spans="1:13" s="137" customFormat="1" hidden="1" x14ac:dyDescent="0.2">
      <c r="A1926" s="116" t="s">
        <v>774</v>
      </c>
      <c r="B1926" s="100" t="s">
        <v>782</v>
      </c>
      <c r="C1926" s="101">
        <v>12</v>
      </c>
      <c r="D1926" s="116"/>
      <c r="E1926" s="111">
        <v>422</v>
      </c>
      <c r="F1926" s="139"/>
      <c r="G1926" s="104"/>
      <c r="H1926" s="105">
        <f t="shared" ref="H1926:I1926" si="1207">SUM(H1927:H1928)</f>
        <v>100</v>
      </c>
      <c r="I1926" s="105">
        <f t="shared" si="1207"/>
        <v>0</v>
      </c>
      <c r="J1926" s="105">
        <f t="shared" ref="J1926:L1926" si="1208">SUM(J1927:J1928)</f>
        <v>2300</v>
      </c>
      <c r="K1926" s="105">
        <f t="shared" si="1208"/>
        <v>0</v>
      </c>
      <c r="L1926" s="105">
        <f t="shared" si="1208"/>
        <v>0</v>
      </c>
      <c r="M1926" s="105">
        <f t="shared" si="1192"/>
        <v>2400</v>
      </c>
    </row>
    <row r="1927" spans="1:13" s="137" customFormat="1" ht="15" hidden="1" x14ac:dyDescent="0.2">
      <c r="A1927" s="95" t="s">
        <v>774</v>
      </c>
      <c r="B1927" s="93" t="s">
        <v>782</v>
      </c>
      <c r="C1927" s="94">
        <v>12</v>
      </c>
      <c r="D1927" s="95" t="s">
        <v>296</v>
      </c>
      <c r="E1927" s="117">
        <v>4221</v>
      </c>
      <c r="F1927" s="140" t="s">
        <v>74</v>
      </c>
      <c r="G1927" s="130"/>
      <c r="H1927" s="275">
        <v>50</v>
      </c>
      <c r="I1927" s="275"/>
      <c r="J1927" s="275">
        <v>1830</v>
      </c>
      <c r="K1927" s="275"/>
      <c r="L1927" s="275"/>
      <c r="M1927" s="275">
        <f t="shared" si="1192"/>
        <v>1880</v>
      </c>
    </row>
    <row r="1928" spans="1:13" ht="15" hidden="1" x14ac:dyDescent="0.2">
      <c r="A1928" s="95" t="s">
        <v>774</v>
      </c>
      <c r="B1928" s="298" t="s">
        <v>782</v>
      </c>
      <c r="C1928" s="299">
        <v>12</v>
      </c>
      <c r="D1928" s="95" t="s">
        <v>296</v>
      </c>
      <c r="E1928" s="184">
        <v>4227</v>
      </c>
      <c r="F1928" s="140" t="s">
        <v>77</v>
      </c>
      <c r="G1928" s="130"/>
      <c r="H1928" s="275">
        <v>50</v>
      </c>
      <c r="I1928" s="275"/>
      <c r="J1928" s="275">
        <v>470</v>
      </c>
      <c r="K1928" s="275"/>
      <c r="L1928" s="275"/>
      <c r="M1928" s="275">
        <f t="shared" si="1192"/>
        <v>520</v>
      </c>
    </row>
    <row r="1929" spans="1:13" s="137" customFormat="1" hidden="1" x14ac:dyDescent="0.2">
      <c r="A1929" s="186" t="s">
        <v>774</v>
      </c>
      <c r="B1929" s="174" t="s">
        <v>782</v>
      </c>
      <c r="C1929" s="164">
        <v>559</v>
      </c>
      <c r="D1929" s="164"/>
      <c r="E1929" s="165">
        <v>31</v>
      </c>
      <c r="F1929" s="166"/>
      <c r="G1929" s="167"/>
      <c r="H1929" s="296">
        <f>H1930+H1935+H1933</f>
        <v>12250</v>
      </c>
      <c r="I1929" s="296">
        <f t="shared" ref="I1929:J1929" si="1209">I1930+I1935+I1933</f>
        <v>2402</v>
      </c>
      <c r="J1929" s="296">
        <f t="shared" si="1209"/>
        <v>4492</v>
      </c>
      <c r="K1929" s="296">
        <f t="shared" ref="K1929:L1929" si="1210">K1930+K1935+K1933</f>
        <v>0</v>
      </c>
      <c r="L1929" s="296">
        <f t="shared" si="1210"/>
        <v>0</v>
      </c>
      <c r="M1929" s="296">
        <f t="shared" ref="M1929:M1992" si="1211">H1929-I1929+J1929-K1929+L1929</f>
        <v>14340</v>
      </c>
    </row>
    <row r="1930" spans="1:13" s="137" customFormat="1" hidden="1" x14ac:dyDescent="0.2">
      <c r="A1930" s="116" t="s">
        <v>774</v>
      </c>
      <c r="B1930" s="100" t="s">
        <v>782</v>
      </c>
      <c r="C1930" s="101">
        <v>559</v>
      </c>
      <c r="D1930" s="116"/>
      <c r="E1930" s="111">
        <v>311</v>
      </c>
      <c r="F1930" s="139"/>
      <c r="G1930" s="104"/>
      <c r="H1930" s="105">
        <f t="shared" ref="H1930:I1930" si="1212">SUM(H1931:H1932)</f>
        <v>8250</v>
      </c>
      <c r="I1930" s="105">
        <f t="shared" si="1212"/>
        <v>0</v>
      </c>
      <c r="J1930" s="105">
        <f t="shared" ref="J1930:L1930" si="1213">SUM(J1931:J1932)</f>
        <v>1432</v>
      </c>
      <c r="K1930" s="105">
        <f t="shared" si="1213"/>
        <v>0</v>
      </c>
      <c r="L1930" s="105">
        <f t="shared" si="1213"/>
        <v>0</v>
      </c>
      <c r="M1930" s="105">
        <f t="shared" si="1211"/>
        <v>9682</v>
      </c>
    </row>
    <row r="1931" spans="1:13" s="137" customFormat="1" ht="15" hidden="1" x14ac:dyDescent="0.2">
      <c r="A1931" s="95" t="s">
        <v>774</v>
      </c>
      <c r="B1931" s="93" t="s">
        <v>782</v>
      </c>
      <c r="C1931" s="94">
        <v>559</v>
      </c>
      <c r="D1931" s="95" t="s">
        <v>296</v>
      </c>
      <c r="E1931" s="117">
        <v>3111</v>
      </c>
      <c r="F1931" s="140" t="s">
        <v>33</v>
      </c>
      <c r="G1931" s="130"/>
      <c r="H1931" s="275">
        <v>8000</v>
      </c>
      <c r="I1931" s="275"/>
      <c r="J1931" s="275">
        <v>1322</v>
      </c>
      <c r="K1931" s="275"/>
      <c r="L1931" s="275"/>
      <c r="M1931" s="275">
        <f t="shared" si="1211"/>
        <v>9322</v>
      </c>
    </row>
    <row r="1932" spans="1:13" s="99" customFormat="1" hidden="1" x14ac:dyDescent="0.2">
      <c r="A1932" s="95" t="s">
        <v>774</v>
      </c>
      <c r="B1932" s="93" t="s">
        <v>782</v>
      </c>
      <c r="C1932" s="94">
        <v>559</v>
      </c>
      <c r="D1932" s="95" t="s">
        <v>296</v>
      </c>
      <c r="E1932" s="117">
        <v>3113</v>
      </c>
      <c r="F1932" s="140" t="s">
        <v>35</v>
      </c>
      <c r="G1932" s="130"/>
      <c r="H1932" s="275">
        <v>250</v>
      </c>
      <c r="I1932" s="275"/>
      <c r="J1932" s="275">
        <v>110</v>
      </c>
      <c r="K1932" s="275"/>
      <c r="L1932" s="275"/>
      <c r="M1932" s="275">
        <f t="shared" si="1211"/>
        <v>360</v>
      </c>
    </row>
    <row r="1933" spans="1:13" s="137" customFormat="1" hidden="1" x14ac:dyDescent="0.2">
      <c r="A1933" s="116" t="s">
        <v>774</v>
      </c>
      <c r="B1933" s="100" t="s">
        <v>782</v>
      </c>
      <c r="C1933" s="101">
        <v>559</v>
      </c>
      <c r="D1933" s="116"/>
      <c r="E1933" s="111">
        <v>312</v>
      </c>
      <c r="F1933" s="139"/>
      <c r="G1933" s="104"/>
      <c r="H1933" s="105">
        <f t="shared" ref="H1933:L1935" si="1214">SUM(H1934)</f>
        <v>0</v>
      </c>
      <c r="I1933" s="105">
        <f t="shared" si="1214"/>
        <v>0</v>
      </c>
      <c r="J1933" s="105">
        <f t="shared" si="1214"/>
        <v>3060</v>
      </c>
      <c r="K1933" s="105">
        <f t="shared" si="1214"/>
        <v>0</v>
      </c>
      <c r="L1933" s="105">
        <f t="shared" si="1214"/>
        <v>0</v>
      </c>
      <c r="M1933" s="105">
        <f t="shared" si="1211"/>
        <v>3060</v>
      </c>
    </row>
    <row r="1934" spans="1:13" s="137" customFormat="1" ht="15" hidden="1" x14ac:dyDescent="0.2">
      <c r="A1934" s="95" t="s">
        <v>774</v>
      </c>
      <c r="B1934" s="93" t="s">
        <v>782</v>
      </c>
      <c r="C1934" s="94">
        <v>559</v>
      </c>
      <c r="D1934" s="95" t="s">
        <v>296</v>
      </c>
      <c r="E1934" s="117">
        <v>3121</v>
      </c>
      <c r="F1934" s="140" t="s">
        <v>471</v>
      </c>
      <c r="G1934" s="130"/>
      <c r="H1934" s="275"/>
      <c r="I1934" s="275"/>
      <c r="J1934" s="275">
        <v>3060</v>
      </c>
      <c r="K1934" s="275"/>
      <c r="L1934" s="275"/>
      <c r="M1934" s="275">
        <f t="shared" si="1211"/>
        <v>3060</v>
      </c>
    </row>
    <row r="1935" spans="1:13" s="137" customFormat="1" hidden="1" x14ac:dyDescent="0.2">
      <c r="A1935" s="116" t="s">
        <v>774</v>
      </c>
      <c r="B1935" s="100" t="s">
        <v>782</v>
      </c>
      <c r="C1935" s="101">
        <v>559</v>
      </c>
      <c r="D1935" s="116"/>
      <c r="E1935" s="111">
        <v>313</v>
      </c>
      <c r="F1935" s="139"/>
      <c r="G1935" s="104"/>
      <c r="H1935" s="105">
        <f t="shared" si="1214"/>
        <v>4000</v>
      </c>
      <c r="I1935" s="105">
        <f t="shared" si="1214"/>
        <v>2402</v>
      </c>
      <c r="J1935" s="105">
        <f t="shared" si="1214"/>
        <v>0</v>
      </c>
      <c r="K1935" s="105">
        <f t="shared" si="1214"/>
        <v>0</v>
      </c>
      <c r="L1935" s="105">
        <f t="shared" si="1214"/>
        <v>0</v>
      </c>
      <c r="M1935" s="105">
        <f t="shared" si="1211"/>
        <v>1598</v>
      </c>
    </row>
    <row r="1936" spans="1:13" s="137" customFormat="1" ht="15" hidden="1" x14ac:dyDescent="0.2">
      <c r="A1936" s="95" t="s">
        <v>774</v>
      </c>
      <c r="B1936" s="93" t="s">
        <v>782</v>
      </c>
      <c r="C1936" s="94">
        <v>559</v>
      </c>
      <c r="D1936" s="95" t="s">
        <v>296</v>
      </c>
      <c r="E1936" s="117">
        <v>3132</v>
      </c>
      <c r="F1936" s="140" t="s">
        <v>40</v>
      </c>
      <c r="G1936" s="130"/>
      <c r="H1936" s="275">
        <v>4000</v>
      </c>
      <c r="I1936" s="275">
        <v>2402</v>
      </c>
      <c r="J1936" s="275"/>
      <c r="K1936" s="275"/>
      <c r="L1936" s="275"/>
      <c r="M1936" s="275">
        <f t="shared" si="1211"/>
        <v>1598</v>
      </c>
    </row>
    <row r="1937" spans="1:13" s="137" customFormat="1" hidden="1" x14ac:dyDescent="0.2">
      <c r="A1937" s="186" t="s">
        <v>774</v>
      </c>
      <c r="B1937" s="174" t="s">
        <v>782</v>
      </c>
      <c r="C1937" s="164">
        <v>559</v>
      </c>
      <c r="D1937" s="164"/>
      <c r="E1937" s="165">
        <v>32</v>
      </c>
      <c r="F1937" s="166"/>
      <c r="G1937" s="167"/>
      <c r="H1937" s="296">
        <f t="shared" ref="H1937:J1937" si="1215">H1938+H1941+H1943</f>
        <v>8400</v>
      </c>
      <c r="I1937" s="296">
        <f t="shared" si="1215"/>
        <v>0</v>
      </c>
      <c r="J1937" s="296">
        <f t="shared" si="1215"/>
        <v>7614</v>
      </c>
      <c r="K1937" s="296">
        <f t="shared" ref="K1937:L1937" si="1216">K1938+K1941+K1943</f>
        <v>0</v>
      </c>
      <c r="L1937" s="296">
        <f t="shared" si="1216"/>
        <v>0</v>
      </c>
      <c r="M1937" s="296">
        <f t="shared" si="1211"/>
        <v>16014</v>
      </c>
    </row>
    <row r="1938" spans="1:13" s="137" customFormat="1" hidden="1" x14ac:dyDescent="0.2">
      <c r="A1938" s="116" t="s">
        <v>774</v>
      </c>
      <c r="B1938" s="100" t="s">
        <v>782</v>
      </c>
      <c r="C1938" s="101">
        <v>559</v>
      </c>
      <c r="D1938" s="116"/>
      <c r="E1938" s="111">
        <v>321</v>
      </c>
      <c r="F1938" s="139"/>
      <c r="G1938" s="104"/>
      <c r="H1938" s="105">
        <f t="shared" ref="H1938:I1938" si="1217">SUM(H1939:H1940)</f>
        <v>350</v>
      </c>
      <c r="I1938" s="105">
        <f t="shared" si="1217"/>
        <v>0</v>
      </c>
      <c r="J1938" s="105">
        <f t="shared" ref="J1938:L1938" si="1218">SUM(J1939:J1940)</f>
        <v>700</v>
      </c>
      <c r="K1938" s="105">
        <f t="shared" si="1218"/>
        <v>0</v>
      </c>
      <c r="L1938" s="105">
        <f t="shared" si="1218"/>
        <v>0</v>
      </c>
      <c r="M1938" s="105">
        <f t="shared" si="1211"/>
        <v>1050</v>
      </c>
    </row>
    <row r="1939" spans="1:13" s="137" customFormat="1" ht="15" hidden="1" x14ac:dyDescent="0.2">
      <c r="A1939" s="95" t="s">
        <v>774</v>
      </c>
      <c r="B1939" s="93" t="s">
        <v>782</v>
      </c>
      <c r="C1939" s="94">
        <v>559</v>
      </c>
      <c r="D1939" s="95" t="s">
        <v>296</v>
      </c>
      <c r="E1939" s="117">
        <v>3211</v>
      </c>
      <c r="F1939" s="140" t="s">
        <v>42</v>
      </c>
      <c r="G1939" s="130"/>
      <c r="H1939" s="275">
        <v>300</v>
      </c>
      <c r="I1939" s="275"/>
      <c r="J1939" s="275">
        <v>700</v>
      </c>
      <c r="K1939" s="275"/>
      <c r="L1939" s="275"/>
      <c r="M1939" s="275">
        <f t="shared" si="1211"/>
        <v>1000</v>
      </c>
    </row>
    <row r="1940" spans="1:13" ht="15" hidden="1" x14ac:dyDescent="0.2">
      <c r="A1940" s="95" t="s">
        <v>774</v>
      </c>
      <c r="B1940" s="298" t="s">
        <v>782</v>
      </c>
      <c r="C1940" s="299">
        <v>559</v>
      </c>
      <c r="D1940" s="95" t="s">
        <v>296</v>
      </c>
      <c r="E1940" s="184">
        <v>3213</v>
      </c>
      <c r="F1940" s="140" t="s">
        <v>44</v>
      </c>
      <c r="G1940" s="130"/>
      <c r="H1940" s="275">
        <v>50</v>
      </c>
      <c r="I1940" s="275"/>
      <c r="J1940" s="275"/>
      <c r="K1940" s="275"/>
      <c r="L1940" s="275"/>
      <c r="M1940" s="275">
        <f t="shared" si="1211"/>
        <v>50</v>
      </c>
    </row>
    <row r="1941" spans="1:13" s="137" customFormat="1" hidden="1" x14ac:dyDescent="0.2">
      <c r="A1941" s="116" t="s">
        <v>774</v>
      </c>
      <c r="B1941" s="100" t="s">
        <v>782</v>
      </c>
      <c r="C1941" s="101">
        <v>559</v>
      </c>
      <c r="D1941" s="116"/>
      <c r="E1941" s="111">
        <v>323</v>
      </c>
      <c r="F1941" s="139"/>
      <c r="G1941" s="104"/>
      <c r="H1941" s="105">
        <f t="shared" ref="H1941:L1941" si="1219">SUM(H1942)</f>
        <v>8000</v>
      </c>
      <c r="I1941" s="105">
        <f t="shared" si="1219"/>
        <v>0</v>
      </c>
      <c r="J1941" s="105">
        <f t="shared" si="1219"/>
        <v>6864</v>
      </c>
      <c r="K1941" s="105">
        <f t="shared" si="1219"/>
        <v>0</v>
      </c>
      <c r="L1941" s="105">
        <f t="shared" si="1219"/>
        <v>0</v>
      </c>
      <c r="M1941" s="105">
        <f t="shared" si="1211"/>
        <v>14864</v>
      </c>
    </row>
    <row r="1942" spans="1:13" s="137" customFormat="1" ht="15" hidden="1" x14ac:dyDescent="0.2">
      <c r="A1942" s="95" t="s">
        <v>774</v>
      </c>
      <c r="B1942" s="93" t="s">
        <v>782</v>
      </c>
      <c r="C1942" s="94">
        <v>559</v>
      </c>
      <c r="D1942" s="95" t="s">
        <v>296</v>
      </c>
      <c r="E1942" s="117">
        <v>3237</v>
      </c>
      <c r="F1942" s="140" t="s">
        <v>58</v>
      </c>
      <c r="G1942" s="130"/>
      <c r="H1942" s="275">
        <v>8000</v>
      </c>
      <c r="I1942" s="275"/>
      <c r="J1942" s="275">
        <v>6864</v>
      </c>
      <c r="K1942" s="275"/>
      <c r="L1942" s="275"/>
      <c r="M1942" s="275">
        <f t="shared" si="1211"/>
        <v>14864</v>
      </c>
    </row>
    <row r="1943" spans="1:13" s="137" customFormat="1" hidden="1" x14ac:dyDescent="0.2">
      <c r="A1943" s="116" t="s">
        <v>774</v>
      </c>
      <c r="B1943" s="100" t="s">
        <v>782</v>
      </c>
      <c r="C1943" s="101">
        <v>559</v>
      </c>
      <c r="D1943" s="116"/>
      <c r="E1943" s="111">
        <v>329</v>
      </c>
      <c r="F1943" s="139"/>
      <c r="G1943" s="104"/>
      <c r="H1943" s="105">
        <f t="shared" ref="H1943:L1943" si="1220">SUM(H1944)</f>
        <v>50</v>
      </c>
      <c r="I1943" s="105">
        <f t="shared" si="1220"/>
        <v>0</v>
      </c>
      <c r="J1943" s="105">
        <f t="shared" si="1220"/>
        <v>50</v>
      </c>
      <c r="K1943" s="105">
        <f t="shared" si="1220"/>
        <v>0</v>
      </c>
      <c r="L1943" s="105">
        <f t="shared" si="1220"/>
        <v>0</v>
      </c>
      <c r="M1943" s="105">
        <f t="shared" si="1211"/>
        <v>100</v>
      </c>
    </row>
    <row r="1944" spans="1:13" s="137" customFormat="1" ht="15" hidden="1" x14ac:dyDescent="0.2">
      <c r="A1944" s="95" t="s">
        <v>774</v>
      </c>
      <c r="B1944" s="93" t="s">
        <v>782</v>
      </c>
      <c r="C1944" s="94">
        <v>559</v>
      </c>
      <c r="D1944" s="95" t="s">
        <v>296</v>
      </c>
      <c r="E1944" s="117">
        <v>3293</v>
      </c>
      <c r="F1944" s="140" t="s">
        <v>64</v>
      </c>
      <c r="G1944" s="130"/>
      <c r="H1944" s="275">
        <v>50</v>
      </c>
      <c r="I1944" s="275"/>
      <c r="J1944" s="275">
        <v>50</v>
      </c>
      <c r="K1944" s="275"/>
      <c r="L1944" s="275"/>
      <c r="M1944" s="275">
        <f t="shared" si="1211"/>
        <v>100</v>
      </c>
    </row>
    <row r="1945" spans="1:13" s="137" customFormat="1" hidden="1" x14ac:dyDescent="0.2">
      <c r="A1945" s="186" t="s">
        <v>774</v>
      </c>
      <c r="B1945" s="174" t="s">
        <v>782</v>
      </c>
      <c r="C1945" s="164">
        <v>559</v>
      </c>
      <c r="D1945" s="164"/>
      <c r="E1945" s="165">
        <v>41</v>
      </c>
      <c r="F1945" s="166"/>
      <c r="G1945" s="167"/>
      <c r="H1945" s="296">
        <f t="shared" ref="H1945:L1945" si="1221">H1946</f>
        <v>50</v>
      </c>
      <c r="I1945" s="296">
        <f t="shared" si="1221"/>
        <v>0</v>
      </c>
      <c r="J1945" s="296">
        <f t="shared" si="1221"/>
        <v>12750</v>
      </c>
      <c r="K1945" s="296">
        <f t="shared" si="1221"/>
        <v>0</v>
      </c>
      <c r="L1945" s="296">
        <f t="shared" si="1221"/>
        <v>0</v>
      </c>
      <c r="M1945" s="296">
        <f t="shared" si="1211"/>
        <v>12800</v>
      </c>
    </row>
    <row r="1946" spans="1:13" s="137" customFormat="1" hidden="1" x14ac:dyDescent="0.2">
      <c r="A1946" s="116" t="s">
        <v>774</v>
      </c>
      <c r="B1946" s="100" t="s">
        <v>782</v>
      </c>
      <c r="C1946" s="101">
        <v>559</v>
      </c>
      <c r="D1946" s="116"/>
      <c r="E1946" s="111">
        <v>412</v>
      </c>
      <c r="F1946" s="139"/>
      <c r="G1946" s="104"/>
      <c r="H1946" s="105">
        <f t="shared" ref="H1946:L1946" si="1222">SUM(H1947)</f>
        <v>50</v>
      </c>
      <c r="I1946" s="105">
        <f t="shared" si="1222"/>
        <v>0</v>
      </c>
      <c r="J1946" s="105">
        <f t="shared" si="1222"/>
        <v>12750</v>
      </c>
      <c r="K1946" s="105">
        <f t="shared" si="1222"/>
        <v>0</v>
      </c>
      <c r="L1946" s="105">
        <f t="shared" si="1222"/>
        <v>0</v>
      </c>
      <c r="M1946" s="105">
        <f t="shared" si="1211"/>
        <v>12800</v>
      </c>
    </row>
    <row r="1947" spans="1:13" s="137" customFormat="1" ht="15" hidden="1" x14ac:dyDescent="0.2">
      <c r="A1947" s="95" t="s">
        <v>774</v>
      </c>
      <c r="B1947" s="93" t="s">
        <v>782</v>
      </c>
      <c r="C1947" s="94">
        <v>559</v>
      </c>
      <c r="D1947" s="95" t="s">
        <v>296</v>
      </c>
      <c r="E1947" s="117">
        <v>4123</v>
      </c>
      <c r="F1947" s="140" t="s">
        <v>83</v>
      </c>
      <c r="G1947" s="130"/>
      <c r="H1947" s="275">
        <v>50</v>
      </c>
      <c r="I1947" s="275"/>
      <c r="J1947" s="275">
        <v>12750</v>
      </c>
      <c r="K1947" s="275"/>
      <c r="L1947" s="275"/>
      <c r="M1947" s="275">
        <f t="shared" si="1211"/>
        <v>12800</v>
      </c>
    </row>
    <row r="1948" spans="1:13" s="137" customFormat="1" hidden="1" x14ac:dyDescent="0.2">
      <c r="A1948" s="186" t="s">
        <v>774</v>
      </c>
      <c r="B1948" s="174" t="s">
        <v>782</v>
      </c>
      <c r="C1948" s="164">
        <v>559</v>
      </c>
      <c r="D1948" s="164"/>
      <c r="E1948" s="165">
        <v>42</v>
      </c>
      <c r="F1948" s="166"/>
      <c r="G1948" s="167"/>
      <c r="H1948" s="296">
        <f t="shared" ref="H1948:L1948" si="1223">H1949</f>
        <v>100</v>
      </c>
      <c r="I1948" s="296">
        <f t="shared" si="1223"/>
        <v>0</v>
      </c>
      <c r="J1948" s="296">
        <f t="shared" si="1223"/>
        <v>9500</v>
      </c>
      <c r="K1948" s="296">
        <f t="shared" si="1223"/>
        <v>0</v>
      </c>
      <c r="L1948" s="296">
        <f t="shared" si="1223"/>
        <v>0</v>
      </c>
      <c r="M1948" s="296">
        <f t="shared" si="1211"/>
        <v>9600</v>
      </c>
    </row>
    <row r="1949" spans="1:13" s="137" customFormat="1" hidden="1" x14ac:dyDescent="0.2">
      <c r="A1949" s="116" t="s">
        <v>774</v>
      </c>
      <c r="B1949" s="100" t="s">
        <v>782</v>
      </c>
      <c r="C1949" s="101">
        <v>559</v>
      </c>
      <c r="D1949" s="116"/>
      <c r="E1949" s="111">
        <v>422</v>
      </c>
      <c r="F1949" s="139"/>
      <c r="G1949" s="104"/>
      <c r="H1949" s="105">
        <f t="shared" ref="H1949:J1949" si="1224">SUM(H1950:H1951)</f>
        <v>100</v>
      </c>
      <c r="I1949" s="105">
        <f t="shared" si="1224"/>
        <v>0</v>
      </c>
      <c r="J1949" s="105">
        <f t="shared" si="1224"/>
        <v>9500</v>
      </c>
      <c r="K1949" s="105">
        <f t="shared" ref="K1949:L1949" si="1225">SUM(K1950:K1951)</f>
        <v>0</v>
      </c>
      <c r="L1949" s="105">
        <f t="shared" si="1225"/>
        <v>0</v>
      </c>
      <c r="M1949" s="105">
        <f t="shared" si="1211"/>
        <v>9600</v>
      </c>
    </row>
    <row r="1950" spans="1:13" s="137" customFormat="1" ht="15" hidden="1" x14ac:dyDescent="0.2">
      <c r="A1950" s="95" t="s">
        <v>774</v>
      </c>
      <c r="B1950" s="93" t="s">
        <v>782</v>
      </c>
      <c r="C1950" s="94">
        <v>559</v>
      </c>
      <c r="D1950" s="95" t="s">
        <v>296</v>
      </c>
      <c r="E1950" s="117">
        <v>4221</v>
      </c>
      <c r="F1950" s="140" t="s">
        <v>74</v>
      </c>
      <c r="G1950" s="130"/>
      <c r="H1950" s="275">
        <v>50</v>
      </c>
      <c r="I1950" s="275"/>
      <c r="J1950" s="275">
        <v>7470</v>
      </c>
      <c r="K1950" s="275"/>
      <c r="L1950" s="275"/>
      <c r="M1950" s="275">
        <f t="shared" si="1211"/>
        <v>7520</v>
      </c>
    </row>
    <row r="1951" spans="1:13" ht="15" hidden="1" x14ac:dyDescent="0.2">
      <c r="A1951" s="95" t="s">
        <v>774</v>
      </c>
      <c r="B1951" s="298" t="s">
        <v>782</v>
      </c>
      <c r="C1951" s="299">
        <v>559</v>
      </c>
      <c r="D1951" s="95" t="s">
        <v>296</v>
      </c>
      <c r="E1951" s="184">
        <v>4227</v>
      </c>
      <c r="F1951" s="140" t="s">
        <v>77</v>
      </c>
      <c r="G1951" s="130"/>
      <c r="H1951" s="275">
        <v>50</v>
      </c>
      <c r="I1951" s="275"/>
      <c r="J1951" s="275">
        <v>2030</v>
      </c>
      <c r="K1951" s="275"/>
      <c r="L1951" s="275"/>
      <c r="M1951" s="275">
        <f t="shared" si="1211"/>
        <v>2080</v>
      </c>
    </row>
    <row r="1952" spans="1:13" hidden="1" x14ac:dyDescent="0.2">
      <c r="A1952" s="190" t="s">
        <v>784</v>
      </c>
      <c r="B1952" s="448" t="s">
        <v>785</v>
      </c>
      <c r="C1952" s="449"/>
      <c r="D1952" s="449"/>
      <c r="E1952" s="450"/>
      <c r="F1952" s="143" t="s">
        <v>786</v>
      </c>
      <c r="G1952" s="115"/>
      <c r="H1952" s="294">
        <f t="shared" ref="H1952:L1952" si="1226">H1953</f>
        <v>12393030</v>
      </c>
      <c r="I1952" s="294">
        <f t="shared" si="1226"/>
        <v>130985</v>
      </c>
      <c r="J1952" s="294">
        <f t="shared" si="1226"/>
        <v>933532</v>
      </c>
      <c r="K1952" s="294">
        <f t="shared" si="1226"/>
        <v>0</v>
      </c>
      <c r="L1952" s="294">
        <f t="shared" si="1226"/>
        <v>0</v>
      </c>
      <c r="M1952" s="294">
        <f t="shared" si="1211"/>
        <v>13195577</v>
      </c>
    </row>
    <row r="1953" spans="1:13" ht="33.75" hidden="1" x14ac:dyDescent="0.2">
      <c r="A1953" s="177" t="s">
        <v>784</v>
      </c>
      <c r="B1953" s="168" t="s">
        <v>787</v>
      </c>
      <c r="C1953" s="168"/>
      <c r="D1953" s="168"/>
      <c r="E1953" s="175"/>
      <c r="F1953" s="172" t="s">
        <v>788</v>
      </c>
      <c r="G1953" s="173" t="s">
        <v>738</v>
      </c>
      <c r="H1953" s="297">
        <f t="shared" ref="H1953:J1953" si="1227">H1959+H1973+H1982+H2012+H2017+H2024+H2032+H2035+H1954+H1970+H2021</f>
        <v>12393030</v>
      </c>
      <c r="I1953" s="297">
        <f t="shared" si="1227"/>
        <v>130985</v>
      </c>
      <c r="J1953" s="297">
        <f t="shared" si="1227"/>
        <v>933532</v>
      </c>
      <c r="K1953" s="297">
        <f t="shared" ref="K1953:L1953" si="1228">K1959+K1973+K1982+K2012+K2017+K2024+K2032+K2035+K1954+K1970+K2021</f>
        <v>0</v>
      </c>
      <c r="L1953" s="297">
        <f t="shared" si="1228"/>
        <v>0</v>
      </c>
      <c r="M1953" s="297">
        <f t="shared" si="1211"/>
        <v>13195577</v>
      </c>
    </row>
    <row r="1954" spans="1:13" hidden="1" x14ac:dyDescent="0.2">
      <c r="A1954" s="186" t="s">
        <v>784</v>
      </c>
      <c r="B1954" s="174" t="s">
        <v>787</v>
      </c>
      <c r="C1954" s="164">
        <v>31</v>
      </c>
      <c r="D1954" s="164"/>
      <c r="E1954" s="165">
        <v>31</v>
      </c>
      <c r="F1954" s="166"/>
      <c r="G1954" s="167"/>
      <c r="H1954" s="296">
        <f t="shared" ref="H1954:J1954" si="1229">H1955+H1957</f>
        <v>46400</v>
      </c>
      <c r="I1954" s="296">
        <f t="shared" si="1229"/>
        <v>0</v>
      </c>
      <c r="J1954" s="296">
        <f t="shared" si="1229"/>
        <v>59000</v>
      </c>
      <c r="K1954" s="296">
        <f t="shared" ref="K1954:L1954" si="1230">K1955+K1957</f>
        <v>0</v>
      </c>
      <c r="L1954" s="296">
        <f t="shared" si="1230"/>
        <v>0</v>
      </c>
      <c r="M1954" s="296">
        <f t="shared" si="1211"/>
        <v>105400</v>
      </c>
    </row>
    <row r="1955" spans="1:13" hidden="1" x14ac:dyDescent="0.2">
      <c r="A1955" s="102" t="s">
        <v>784</v>
      </c>
      <c r="B1955" s="101" t="s">
        <v>787</v>
      </c>
      <c r="C1955" s="100">
        <v>31</v>
      </c>
      <c r="D1955" s="116"/>
      <c r="E1955" s="111">
        <v>311</v>
      </c>
      <c r="F1955" s="139"/>
      <c r="G1955" s="104"/>
      <c r="H1955" s="105">
        <f t="shared" ref="H1955:L1955" si="1231">H1956</f>
        <v>40000</v>
      </c>
      <c r="I1955" s="105">
        <f t="shared" si="1231"/>
        <v>0</v>
      </c>
      <c r="J1955" s="105">
        <f t="shared" si="1231"/>
        <v>50000</v>
      </c>
      <c r="K1955" s="105">
        <f t="shared" si="1231"/>
        <v>0</v>
      </c>
      <c r="L1955" s="105">
        <f t="shared" si="1231"/>
        <v>0</v>
      </c>
      <c r="M1955" s="105">
        <f t="shared" si="1211"/>
        <v>90000</v>
      </c>
    </row>
    <row r="1956" spans="1:13" ht="15" hidden="1" x14ac:dyDescent="0.2">
      <c r="A1956" s="107" t="s">
        <v>784</v>
      </c>
      <c r="B1956" s="94" t="s">
        <v>787</v>
      </c>
      <c r="C1956" s="93">
        <v>31</v>
      </c>
      <c r="D1956" s="95" t="s">
        <v>296</v>
      </c>
      <c r="E1956" s="117">
        <v>3111</v>
      </c>
      <c r="F1956" s="140" t="s">
        <v>33</v>
      </c>
      <c r="G1956" s="109"/>
      <c r="H1956" s="275">
        <v>40000</v>
      </c>
      <c r="I1956" s="275"/>
      <c r="J1956" s="275">
        <v>50000</v>
      </c>
      <c r="K1956" s="275"/>
      <c r="L1956" s="275"/>
      <c r="M1956" s="275">
        <f t="shared" si="1211"/>
        <v>90000</v>
      </c>
    </row>
    <row r="1957" spans="1:13" hidden="1" x14ac:dyDescent="0.2">
      <c r="A1957" s="102" t="s">
        <v>784</v>
      </c>
      <c r="B1957" s="101" t="s">
        <v>787</v>
      </c>
      <c r="C1957" s="100">
        <v>31</v>
      </c>
      <c r="D1957" s="116"/>
      <c r="E1957" s="111">
        <v>313</v>
      </c>
      <c r="F1957" s="139"/>
      <c r="G1957" s="104"/>
      <c r="H1957" s="105">
        <f t="shared" ref="H1957:L1957" si="1232">H1958</f>
        <v>6400</v>
      </c>
      <c r="I1957" s="105">
        <f t="shared" si="1232"/>
        <v>0</v>
      </c>
      <c r="J1957" s="105">
        <f t="shared" si="1232"/>
        <v>9000</v>
      </c>
      <c r="K1957" s="105">
        <f t="shared" si="1232"/>
        <v>0</v>
      </c>
      <c r="L1957" s="105">
        <f t="shared" si="1232"/>
        <v>0</v>
      </c>
      <c r="M1957" s="105">
        <f t="shared" si="1211"/>
        <v>15400</v>
      </c>
    </row>
    <row r="1958" spans="1:13" ht="15" hidden="1" x14ac:dyDescent="0.2">
      <c r="A1958" s="107" t="s">
        <v>784</v>
      </c>
      <c r="B1958" s="94" t="s">
        <v>787</v>
      </c>
      <c r="C1958" s="93">
        <v>31</v>
      </c>
      <c r="D1958" s="95" t="s">
        <v>296</v>
      </c>
      <c r="E1958" s="117">
        <v>3132</v>
      </c>
      <c r="F1958" s="140" t="s">
        <v>40</v>
      </c>
      <c r="G1958" s="109"/>
      <c r="H1958" s="274">
        <v>6400</v>
      </c>
      <c r="I1958" s="274"/>
      <c r="J1958" s="274">
        <v>9000</v>
      </c>
      <c r="K1958" s="274"/>
      <c r="L1958" s="274"/>
      <c r="M1958" s="274">
        <f t="shared" si="1211"/>
        <v>15400</v>
      </c>
    </row>
    <row r="1959" spans="1:13" hidden="1" x14ac:dyDescent="0.2">
      <c r="A1959" s="186" t="s">
        <v>784</v>
      </c>
      <c r="B1959" s="174" t="s">
        <v>787</v>
      </c>
      <c r="C1959" s="164">
        <v>31</v>
      </c>
      <c r="D1959" s="164"/>
      <c r="E1959" s="165">
        <v>32</v>
      </c>
      <c r="F1959" s="166"/>
      <c r="G1959" s="167"/>
      <c r="H1959" s="296">
        <f t="shared" ref="H1959:J1959" si="1233">H1960+H1962+H1964+H1967</f>
        <v>82600</v>
      </c>
      <c r="I1959" s="296">
        <f t="shared" si="1233"/>
        <v>10000</v>
      </c>
      <c r="J1959" s="296">
        <f t="shared" si="1233"/>
        <v>22000</v>
      </c>
      <c r="K1959" s="296">
        <f t="shared" ref="K1959:L1959" si="1234">K1960+K1962+K1964+K1967</f>
        <v>0</v>
      </c>
      <c r="L1959" s="296">
        <f t="shared" si="1234"/>
        <v>0</v>
      </c>
      <c r="M1959" s="296">
        <f t="shared" si="1211"/>
        <v>94600</v>
      </c>
    </row>
    <row r="1960" spans="1:13" hidden="1" x14ac:dyDescent="0.2">
      <c r="A1960" s="102" t="s">
        <v>784</v>
      </c>
      <c r="B1960" s="101" t="s">
        <v>787</v>
      </c>
      <c r="C1960" s="100">
        <v>31</v>
      </c>
      <c r="D1960" s="116"/>
      <c r="E1960" s="111">
        <v>321</v>
      </c>
      <c r="F1960" s="139"/>
      <c r="G1960" s="104"/>
      <c r="H1960" s="105">
        <f t="shared" ref="H1960:L1960" si="1235">H1961</f>
        <v>63600</v>
      </c>
      <c r="I1960" s="105">
        <f t="shared" si="1235"/>
        <v>0</v>
      </c>
      <c r="J1960" s="105">
        <f t="shared" si="1235"/>
        <v>20000</v>
      </c>
      <c r="K1960" s="105">
        <f t="shared" si="1235"/>
        <v>0</v>
      </c>
      <c r="L1960" s="105">
        <f t="shared" si="1235"/>
        <v>0</v>
      </c>
      <c r="M1960" s="105">
        <f t="shared" si="1211"/>
        <v>83600</v>
      </c>
    </row>
    <row r="1961" spans="1:13" ht="15" hidden="1" x14ac:dyDescent="0.2">
      <c r="A1961" s="107" t="s">
        <v>784</v>
      </c>
      <c r="B1961" s="94" t="s">
        <v>787</v>
      </c>
      <c r="C1961" s="93">
        <v>31</v>
      </c>
      <c r="D1961" s="95" t="s">
        <v>296</v>
      </c>
      <c r="E1961" s="117">
        <v>3211</v>
      </c>
      <c r="F1961" s="140" t="s">
        <v>42</v>
      </c>
      <c r="G1961" s="109"/>
      <c r="H1961" s="275">
        <v>63600</v>
      </c>
      <c r="I1961" s="275"/>
      <c r="J1961" s="275">
        <v>20000</v>
      </c>
      <c r="K1961" s="275"/>
      <c r="L1961" s="275"/>
      <c r="M1961" s="275">
        <f t="shared" si="1211"/>
        <v>83600</v>
      </c>
    </row>
    <row r="1962" spans="1:13" hidden="1" x14ac:dyDescent="0.2">
      <c r="A1962" s="102" t="s">
        <v>784</v>
      </c>
      <c r="B1962" s="101" t="s">
        <v>787</v>
      </c>
      <c r="C1962" s="100">
        <v>31</v>
      </c>
      <c r="D1962" s="116"/>
      <c r="E1962" s="111">
        <v>322</v>
      </c>
      <c r="F1962" s="139"/>
      <c r="G1962" s="104"/>
      <c r="H1962" s="105">
        <f t="shared" ref="H1962:L1962" si="1236">H1963</f>
        <v>1500</v>
      </c>
      <c r="I1962" s="105">
        <f t="shared" si="1236"/>
        <v>0</v>
      </c>
      <c r="J1962" s="105">
        <f t="shared" si="1236"/>
        <v>0</v>
      </c>
      <c r="K1962" s="105">
        <f t="shared" si="1236"/>
        <v>0</v>
      </c>
      <c r="L1962" s="105">
        <f t="shared" si="1236"/>
        <v>0</v>
      </c>
      <c r="M1962" s="105">
        <f t="shared" si="1211"/>
        <v>1500</v>
      </c>
    </row>
    <row r="1963" spans="1:13" ht="15" hidden="1" x14ac:dyDescent="0.2">
      <c r="A1963" s="107" t="s">
        <v>784</v>
      </c>
      <c r="B1963" s="94" t="s">
        <v>787</v>
      </c>
      <c r="C1963" s="93">
        <v>31</v>
      </c>
      <c r="D1963" s="95" t="s">
        <v>296</v>
      </c>
      <c r="E1963" s="117">
        <v>3222</v>
      </c>
      <c r="F1963" s="140" t="s">
        <v>47</v>
      </c>
      <c r="G1963" s="109"/>
      <c r="H1963" s="275">
        <v>1500</v>
      </c>
      <c r="I1963" s="275"/>
      <c r="J1963" s="275"/>
      <c r="K1963" s="275"/>
      <c r="L1963" s="275"/>
      <c r="M1963" s="275">
        <f t="shared" si="1211"/>
        <v>1500</v>
      </c>
    </row>
    <row r="1964" spans="1:13" s="99" customFormat="1" hidden="1" x14ac:dyDescent="0.2">
      <c r="A1964" s="102" t="s">
        <v>784</v>
      </c>
      <c r="B1964" s="101" t="s">
        <v>787</v>
      </c>
      <c r="C1964" s="100">
        <v>31</v>
      </c>
      <c r="D1964" s="116"/>
      <c r="E1964" s="111">
        <v>323</v>
      </c>
      <c r="F1964" s="139"/>
      <c r="G1964" s="104"/>
      <c r="H1964" s="105">
        <f t="shared" ref="H1964:I1964" si="1237">SUM(H1965:H1966)</f>
        <v>6000</v>
      </c>
      <c r="I1964" s="105">
        <f t="shared" si="1237"/>
        <v>5000</v>
      </c>
      <c r="J1964" s="105">
        <f t="shared" ref="J1964:L1964" si="1238">SUM(J1965:J1966)</f>
        <v>0</v>
      </c>
      <c r="K1964" s="105">
        <f t="shared" si="1238"/>
        <v>0</v>
      </c>
      <c r="L1964" s="105">
        <f t="shared" si="1238"/>
        <v>0</v>
      </c>
      <c r="M1964" s="105">
        <f t="shared" si="1211"/>
        <v>1000</v>
      </c>
    </row>
    <row r="1965" spans="1:13" ht="15" hidden="1" x14ac:dyDescent="0.2">
      <c r="A1965" s="107" t="s">
        <v>784</v>
      </c>
      <c r="B1965" s="94" t="s">
        <v>787</v>
      </c>
      <c r="C1965" s="93">
        <v>31</v>
      </c>
      <c r="D1965" s="95" t="s">
        <v>296</v>
      </c>
      <c r="E1965" s="117">
        <v>3231</v>
      </c>
      <c r="F1965" s="140" t="s">
        <v>52</v>
      </c>
      <c r="G1965" s="109"/>
      <c r="H1965" s="275">
        <v>1000</v>
      </c>
      <c r="I1965" s="275"/>
      <c r="J1965" s="275"/>
      <c r="K1965" s="275"/>
      <c r="L1965" s="275"/>
      <c r="M1965" s="275">
        <f t="shared" si="1211"/>
        <v>1000</v>
      </c>
    </row>
    <row r="1966" spans="1:13" ht="15" hidden="1" x14ac:dyDescent="0.2">
      <c r="A1966" s="107" t="s">
        <v>784</v>
      </c>
      <c r="B1966" s="94" t="s">
        <v>787</v>
      </c>
      <c r="C1966" s="93">
        <v>31</v>
      </c>
      <c r="D1966" s="95" t="s">
        <v>296</v>
      </c>
      <c r="E1966" s="117">
        <v>3233</v>
      </c>
      <c r="F1966" s="140" t="s">
        <v>54</v>
      </c>
      <c r="G1966" s="109"/>
      <c r="H1966" s="275">
        <v>5000</v>
      </c>
      <c r="I1966" s="275">
        <v>5000</v>
      </c>
      <c r="J1966" s="275"/>
      <c r="K1966" s="275"/>
      <c r="L1966" s="275"/>
      <c r="M1966" s="275">
        <f t="shared" si="1211"/>
        <v>0</v>
      </c>
    </row>
    <row r="1967" spans="1:13" hidden="1" x14ac:dyDescent="0.2">
      <c r="A1967" s="102" t="s">
        <v>784</v>
      </c>
      <c r="B1967" s="101" t="s">
        <v>787</v>
      </c>
      <c r="C1967" s="100">
        <v>31</v>
      </c>
      <c r="D1967" s="116"/>
      <c r="E1967" s="111">
        <v>324</v>
      </c>
      <c r="F1967" s="139"/>
      <c r="G1967" s="104"/>
      <c r="H1967" s="147">
        <f>H1968+H1969</f>
        <v>11500</v>
      </c>
      <c r="I1967" s="147">
        <f>I1968+I1969</f>
        <v>5000</v>
      </c>
      <c r="J1967" s="147">
        <f>J1968+J1969</f>
        <v>2000</v>
      </c>
      <c r="K1967" s="147">
        <f t="shared" ref="K1967:L1967" si="1239">K1968+K1969</f>
        <v>0</v>
      </c>
      <c r="L1967" s="147">
        <f t="shared" si="1239"/>
        <v>0</v>
      </c>
      <c r="M1967" s="147">
        <f t="shared" si="1211"/>
        <v>8500</v>
      </c>
    </row>
    <row r="1968" spans="1:13" ht="30" hidden="1" x14ac:dyDescent="0.2">
      <c r="A1968" s="107" t="s">
        <v>784</v>
      </c>
      <c r="B1968" s="94" t="s">
        <v>787</v>
      </c>
      <c r="C1968" s="93">
        <v>31</v>
      </c>
      <c r="D1968" s="95" t="s">
        <v>296</v>
      </c>
      <c r="E1968" s="117">
        <v>3241</v>
      </c>
      <c r="F1968" s="140" t="s">
        <v>205</v>
      </c>
      <c r="G1968" s="109"/>
      <c r="H1968" s="275">
        <v>1500</v>
      </c>
      <c r="I1968" s="275"/>
      <c r="J1968" s="275">
        <v>2000</v>
      </c>
      <c r="K1968" s="275"/>
      <c r="L1968" s="275"/>
      <c r="M1968" s="275">
        <f t="shared" si="1211"/>
        <v>3500</v>
      </c>
    </row>
    <row r="1969" spans="1:13" s="204" customFormat="1" ht="15" hidden="1" x14ac:dyDescent="0.2">
      <c r="A1969" s="216" t="s">
        <v>784</v>
      </c>
      <c r="B1969" s="215" t="s">
        <v>787</v>
      </c>
      <c r="C1969" s="253">
        <v>31</v>
      </c>
      <c r="D1969" s="214" t="s">
        <v>296</v>
      </c>
      <c r="E1969" s="221">
        <v>3293</v>
      </c>
      <c r="F1969" s="218" t="s">
        <v>64</v>
      </c>
      <c r="G1969" s="252"/>
      <c r="H1969" s="274">
        <v>10000</v>
      </c>
      <c r="I1969" s="274">
        <v>5000</v>
      </c>
      <c r="J1969" s="274"/>
      <c r="K1969" s="274"/>
      <c r="L1969" s="274"/>
      <c r="M1969" s="274">
        <f t="shared" si="1211"/>
        <v>5000</v>
      </c>
    </row>
    <row r="1970" spans="1:13" hidden="1" x14ac:dyDescent="0.2">
      <c r="A1970" s="186" t="s">
        <v>784</v>
      </c>
      <c r="B1970" s="174" t="s">
        <v>787</v>
      </c>
      <c r="C1970" s="164">
        <v>31</v>
      </c>
      <c r="D1970" s="164"/>
      <c r="E1970" s="165">
        <v>34</v>
      </c>
      <c r="F1970" s="166"/>
      <c r="G1970" s="167"/>
      <c r="H1970" s="296">
        <f t="shared" ref="H1970:L1971" si="1240">H1971</f>
        <v>100</v>
      </c>
      <c r="I1970" s="296">
        <f t="shared" si="1240"/>
        <v>0</v>
      </c>
      <c r="J1970" s="296">
        <f t="shared" si="1240"/>
        <v>0</v>
      </c>
      <c r="K1970" s="296">
        <f t="shared" si="1240"/>
        <v>0</v>
      </c>
      <c r="L1970" s="296">
        <f t="shared" si="1240"/>
        <v>0</v>
      </c>
      <c r="M1970" s="296">
        <f t="shared" si="1211"/>
        <v>100</v>
      </c>
    </row>
    <row r="1971" spans="1:13" hidden="1" x14ac:dyDescent="0.2">
      <c r="A1971" s="102" t="s">
        <v>784</v>
      </c>
      <c r="B1971" s="101" t="s">
        <v>787</v>
      </c>
      <c r="C1971" s="101">
        <v>31</v>
      </c>
      <c r="D1971" s="116"/>
      <c r="E1971" s="111">
        <v>343</v>
      </c>
      <c r="F1971" s="139"/>
      <c r="G1971" s="104"/>
      <c r="H1971" s="105">
        <f t="shared" si="1240"/>
        <v>100</v>
      </c>
      <c r="I1971" s="105">
        <f t="shared" si="1240"/>
        <v>0</v>
      </c>
      <c r="J1971" s="105">
        <f t="shared" si="1240"/>
        <v>0</v>
      </c>
      <c r="K1971" s="105">
        <f t="shared" si="1240"/>
        <v>0</v>
      </c>
      <c r="L1971" s="105">
        <f t="shared" si="1240"/>
        <v>0</v>
      </c>
      <c r="M1971" s="105">
        <f t="shared" si="1211"/>
        <v>100</v>
      </c>
    </row>
    <row r="1972" spans="1:13" ht="30" hidden="1" x14ac:dyDescent="0.2">
      <c r="A1972" s="107" t="s">
        <v>784</v>
      </c>
      <c r="B1972" s="94" t="s">
        <v>787</v>
      </c>
      <c r="C1972" s="94">
        <v>31</v>
      </c>
      <c r="D1972" s="95" t="s">
        <v>296</v>
      </c>
      <c r="E1972" s="117">
        <v>3432</v>
      </c>
      <c r="F1972" s="140" t="s">
        <v>789</v>
      </c>
      <c r="G1972" s="109"/>
      <c r="H1972" s="275">
        <v>100</v>
      </c>
      <c r="I1972" s="275"/>
      <c r="J1972" s="275"/>
      <c r="K1972" s="275"/>
      <c r="L1972" s="275"/>
      <c r="M1972" s="275">
        <f t="shared" si="1211"/>
        <v>100</v>
      </c>
    </row>
    <row r="1973" spans="1:13" hidden="1" x14ac:dyDescent="0.2">
      <c r="A1973" s="186" t="s">
        <v>784</v>
      </c>
      <c r="B1973" s="174" t="s">
        <v>787</v>
      </c>
      <c r="C1973" s="164">
        <v>43</v>
      </c>
      <c r="D1973" s="164"/>
      <c r="E1973" s="165">
        <v>31</v>
      </c>
      <c r="F1973" s="166"/>
      <c r="G1973" s="167"/>
      <c r="H1973" s="296">
        <f t="shared" ref="H1973:J1973" si="1241">H1974+H1978+H1980</f>
        <v>5474250</v>
      </c>
      <c r="I1973" s="296">
        <f t="shared" si="1241"/>
        <v>0</v>
      </c>
      <c r="J1973" s="296">
        <f t="shared" si="1241"/>
        <v>587000</v>
      </c>
      <c r="K1973" s="296">
        <f t="shared" ref="K1973:L1973" si="1242">K1974+K1978+K1980</f>
        <v>0</v>
      </c>
      <c r="L1973" s="296">
        <f t="shared" si="1242"/>
        <v>0</v>
      </c>
      <c r="M1973" s="296">
        <f t="shared" si="1211"/>
        <v>6061250</v>
      </c>
    </row>
    <row r="1974" spans="1:13" hidden="1" x14ac:dyDescent="0.2">
      <c r="A1974" s="102" t="s">
        <v>784</v>
      </c>
      <c r="B1974" s="101" t="s">
        <v>787</v>
      </c>
      <c r="C1974" s="101">
        <v>43</v>
      </c>
      <c r="D1974" s="116"/>
      <c r="E1974" s="111">
        <v>311</v>
      </c>
      <c r="F1974" s="139"/>
      <c r="G1974" s="104"/>
      <c r="H1974" s="105">
        <f t="shared" ref="H1974:I1974" si="1243">SUM(H1975:H1977)</f>
        <v>4231500</v>
      </c>
      <c r="I1974" s="105">
        <f t="shared" si="1243"/>
        <v>0</v>
      </c>
      <c r="J1974" s="105">
        <f t="shared" ref="J1974:L1974" si="1244">SUM(J1975:J1977)</f>
        <v>367000</v>
      </c>
      <c r="K1974" s="105">
        <f t="shared" si="1244"/>
        <v>0</v>
      </c>
      <c r="L1974" s="105">
        <f t="shared" si="1244"/>
        <v>0</v>
      </c>
      <c r="M1974" s="105">
        <f t="shared" si="1211"/>
        <v>4598500</v>
      </c>
    </row>
    <row r="1975" spans="1:13" ht="15" hidden="1" x14ac:dyDescent="0.2">
      <c r="A1975" s="107" t="s">
        <v>784</v>
      </c>
      <c r="B1975" s="94" t="s">
        <v>787</v>
      </c>
      <c r="C1975" s="94">
        <v>43</v>
      </c>
      <c r="D1975" s="95" t="s">
        <v>296</v>
      </c>
      <c r="E1975" s="117">
        <v>3111</v>
      </c>
      <c r="F1975" s="140" t="s">
        <v>33</v>
      </c>
      <c r="G1975" s="109"/>
      <c r="H1975" s="275">
        <v>4200000</v>
      </c>
      <c r="I1975" s="275"/>
      <c r="J1975" s="275">
        <v>350000</v>
      </c>
      <c r="K1975" s="275"/>
      <c r="L1975" s="275"/>
      <c r="M1975" s="275">
        <f t="shared" si="1211"/>
        <v>4550000</v>
      </c>
    </row>
    <row r="1976" spans="1:13" ht="15" hidden="1" x14ac:dyDescent="0.2">
      <c r="A1976" s="107" t="s">
        <v>784</v>
      </c>
      <c r="B1976" s="94" t="s">
        <v>787</v>
      </c>
      <c r="C1976" s="94">
        <v>43</v>
      </c>
      <c r="D1976" s="95" t="s">
        <v>296</v>
      </c>
      <c r="E1976" s="117">
        <v>3112</v>
      </c>
      <c r="F1976" s="140" t="s">
        <v>790</v>
      </c>
      <c r="G1976" s="109"/>
      <c r="H1976" s="278">
        <v>11500</v>
      </c>
      <c r="I1976" s="278"/>
      <c r="J1976" s="278"/>
      <c r="K1976" s="278"/>
      <c r="L1976" s="278"/>
      <c r="M1976" s="278">
        <f t="shared" si="1211"/>
        <v>11500</v>
      </c>
    </row>
    <row r="1977" spans="1:13" ht="15" hidden="1" x14ac:dyDescent="0.2">
      <c r="A1977" s="107" t="s">
        <v>784</v>
      </c>
      <c r="B1977" s="94" t="s">
        <v>787</v>
      </c>
      <c r="C1977" s="94">
        <v>43</v>
      </c>
      <c r="D1977" s="95" t="s">
        <v>296</v>
      </c>
      <c r="E1977" s="117">
        <v>3113</v>
      </c>
      <c r="F1977" s="140" t="s">
        <v>35</v>
      </c>
      <c r="G1977" s="109"/>
      <c r="H1977" s="293">
        <v>20000</v>
      </c>
      <c r="I1977" s="293"/>
      <c r="J1977" s="293">
        <v>17000</v>
      </c>
      <c r="K1977" s="293"/>
      <c r="L1977" s="293"/>
      <c r="M1977" s="293">
        <f t="shared" si="1211"/>
        <v>37000</v>
      </c>
    </row>
    <row r="1978" spans="1:13" hidden="1" x14ac:dyDescent="0.2">
      <c r="A1978" s="102" t="s">
        <v>784</v>
      </c>
      <c r="B1978" s="101" t="s">
        <v>787</v>
      </c>
      <c r="C1978" s="101">
        <v>43</v>
      </c>
      <c r="D1978" s="116"/>
      <c r="E1978" s="111">
        <v>312</v>
      </c>
      <c r="F1978" s="139"/>
      <c r="G1978" s="104"/>
      <c r="H1978" s="105">
        <f t="shared" ref="H1978:L1978" si="1245">H1979</f>
        <v>570750</v>
      </c>
      <c r="I1978" s="105">
        <f t="shared" si="1245"/>
        <v>0</v>
      </c>
      <c r="J1978" s="105">
        <f t="shared" si="1245"/>
        <v>105000</v>
      </c>
      <c r="K1978" s="105">
        <f t="shared" si="1245"/>
        <v>0</v>
      </c>
      <c r="L1978" s="105">
        <f t="shared" si="1245"/>
        <v>0</v>
      </c>
      <c r="M1978" s="105">
        <f t="shared" si="1211"/>
        <v>675750</v>
      </c>
    </row>
    <row r="1979" spans="1:13" ht="15" hidden="1" x14ac:dyDescent="0.2">
      <c r="A1979" s="107" t="s">
        <v>784</v>
      </c>
      <c r="B1979" s="94" t="s">
        <v>787</v>
      </c>
      <c r="C1979" s="94">
        <v>43</v>
      </c>
      <c r="D1979" s="95" t="s">
        <v>296</v>
      </c>
      <c r="E1979" s="117">
        <v>3121</v>
      </c>
      <c r="F1979" s="140" t="s">
        <v>471</v>
      </c>
      <c r="G1979" s="109"/>
      <c r="H1979" s="278">
        <v>570750</v>
      </c>
      <c r="I1979" s="278"/>
      <c r="J1979" s="278">
        <v>105000</v>
      </c>
      <c r="K1979" s="278"/>
      <c r="L1979" s="278"/>
      <c r="M1979" s="278">
        <f t="shared" si="1211"/>
        <v>675750</v>
      </c>
    </row>
    <row r="1980" spans="1:13" hidden="1" x14ac:dyDescent="0.2">
      <c r="A1980" s="102" t="s">
        <v>784</v>
      </c>
      <c r="B1980" s="101" t="s">
        <v>787</v>
      </c>
      <c r="C1980" s="101">
        <v>43</v>
      </c>
      <c r="D1980" s="116"/>
      <c r="E1980" s="111">
        <v>313</v>
      </c>
      <c r="F1980" s="139"/>
      <c r="G1980" s="104"/>
      <c r="H1980" s="105">
        <f t="shared" ref="H1980:L1980" si="1246">SUM(H1981:H1981)</f>
        <v>672000</v>
      </c>
      <c r="I1980" s="105">
        <f t="shared" si="1246"/>
        <v>0</v>
      </c>
      <c r="J1980" s="105">
        <f t="shared" si="1246"/>
        <v>115000</v>
      </c>
      <c r="K1980" s="105">
        <f t="shared" si="1246"/>
        <v>0</v>
      </c>
      <c r="L1980" s="105">
        <f t="shared" si="1246"/>
        <v>0</v>
      </c>
      <c r="M1980" s="105">
        <f t="shared" si="1211"/>
        <v>787000</v>
      </c>
    </row>
    <row r="1981" spans="1:13" ht="15" hidden="1" x14ac:dyDescent="0.2">
      <c r="A1981" s="107" t="s">
        <v>784</v>
      </c>
      <c r="B1981" s="94" t="s">
        <v>787</v>
      </c>
      <c r="C1981" s="94">
        <v>43</v>
      </c>
      <c r="D1981" s="95" t="s">
        <v>296</v>
      </c>
      <c r="E1981" s="117">
        <v>3132</v>
      </c>
      <c r="F1981" s="140" t="s">
        <v>40</v>
      </c>
      <c r="G1981" s="109"/>
      <c r="H1981" s="278">
        <v>672000</v>
      </c>
      <c r="I1981" s="278"/>
      <c r="J1981" s="278">
        <v>115000</v>
      </c>
      <c r="K1981" s="278"/>
      <c r="L1981" s="278"/>
      <c r="M1981" s="278">
        <f t="shared" si="1211"/>
        <v>787000</v>
      </c>
    </row>
    <row r="1982" spans="1:13" hidden="1" x14ac:dyDescent="0.2">
      <c r="A1982" s="186" t="s">
        <v>784</v>
      </c>
      <c r="B1982" s="174" t="s">
        <v>787</v>
      </c>
      <c r="C1982" s="164">
        <v>43</v>
      </c>
      <c r="D1982" s="164"/>
      <c r="E1982" s="165">
        <v>32</v>
      </c>
      <c r="F1982" s="166"/>
      <c r="G1982" s="167"/>
      <c r="H1982" s="296">
        <f t="shared" ref="H1982:J1982" si="1247">H1983+H1987+H1993+H2003+H2005</f>
        <v>6158230</v>
      </c>
      <c r="I1982" s="296">
        <f t="shared" si="1247"/>
        <v>88875</v>
      </c>
      <c r="J1982" s="296">
        <f t="shared" si="1247"/>
        <v>220366</v>
      </c>
      <c r="K1982" s="296">
        <f t="shared" ref="K1982:L1982" si="1248">K1983+K1987+K1993+K2003+K2005</f>
        <v>0</v>
      </c>
      <c r="L1982" s="296">
        <f t="shared" si="1248"/>
        <v>0</v>
      </c>
      <c r="M1982" s="296">
        <f t="shared" si="1211"/>
        <v>6289721</v>
      </c>
    </row>
    <row r="1983" spans="1:13" hidden="1" x14ac:dyDescent="0.2">
      <c r="A1983" s="102" t="s">
        <v>784</v>
      </c>
      <c r="B1983" s="101" t="s">
        <v>787</v>
      </c>
      <c r="C1983" s="101">
        <v>43</v>
      </c>
      <c r="D1983" s="116"/>
      <c r="E1983" s="111">
        <v>321</v>
      </c>
      <c r="F1983" s="139"/>
      <c r="G1983" s="104"/>
      <c r="H1983" s="105">
        <f t="shared" ref="H1983:I1983" si="1249">SUM(H1984:H1986)</f>
        <v>389000</v>
      </c>
      <c r="I1983" s="105">
        <f t="shared" si="1249"/>
        <v>0</v>
      </c>
      <c r="J1983" s="105">
        <f t="shared" ref="J1983:L1983" si="1250">SUM(J1984:J1986)</f>
        <v>88000</v>
      </c>
      <c r="K1983" s="105">
        <f t="shared" si="1250"/>
        <v>0</v>
      </c>
      <c r="L1983" s="105">
        <f t="shared" si="1250"/>
        <v>0</v>
      </c>
      <c r="M1983" s="105">
        <f t="shared" si="1211"/>
        <v>477000</v>
      </c>
    </row>
    <row r="1984" spans="1:13" ht="15" hidden="1" x14ac:dyDescent="0.2">
      <c r="A1984" s="107" t="s">
        <v>784</v>
      </c>
      <c r="B1984" s="94" t="s">
        <v>787</v>
      </c>
      <c r="C1984" s="94">
        <v>43</v>
      </c>
      <c r="D1984" s="95" t="s">
        <v>296</v>
      </c>
      <c r="E1984" s="117">
        <v>3211</v>
      </c>
      <c r="F1984" s="140" t="s">
        <v>42</v>
      </c>
      <c r="G1984" s="109"/>
      <c r="H1984" s="278">
        <v>191000</v>
      </c>
      <c r="I1984" s="278"/>
      <c r="J1984" s="278">
        <v>76000</v>
      </c>
      <c r="K1984" s="278"/>
      <c r="L1984" s="278"/>
      <c r="M1984" s="278">
        <f t="shared" si="1211"/>
        <v>267000</v>
      </c>
    </row>
    <row r="1985" spans="1:13" ht="30" hidden="1" x14ac:dyDescent="0.2">
      <c r="A1985" s="107" t="s">
        <v>784</v>
      </c>
      <c r="B1985" s="94" t="s">
        <v>787</v>
      </c>
      <c r="C1985" s="94">
        <v>43</v>
      </c>
      <c r="D1985" s="95" t="s">
        <v>296</v>
      </c>
      <c r="E1985" s="117">
        <v>3212</v>
      </c>
      <c r="F1985" s="140" t="s">
        <v>43</v>
      </c>
      <c r="G1985" s="109"/>
      <c r="H1985" s="293">
        <v>75000</v>
      </c>
      <c r="I1985" s="293"/>
      <c r="J1985" s="293">
        <v>12000</v>
      </c>
      <c r="K1985" s="293"/>
      <c r="L1985" s="293"/>
      <c r="M1985" s="293">
        <f t="shared" si="1211"/>
        <v>87000</v>
      </c>
    </row>
    <row r="1986" spans="1:13" ht="15" hidden="1" x14ac:dyDescent="0.2">
      <c r="A1986" s="107" t="s">
        <v>784</v>
      </c>
      <c r="B1986" s="94" t="s">
        <v>787</v>
      </c>
      <c r="C1986" s="94">
        <v>43</v>
      </c>
      <c r="D1986" s="95" t="s">
        <v>296</v>
      </c>
      <c r="E1986" s="117">
        <v>3213</v>
      </c>
      <c r="F1986" s="140" t="s">
        <v>44</v>
      </c>
      <c r="G1986" s="109"/>
      <c r="H1986" s="293">
        <v>123000</v>
      </c>
      <c r="I1986" s="293"/>
      <c r="J1986" s="293"/>
      <c r="K1986" s="293"/>
      <c r="L1986" s="293"/>
      <c r="M1986" s="293">
        <f t="shared" si="1211"/>
        <v>123000</v>
      </c>
    </row>
    <row r="1987" spans="1:13" hidden="1" x14ac:dyDescent="0.2">
      <c r="A1987" s="102" t="s">
        <v>784</v>
      </c>
      <c r="B1987" s="101" t="s">
        <v>787</v>
      </c>
      <c r="C1987" s="101">
        <v>43</v>
      </c>
      <c r="D1987" s="116"/>
      <c r="E1987" s="111">
        <v>322</v>
      </c>
      <c r="F1987" s="139"/>
      <c r="G1987" s="104"/>
      <c r="H1987" s="105">
        <f t="shared" ref="H1987:J1987" si="1251">SUM(H1988:H1992)</f>
        <v>163100</v>
      </c>
      <c r="I1987" s="105">
        <f t="shared" si="1251"/>
        <v>42000</v>
      </c>
      <c r="J1987" s="105">
        <f t="shared" si="1251"/>
        <v>0</v>
      </c>
      <c r="K1987" s="105">
        <f t="shared" ref="K1987:L1987" si="1252">SUM(K1988:K1992)</f>
        <v>0</v>
      </c>
      <c r="L1987" s="105">
        <f t="shared" si="1252"/>
        <v>0</v>
      </c>
      <c r="M1987" s="105">
        <f t="shared" si="1211"/>
        <v>121100</v>
      </c>
    </row>
    <row r="1988" spans="1:13" ht="15" hidden="1" x14ac:dyDescent="0.2">
      <c r="A1988" s="107" t="s">
        <v>784</v>
      </c>
      <c r="B1988" s="94" t="s">
        <v>787</v>
      </c>
      <c r="C1988" s="94">
        <v>43</v>
      </c>
      <c r="D1988" s="95" t="s">
        <v>296</v>
      </c>
      <c r="E1988" s="117">
        <v>3221</v>
      </c>
      <c r="F1988" s="140" t="s">
        <v>297</v>
      </c>
      <c r="G1988" s="109"/>
      <c r="H1988" s="278">
        <v>44100</v>
      </c>
      <c r="I1988" s="278"/>
      <c r="J1988" s="278"/>
      <c r="K1988" s="278"/>
      <c r="L1988" s="278"/>
      <c r="M1988" s="278">
        <f t="shared" si="1211"/>
        <v>44100</v>
      </c>
    </row>
    <row r="1989" spans="1:13" ht="15" hidden="1" x14ac:dyDescent="0.2">
      <c r="A1989" s="107" t="s">
        <v>784</v>
      </c>
      <c r="B1989" s="94" t="s">
        <v>787</v>
      </c>
      <c r="C1989" s="94">
        <v>43</v>
      </c>
      <c r="D1989" s="95" t="s">
        <v>296</v>
      </c>
      <c r="E1989" s="117">
        <v>3223</v>
      </c>
      <c r="F1989" s="140" t="s">
        <v>48</v>
      </c>
      <c r="G1989" s="109"/>
      <c r="H1989" s="293">
        <v>47600</v>
      </c>
      <c r="I1989" s="293">
        <v>10000</v>
      </c>
      <c r="J1989" s="293"/>
      <c r="K1989" s="293"/>
      <c r="L1989" s="293"/>
      <c r="M1989" s="293">
        <f t="shared" si="1211"/>
        <v>37600</v>
      </c>
    </row>
    <row r="1990" spans="1:13" ht="30" hidden="1" x14ac:dyDescent="0.2">
      <c r="A1990" s="107" t="s">
        <v>784</v>
      </c>
      <c r="B1990" s="94" t="s">
        <v>787</v>
      </c>
      <c r="C1990" s="94">
        <v>43</v>
      </c>
      <c r="D1990" s="95" t="s">
        <v>296</v>
      </c>
      <c r="E1990" s="117">
        <v>3224</v>
      </c>
      <c r="F1990" s="140" t="s">
        <v>155</v>
      </c>
      <c r="G1990" s="109"/>
      <c r="H1990" s="293">
        <v>25600</v>
      </c>
      <c r="I1990" s="293"/>
      <c r="J1990" s="293"/>
      <c r="K1990" s="293"/>
      <c r="L1990" s="293"/>
      <c r="M1990" s="293">
        <f t="shared" si="1211"/>
        <v>25600</v>
      </c>
    </row>
    <row r="1991" spans="1:13" ht="15" hidden="1" x14ac:dyDescent="0.2">
      <c r="A1991" s="107" t="s">
        <v>784</v>
      </c>
      <c r="B1991" s="94" t="s">
        <v>787</v>
      </c>
      <c r="C1991" s="94">
        <v>43</v>
      </c>
      <c r="D1991" s="95" t="s">
        <v>296</v>
      </c>
      <c r="E1991" s="117">
        <v>3225</v>
      </c>
      <c r="F1991" s="140" t="s">
        <v>473</v>
      </c>
      <c r="G1991" s="109"/>
      <c r="H1991" s="293">
        <v>11300</v>
      </c>
      <c r="I1991" s="293">
        <v>9000</v>
      </c>
      <c r="J1991" s="293"/>
      <c r="K1991" s="293"/>
      <c r="L1991" s="293"/>
      <c r="M1991" s="293">
        <f t="shared" si="1211"/>
        <v>2300</v>
      </c>
    </row>
    <row r="1992" spans="1:13" ht="15" hidden="1" x14ac:dyDescent="0.2">
      <c r="A1992" s="107" t="s">
        <v>784</v>
      </c>
      <c r="B1992" s="94" t="s">
        <v>787</v>
      </c>
      <c r="C1992" s="94">
        <v>43</v>
      </c>
      <c r="D1992" s="95" t="s">
        <v>296</v>
      </c>
      <c r="E1992" s="117">
        <v>3227</v>
      </c>
      <c r="F1992" s="140" t="s">
        <v>51</v>
      </c>
      <c r="G1992" s="109"/>
      <c r="H1992" s="293">
        <v>34500</v>
      </c>
      <c r="I1992" s="293">
        <v>23000</v>
      </c>
      <c r="J1992" s="293"/>
      <c r="K1992" s="293"/>
      <c r="L1992" s="293"/>
      <c r="M1992" s="293">
        <f t="shared" si="1211"/>
        <v>11500</v>
      </c>
    </row>
    <row r="1993" spans="1:13" hidden="1" x14ac:dyDescent="0.2">
      <c r="A1993" s="102" t="s">
        <v>784</v>
      </c>
      <c r="B1993" s="101" t="s">
        <v>787</v>
      </c>
      <c r="C1993" s="101">
        <v>43</v>
      </c>
      <c r="D1993" s="116"/>
      <c r="E1993" s="111">
        <v>323</v>
      </c>
      <c r="F1993" s="139"/>
      <c r="G1993" s="104"/>
      <c r="H1993" s="105">
        <f t="shared" ref="H1993:J1993" si="1253">SUM(H1994:H2002)</f>
        <v>1209430</v>
      </c>
      <c r="I1993" s="105">
        <f t="shared" si="1253"/>
        <v>46875</v>
      </c>
      <c r="J1993" s="105">
        <f t="shared" si="1253"/>
        <v>109366</v>
      </c>
      <c r="K1993" s="105">
        <f t="shared" ref="K1993:L1993" si="1254">SUM(K1994:K2002)</f>
        <v>0</v>
      </c>
      <c r="L1993" s="105">
        <f t="shared" si="1254"/>
        <v>0</v>
      </c>
      <c r="M1993" s="105">
        <f t="shared" ref="M1993:M2037" si="1255">H1993-I1993+J1993-K1993+L1993</f>
        <v>1271921</v>
      </c>
    </row>
    <row r="1994" spans="1:13" ht="15" hidden="1" x14ac:dyDescent="0.2">
      <c r="A1994" s="107" t="s">
        <v>784</v>
      </c>
      <c r="B1994" s="94" t="s">
        <v>787</v>
      </c>
      <c r="C1994" s="94">
        <v>43</v>
      </c>
      <c r="D1994" s="95" t="s">
        <v>296</v>
      </c>
      <c r="E1994" s="117">
        <v>3231</v>
      </c>
      <c r="F1994" s="140" t="s">
        <v>52</v>
      </c>
      <c r="G1994" s="109"/>
      <c r="H1994" s="278">
        <v>58200</v>
      </c>
      <c r="I1994" s="278"/>
      <c r="J1994" s="278"/>
      <c r="K1994" s="278"/>
      <c r="L1994" s="278"/>
      <c r="M1994" s="278">
        <f t="shared" si="1255"/>
        <v>58200</v>
      </c>
    </row>
    <row r="1995" spans="1:13" ht="15" hidden="1" x14ac:dyDescent="0.2">
      <c r="A1995" s="107" t="s">
        <v>784</v>
      </c>
      <c r="B1995" s="94" t="s">
        <v>787</v>
      </c>
      <c r="C1995" s="94">
        <v>43</v>
      </c>
      <c r="D1995" s="95" t="s">
        <v>296</v>
      </c>
      <c r="E1995" s="117">
        <v>3232</v>
      </c>
      <c r="F1995" s="140" t="s">
        <v>53</v>
      </c>
      <c r="G1995" s="109"/>
      <c r="H1995" s="293">
        <v>75700</v>
      </c>
      <c r="I1995" s="293"/>
      <c r="J1995" s="293">
        <v>38500</v>
      </c>
      <c r="K1995" s="293"/>
      <c r="L1995" s="293"/>
      <c r="M1995" s="293">
        <f t="shared" si="1255"/>
        <v>114200</v>
      </c>
    </row>
    <row r="1996" spans="1:13" ht="15" hidden="1" x14ac:dyDescent="0.2">
      <c r="A1996" s="107" t="s">
        <v>784</v>
      </c>
      <c r="B1996" s="94" t="s">
        <v>787</v>
      </c>
      <c r="C1996" s="94">
        <v>43</v>
      </c>
      <c r="D1996" s="95" t="s">
        <v>296</v>
      </c>
      <c r="E1996" s="117">
        <v>3233</v>
      </c>
      <c r="F1996" s="140" t="s">
        <v>54</v>
      </c>
      <c r="G1996" s="109"/>
      <c r="H1996" s="293">
        <v>34100</v>
      </c>
      <c r="I1996" s="293"/>
      <c r="J1996" s="293">
        <v>25000</v>
      </c>
      <c r="K1996" s="293"/>
      <c r="L1996" s="293"/>
      <c r="M1996" s="293">
        <f t="shared" si="1255"/>
        <v>59100</v>
      </c>
    </row>
    <row r="1997" spans="1:13" ht="15" hidden="1" x14ac:dyDescent="0.2">
      <c r="A1997" s="107" t="s">
        <v>784</v>
      </c>
      <c r="B1997" s="94" t="s">
        <v>787</v>
      </c>
      <c r="C1997" s="94">
        <v>43</v>
      </c>
      <c r="D1997" s="95" t="s">
        <v>296</v>
      </c>
      <c r="E1997" s="117">
        <v>3234</v>
      </c>
      <c r="F1997" s="140" t="s">
        <v>55</v>
      </c>
      <c r="G1997" s="109"/>
      <c r="H1997" s="293">
        <v>3000</v>
      </c>
      <c r="I1997" s="293"/>
      <c r="J1997" s="293">
        <v>500</v>
      </c>
      <c r="K1997" s="293"/>
      <c r="L1997" s="293"/>
      <c r="M1997" s="293">
        <f t="shared" si="1255"/>
        <v>3500</v>
      </c>
    </row>
    <row r="1998" spans="1:13" ht="15" hidden="1" x14ac:dyDescent="0.2">
      <c r="A1998" s="107" t="s">
        <v>784</v>
      </c>
      <c r="B1998" s="94" t="s">
        <v>787</v>
      </c>
      <c r="C1998" s="94">
        <v>43</v>
      </c>
      <c r="D1998" s="95" t="s">
        <v>296</v>
      </c>
      <c r="E1998" s="117">
        <v>3235</v>
      </c>
      <c r="F1998" s="140" t="s">
        <v>56</v>
      </c>
      <c r="G1998" s="109"/>
      <c r="H1998" s="293">
        <v>679030</v>
      </c>
      <c r="I1998" s="293"/>
      <c r="J1998" s="293">
        <v>36866</v>
      </c>
      <c r="K1998" s="293"/>
      <c r="L1998" s="293"/>
      <c r="M1998" s="293">
        <f t="shared" si="1255"/>
        <v>715896</v>
      </c>
    </row>
    <row r="1999" spans="1:13" ht="15" hidden="1" x14ac:dyDescent="0.2">
      <c r="A1999" s="107" t="s">
        <v>784</v>
      </c>
      <c r="B1999" s="94" t="s">
        <v>787</v>
      </c>
      <c r="C1999" s="94">
        <v>43</v>
      </c>
      <c r="D1999" s="95" t="s">
        <v>296</v>
      </c>
      <c r="E1999" s="117">
        <v>3236</v>
      </c>
      <c r="F1999" s="140" t="s">
        <v>57</v>
      </c>
      <c r="G1999" s="109"/>
      <c r="H1999" s="293">
        <v>28000</v>
      </c>
      <c r="I1999" s="293"/>
      <c r="J1999" s="293"/>
      <c r="K1999" s="293"/>
      <c r="L1999" s="293"/>
      <c r="M1999" s="293">
        <f t="shared" si="1255"/>
        <v>28000</v>
      </c>
    </row>
    <row r="2000" spans="1:13" ht="15" hidden="1" x14ac:dyDescent="0.2">
      <c r="A2000" s="107" t="s">
        <v>784</v>
      </c>
      <c r="B2000" s="94" t="s">
        <v>787</v>
      </c>
      <c r="C2000" s="94">
        <v>43</v>
      </c>
      <c r="D2000" s="95" t="s">
        <v>296</v>
      </c>
      <c r="E2000" s="117">
        <v>3237</v>
      </c>
      <c r="F2000" s="140" t="s">
        <v>58</v>
      </c>
      <c r="G2000" s="109"/>
      <c r="H2000" s="293">
        <v>139450</v>
      </c>
      <c r="I2000" s="293">
        <v>46875</v>
      </c>
      <c r="J2000" s="293"/>
      <c r="K2000" s="293"/>
      <c r="L2000" s="293"/>
      <c r="M2000" s="293">
        <f t="shared" si="1255"/>
        <v>92575</v>
      </c>
    </row>
    <row r="2001" spans="1:13" ht="15" hidden="1" x14ac:dyDescent="0.2">
      <c r="A2001" s="107" t="s">
        <v>784</v>
      </c>
      <c r="B2001" s="94" t="s">
        <v>787</v>
      </c>
      <c r="C2001" s="94">
        <v>43</v>
      </c>
      <c r="D2001" s="95" t="s">
        <v>296</v>
      </c>
      <c r="E2001" s="117">
        <v>3238</v>
      </c>
      <c r="F2001" s="140" t="s">
        <v>59</v>
      </c>
      <c r="G2001" s="109"/>
      <c r="H2001" s="293">
        <v>141100</v>
      </c>
      <c r="I2001" s="293"/>
      <c r="J2001" s="293">
        <v>6500</v>
      </c>
      <c r="K2001" s="293"/>
      <c r="L2001" s="293"/>
      <c r="M2001" s="293">
        <f t="shared" si="1255"/>
        <v>147600</v>
      </c>
    </row>
    <row r="2002" spans="1:13" ht="15" hidden="1" x14ac:dyDescent="0.2">
      <c r="A2002" s="107" t="s">
        <v>784</v>
      </c>
      <c r="B2002" s="94" t="s">
        <v>787</v>
      </c>
      <c r="C2002" s="94">
        <v>43</v>
      </c>
      <c r="D2002" s="95" t="s">
        <v>296</v>
      </c>
      <c r="E2002" s="117">
        <v>3239</v>
      </c>
      <c r="F2002" s="140" t="s">
        <v>60</v>
      </c>
      <c r="G2002" s="109"/>
      <c r="H2002" s="293">
        <v>50850</v>
      </c>
      <c r="I2002" s="293"/>
      <c r="J2002" s="293">
        <v>2000</v>
      </c>
      <c r="K2002" s="293"/>
      <c r="L2002" s="293"/>
      <c r="M2002" s="293">
        <f t="shared" si="1255"/>
        <v>52850</v>
      </c>
    </row>
    <row r="2003" spans="1:13" hidden="1" x14ac:dyDescent="0.2">
      <c r="A2003" s="102" t="s">
        <v>784</v>
      </c>
      <c r="B2003" s="101" t="s">
        <v>787</v>
      </c>
      <c r="C2003" s="101">
        <v>43</v>
      </c>
      <c r="D2003" s="116"/>
      <c r="E2003" s="111">
        <v>324</v>
      </c>
      <c r="F2003" s="139"/>
      <c r="G2003" s="104"/>
      <c r="H2003" s="105">
        <f t="shared" ref="H2003:L2003" si="1256">H2004</f>
        <v>2100</v>
      </c>
      <c r="I2003" s="105">
        <f t="shared" si="1256"/>
        <v>0</v>
      </c>
      <c r="J2003" s="105">
        <f t="shared" si="1256"/>
        <v>2000</v>
      </c>
      <c r="K2003" s="105">
        <f t="shared" si="1256"/>
        <v>0</v>
      </c>
      <c r="L2003" s="105">
        <f t="shared" si="1256"/>
        <v>0</v>
      </c>
      <c r="M2003" s="105">
        <f t="shared" si="1255"/>
        <v>4100</v>
      </c>
    </row>
    <row r="2004" spans="1:13" ht="30" hidden="1" x14ac:dyDescent="0.2">
      <c r="A2004" s="107" t="s">
        <v>784</v>
      </c>
      <c r="B2004" s="94" t="s">
        <v>787</v>
      </c>
      <c r="C2004" s="94">
        <v>43</v>
      </c>
      <c r="D2004" s="95" t="s">
        <v>296</v>
      </c>
      <c r="E2004" s="117">
        <v>3241</v>
      </c>
      <c r="F2004" s="140" t="s">
        <v>205</v>
      </c>
      <c r="G2004" s="109"/>
      <c r="H2004" s="278">
        <v>2100</v>
      </c>
      <c r="I2004" s="278"/>
      <c r="J2004" s="278">
        <v>2000</v>
      </c>
      <c r="K2004" s="278"/>
      <c r="L2004" s="278"/>
      <c r="M2004" s="278">
        <f t="shared" si="1255"/>
        <v>4100</v>
      </c>
    </row>
    <row r="2005" spans="1:13" hidden="1" x14ac:dyDescent="0.2">
      <c r="A2005" s="102" t="s">
        <v>784</v>
      </c>
      <c r="B2005" s="101" t="s">
        <v>787</v>
      </c>
      <c r="C2005" s="101">
        <v>43</v>
      </c>
      <c r="D2005" s="116"/>
      <c r="E2005" s="111">
        <v>329</v>
      </c>
      <c r="F2005" s="139"/>
      <c r="G2005" s="104"/>
      <c r="H2005" s="105">
        <f t="shared" ref="H2005:J2005" si="1257">SUM(H2006:H2011)</f>
        <v>4394600</v>
      </c>
      <c r="I2005" s="105">
        <f t="shared" si="1257"/>
        <v>0</v>
      </c>
      <c r="J2005" s="105">
        <f t="shared" si="1257"/>
        <v>21000</v>
      </c>
      <c r="K2005" s="105">
        <f t="shared" ref="K2005:L2005" si="1258">SUM(K2006:K2011)</f>
        <v>0</v>
      </c>
      <c r="L2005" s="105">
        <f t="shared" si="1258"/>
        <v>0</v>
      </c>
      <c r="M2005" s="105">
        <f t="shared" si="1255"/>
        <v>4415600</v>
      </c>
    </row>
    <row r="2006" spans="1:13" ht="30" hidden="1" x14ac:dyDescent="0.2">
      <c r="A2006" s="107" t="s">
        <v>784</v>
      </c>
      <c r="B2006" s="94" t="s">
        <v>787</v>
      </c>
      <c r="C2006" s="94">
        <v>43</v>
      </c>
      <c r="D2006" s="95" t="s">
        <v>296</v>
      </c>
      <c r="E2006" s="117">
        <v>3291</v>
      </c>
      <c r="F2006" s="140" t="s">
        <v>474</v>
      </c>
      <c r="G2006" s="109"/>
      <c r="H2006" s="278">
        <v>35000</v>
      </c>
      <c r="I2006" s="278"/>
      <c r="J2006" s="278"/>
      <c r="K2006" s="278"/>
      <c r="L2006" s="278"/>
      <c r="M2006" s="278">
        <f t="shared" si="1255"/>
        <v>35000</v>
      </c>
    </row>
    <row r="2007" spans="1:13" ht="15" hidden="1" x14ac:dyDescent="0.2">
      <c r="A2007" s="107" t="s">
        <v>784</v>
      </c>
      <c r="B2007" s="94" t="s">
        <v>787</v>
      </c>
      <c r="C2007" s="94">
        <v>43</v>
      </c>
      <c r="D2007" s="95" t="s">
        <v>296</v>
      </c>
      <c r="E2007" s="117">
        <v>3292</v>
      </c>
      <c r="F2007" s="140" t="s">
        <v>63</v>
      </c>
      <c r="G2007" s="109"/>
      <c r="H2007" s="293">
        <v>49400</v>
      </c>
      <c r="I2007" s="293"/>
      <c r="J2007" s="293"/>
      <c r="K2007" s="293"/>
      <c r="L2007" s="293"/>
      <c r="M2007" s="293">
        <f t="shared" si="1255"/>
        <v>49400</v>
      </c>
    </row>
    <row r="2008" spans="1:13" ht="15" hidden="1" x14ac:dyDescent="0.2">
      <c r="A2008" s="107" t="s">
        <v>784</v>
      </c>
      <c r="B2008" s="94" t="s">
        <v>787</v>
      </c>
      <c r="C2008" s="94">
        <v>43</v>
      </c>
      <c r="D2008" s="95" t="s">
        <v>296</v>
      </c>
      <c r="E2008" s="117">
        <v>3293</v>
      </c>
      <c r="F2008" s="140" t="s">
        <v>64</v>
      </c>
      <c r="G2008" s="109"/>
      <c r="H2008" s="293">
        <v>28500</v>
      </c>
      <c r="I2008" s="293"/>
      <c r="J2008" s="293">
        <v>7000</v>
      </c>
      <c r="K2008" s="293"/>
      <c r="L2008" s="293"/>
      <c r="M2008" s="293">
        <f t="shared" si="1255"/>
        <v>35500</v>
      </c>
    </row>
    <row r="2009" spans="1:13" ht="15" hidden="1" x14ac:dyDescent="0.2">
      <c r="A2009" s="107" t="s">
        <v>784</v>
      </c>
      <c r="B2009" s="94" t="s">
        <v>787</v>
      </c>
      <c r="C2009" s="94">
        <v>43</v>
      </c>
      <c r="D2009" s="95" t="s">
        <v>296</v>
      </c>
      <c r="E2009" s="117">
        <v>3294</v>
      </c>
      <c r="F2009" s="140" t="s">
        <v>604</v>
      </c>
      <c r="G2009" s="109"/>
      <c r="H2009" s="293">
        <v>4259700</v>
      </c>
      <c r="I2009" s="293"/>
      <c r="J2009" s="293"/>
      <c r="K2009" s="293"/>
      <c r="L2009" s="293"/>
      <c r="M2009" s="293">
        <f t="shared" si="1255"/>
        <v>4259700</v>
      </c>
    </row>
    <row r="2010" spans="1:13" ht="15" hidden="1" x14ac:dyDescent="0.2">
      <c r="A2010" s="107" t="s">
        <v>784</v>
      </c>
      <c r="B2010" s="94" t="s">
        <v>787</v>
      </c>
      <c r="C2010" s="94">
        <v>43</v>
      </c>
      <c r="D2010" s="95" t="s">
        <v>296</v>
      </c>
      <c r="E2010" s="117">
        <v>3295</v>
      </c>
      <c r="F2010" s="140" t="s">
        <v>66</v>
      </c>
      <c r="G2010" s="109"/>
      <c r="H2010" s="293">
        <v>18500</v>
      </c>
      <c r="I2010" s="293"/>
      <c r="J2010" s="293"/>
      <c r="K2010" s="293"/>
      <c r="L2010" s="293"/>
      <c r="M2010" s="293">
        <f t="shared" si="1255"/>
        <v>18500</v>
      </c>
    </row>
    <row r="2011" spans="1:13" ht="15" hidden="1" x14ac:dyDescent="0.2">
      <c r="A2011" s="107" t="s">
        <v>784</v>
      </c>
      <c r="B2011" s="94" t="s">
        <v>787</v>
      </c>
      <c r="C2011" s="94">
        <v>43</v>
      </c>
      <c r="D2011" s="95" t="s">
        <v>296</v>
      </c>
      <c r="E2011" s="117">
        <v>3299</v>
      </c>
      <c r="F2011" s="140" t="s">
        <v>67</v>
      </c>
      <c r="G2011" s="109"/>
      <c r="H2011" s="293">
        <v>3500</v>
      </c>
      <c r="I2011" s="293"/>
      <c r="J2011" s="293">
        <v>14000</v>
      </c>
      <c r="K2011" s="293"/>
      <c r="L2011" s="293"/>
      <c r="M2011" s="293">
        <f t="shared" si="1255"/>
        <v>17500</v>
      </c>
    </row>
    <row r="2012" spans="1:13" hidden="1" x14ac:dyDescent="0.2">
      <c r="A2012" s="186" t="s">
        <v>784</v>
      </c>
      <c r="B2012" s="174" t="s">
        <v>787</v>
      </c>
      <c r="C2012" s="164">
        <v>43</v>
      </c>
      <c r="D2012" s="164"/>
      <c r="E2012" s="165">
        <v>34</v>
      </c>
      <c r="F2012" s="166"/>
      <c r="G2012" s="167"/>
      <c r="H2012" s="296">
        <f t="shared" ref="H2012:L2012" si="1259">H2013</f>
        <v>4800</v>
      </c>
      <c r="I2012" s="296">
        <f t="shared" si="1259"/>
        <v>0</v>
      </c>
      <c r="J2012" s="296">
        <f t="shared" si="1259"/>
        <v>0</v>
      </c>
      <c r="K2012" s="296">
        <f t="shared" si="1259"/>
        <v>0</v>
      </c>
      <c r="L2012" s="296">
        <f t="shared" si="1259"/>
        <v>0</v>
      </c>
      <c r="M2012" s="296">
        <f t="shared" si="1255"/>
        <v>4800</v>
      </c>
    </row>
    <row r="2013" spans="1:13" hidden="1" x14ac:dyDescent="0.2">
      <c r="A2013" s="102" t="s">
        <v>784</v>
      </c>
      <c r="B2013" s="101" t="s">
        <v>787</v>
      </c>
      <c r="C2013" s="101">
        <v>43</v>
      </c>
      <c r="D2013" s="116"/>
      <c r="E2013" s="111">
        <v>343</v>
      </c>
      <c r="F2013" s="139"/>
      <c r="G2013" s="104"/>
      <c r="H2013" s="105">
        <f t="shared" ref="H2013:J2013" si="1260">SUM(H2014:H2016)</f>
        <v>4800</v>
      </c>
      <c r="I2013" s="105">
        <f t="shared" si="1260"/>
        <v>0</v>
      </c>
      <c r="J2013" s="105">
        <f t="shared" si="1260"/>
        <v>0</v>
      </c>
      <c r="K2013" s="105">
        <f t="shared" ref="K2013:L2013" si="1261">SUM(K2014:K2016)</f>
        <v>0</v>
      </c>
      <c r="L2013" s="105">
        <f t="shared" si="1261"/>
        <v>0</v>
      </c>
      <c r="M2013" s="105">
        <f t="shared" si="1255"/>
        <v>4800</v>
      </c>
    </row>
    <row r="2014" spans="1:13" ht="15" hidden="1" x14ac:dyDescent="0.2">
      <c r="A2014" s="107" t="s">
        <v>784</v>
      </c>
      <c r="B2014" s="94" t="s">
        <v>787</v>
      </c>
      <c r="C2014" s="94">
        <v>43</v>
      </c>
      <c r="D2014" s="95" t="s">
        <v>296</v>
      </c>
      <c r="E2014" s="117">
        <v>3431</v>
      </c>
      <c r="F2014" s="140" t="s">
        <v>68</v>
      </c>
      <c r="G2014" s="109"/>
      <c r="H2014" s="278">
        <v>2600</v>
      </c>
      <c r="I2014" s="278"/>
      <c r="J2014" s="278"/>
      <c r="K2014" s="278"/>
      <c r="L2014" s="278"/>
      <c r="M2014" s="278">
        <f t="shared" si="1255"/>
        <v>2600</v>
      </c>
    </row>
    <row r="2015" spans="1:13" ht="30" hidden="1" x14ac:dyDescent="0.2">
      <c r="A2015" s="107" t="s">
        <v>784</v>
      </c>
      <c r="B2015" s="94" t="s">
        <v>787</v>
      </c>
      <c r="C2015" s="94">
        <v>43</v>
      </c>
      <c r="D2015" s="95" t="s">
        <v>296</v>
      </c>
      <c r="E2015" s="117">
        <v>3432</v>
      </c>
      <c r="F2015" s="140" t="s">
        <v>789</v>
      </c>
      <c r="G2015" s="109"/>
      <c r="H2015" s="281">
        <v>2000</v>
      </c>
      <c r="I2015" s="281"/>
      <c r="J2015" s="281"/>
      <c r="K2015" s="281"/>
      <c r="L2015" s="281"/>
      <c r="M2015" s="281">
        <f t="shared" si="1255"/>
        <v>2000</v>
      </c>
    </row>
    <row r="2016" spans="1:13" ht="15" hidden="1" x14ac:dyDescent="0.2">
      <c r="A2016" s="107" t="s">
        <v>784</v>
      </c>
      <c r="B2016" s="94" t="s">
        <v>787</v>
      </c>
      <c r="C2016" s="94">
        <v>43</v>
      </c>
      <c r="D2016" s="95" t="s">
        <v>296</v>
      </c>
      <c r="E2016" s="117">
        <v>3433</v>
      </c>
      <c r="F2016" s="140" t="s">
        <v>69</v>
      </c>
      <c r="G2016" s="109"/>
      <c r="H2016" s="281">
        <v>200</v>
      </c>
      <c r="I2016" s="281"/>
      <c r="J2016" s="281"/>
      <c r="K2016" s="281"/>
      <c r="L2016" s="281"/>
      <c r="M2016" s="281">
        <f t="shared" si="1255"/>
        <v>200</v>
      </c>
    </row>
    <row r="2017" spans="1:13" hidden="1" x14ac:dyDescent="0.2">
      <c r="A2017" s="186" t="s">
        <v>784</v>
      </c>
      <c r="B2017" s="174" t="s">
        <v>787</v>
      </c>
      <c r="C2017" s="164">
        <v>43</v>
      </c>
      <c r="D2017" s="164"/>
      <c r="E2017" s="165">
        <v>38</v>
      </c>
      <c r="F2017" s="166"/>
      <c r="G2017" s="167"/>
      <c r="H2017" s="296">
        <f t="shared" ref="H2017:L2017" si="1262">H2018</f>
        <v>400</v>
      </c>
      <c r="I2017" s="296">
        <f t="shared" si="1262"/>
        <v>0</v>
      </c>
      <c r="J2017" s="296">
        <f t="shared" si="1262"/>
        <v>300</v>
      </c>
      <c r="K2017" s="296">
        <f t="shared" si="1262"/>
        <v>0</v>
      </c>
      <c r="L2017" s="296">
        <f t="shared" si="1262"/>
        <v>0</v>
      </c>
      <c r="M2017" s="296">
        <f t="shared" si="1255"/>
        <v>700</v>
      </c>
    </row>
    <row r="2018" spans="1:13" hidden="1" x14ac:dyDescent="0.2">
      <c r="A2018" s="102" t="s">
        <v>784</v>
      </c>
      <c r="B2018" s="101" t="s">
        <v>787</v>
      </c>
      <c r="C2018" s="101">
        <v>43</v>
      </c>
      <c r="D2018" s="116"/>
      <c r="E2018" s="111">
        <v>383</v>
      </c>
      <c r="F2018" s="139"/>
      <c r="G2018" s="104"/>
      <c r="H2018" s="105">
        <f t="shared" ref="H2018:J2018" si="1263">SUM(H2019:H2020)</f>
        <v>400</v>
      </c>
      <c r="I2018" s="105">
        <f t="shared" si="1263"/>
        <v>0</v>
      </c>
      <c r="J2018" s="105">
        <f t="shared" si="1263"/>
        <v>300</v>
      </c>
      <c r="K2018" s="105">
        <f t="shared" ref="K2018:L2018" si="1264">SUM(K2019:K2020)</f>
        <v>0</v>
      </c>
      <c r="L2018" s="105">
        <f t="shared" si="1264"/>
        <v>0</v>
      </c>
      <c r="M2018" s="105">
        <f t="shared" si="1255"/>
        <v>700</v>
      </c>
    </row>
    <row r="2019" spans="1:13" ht="15" hidden="1" x14ac:dyDescent="0.2">
      <c r="A2019" s="107" t="s">
        <v>784</v>
      </c>
      <c r="B2019" s="94" t="s">
        <v>787</v>
      </c>
      <c r="C2019" s="94">
        <v>43</v>
      </c>
      <c r="D2019" s="95" t="s">
        <v>296</v>
      </c>
      <c r="E2019" s="117">
        <v>3831</v>
      </c>
      <c r="F2019" s="140" t="s">
        <v>131</v>
      </c>
      <c r="G2019" s="109"/>
      <c r="H2019" s="280">
        <v>300</v>
      </c>
      <c r="I2019" s="280"/>
      <c r="J2019" s="280"/>
      <c r="K2019" s="280"/>
      <c r="L2019" s="280"/>
      <c r="M2019" s="280">
        <f t="shared" si="1255"/>
        <v>300</v>
      </c>
    </row>
    <row r="2020" spans="1:13" ht="15" hidden="1" x14ac:dyDescent="0.2">
      <c r="A2020" s="107" t="s">
        <v>784</v>
      </c>
      <c r="B2020" s="94" t="s">
        <v>787</v>
      </c>
      <c r="C2020" s="94">
        <v>43</v>
      </c>
      <c r="D2020" s="95" t="s">
        <v>296</v>
      </c>
      <c r="E2020" s="117">
        <v>3834</v>
      </c>
      <c r="F2020" s="140" t="s">
        <v>791</v>
      </c>
      <c r="G2020" s="109"/>
      <c r="H2020" s="281">
        <v>100</v>
      </c>
      <c r="I2020" s="281"/>
      <c r="J2020" s="281">
        <v>300</v>
      </c>
      <c r="K2020" s="281"/>
      <c r="L2020" s="281"/>
      <c r="M2020" s="281">
        <f t="shared" si="1255"/>
        <v>400</v>
      </c>
    </row>
    <row r="2021" spans="1:13" hidden="1" x14ac:dyDescent="0.2">
      <c r="A2021" s="186" t="s">
        <v>784</v>
      </c>
      <c r="B2021" s="174" t="s">
        <v>787</v>
      </c>
      <c r="C2021" s="164">
        <v>43</v>
      </c>
      <c r="D2021" s="164"/>
      <c r="E2021" s="165">
        <v>41</v>
      </c>
      <c r="F2021" s="166"/>
      <c r="G2021" s="167"/>
      <c r="H2021" s="296">
        <f t="shared" ref="H2021:L2022" si="1265">H2022</f>
        <v>3500</v>
      </c>
      <c r="I2021" s="296">
        <f t="shared" si="1265"/>
        <v>0</v>
      </c>
      <c r="J2021" s="296">
        <f t="shared" si="1265"/>
        <v>0</v>
      </c>
      <c r="K2021" s="296">
        <f t="shared" si="1265"/>
        <v>0</v>
      </c>
      <c r="L2021" s="296">
        <f t="shared" si="1265"/>
        <v>0</v>
      </c>
      <c r="M2021" s="296">
        <f t="shared" si="1255"/>
        <v>3500</v>
      </c>
    </row>
    <row r="2022" spans="1:13" hidden="1" x14ac:dyDescent="0.2">
      <c r="A2022" s="102" t="s">
        <v>784</v>
      </c>
      <c r="B2022" s="101" t="s">
        <v>787</v>
      </c>
      <c r="C2022" s="101">
        <v>43</v>
      </c>
      <c r="D2022" s="116"/>
      <c r="E2022" s="111">
        <v>412</v>
      </c>
      <c r="F2022" s="139"/>
      <c r="G2022" s="104"/>
      <c r="H2022" s="105">
        <f t="shared" si="1265"/>
        <v>3500</v>
      </c>
      <c r="I2022" s="105">
        <f t="shared" si="1265"/>
        <v>0</v>
      </c>
      <c r="J2022" s="105">
        <f t="shared" si="1265"/>
        <v>0</v>
      </c>
      <c r="K2022" s="105">
        <f t="shared" si="1265"/>
        <v>0</v>
      </c>
      <c r="L2022" s="105">
        <f t="shared" si="1265"/>
        <v>0</v>
      </c>
      <c r="M2022" s="105">
        <f t="shared" si="1255"/>
        <v>3500</v>
      </c>
    </row>
    <row r="2023" spans="1:13" ht="15" hidden="1" x14ac:dyDescent="0.2">
      <c r="A2023" s="107" t="s">
        <v>784</v>
      </c>
      <c r="B2023" s="94" t="s">
        <v>787</v>
      </c>
      <c r="C2023" s="94">
        <v>43</v>
      </c>
      <c r="D2023" s="95" t="s">
        <v>296</v>
      </c>
      <c r="E2023" s="117">
        <v>4124</v>
      </c>
      <c r="F2023" s="140" t="s">
        <v>792</v>
      </c>
      <c r="G2023" s="109"/>
      <c r="H2023" s="278">
        <v>3500</v>
      </c>
      <c r="I2023" s="278"/>
      <c r="J2023" s="278"/>
      <c r="K2023" s="278"/>
      <c r="L2023" s="278"/>
      <c r="M2023" s="278">
        <f t="shared" si="1255"/>
        <v>3500</v>
      </c>
    </row>
    <row r="2024" spans="1:13" hidden="1" x14ac:dyDescent="0.2">
      <c r="A2024" s="186" t="s">
        <v>784</v>
      </c>
      <c r="B2024" s="174" t="s">
        <v>787</v>
      </c>
      <c r="C2024" s="164">
        <v>43</v>
      </c>
      <c r="D2024" s="164"/>
      <c r="E2024" s="165">
        <v>42</v>
      </c>
      <c r="F2024" s="166"/>
      <c r="G2024" s="167"/>
      <c r="H2024" s="296">
        <f t="shared" ref="H2024:J2024" si="1266">H2025+H2030</f>
        <v>618250</v>
      </c>
      <c r="I2024" s="296">
        <f t="shared" si="1266"/>
        <v>32110</v>
      </c>
      <c r="J2024" s="296">
        <f t="shared" si="1266"/>
        <v>41866</v>
      </c>
      <c r="K2024" s="296">
        <f t="shared" ref="K2024:L2024" si="1267">K2025+K2030</f>
        <v>0</v>
      </c>
      <c r="L2024" s="296">
        <f t="shared" si="1267"/>
        <v>0</v>
      </c>
      <c r="M2024" s="296">
        <f t="shared" si="1255"/>
        <v>628006</v>
      </c>
    </row>
    <row r="2025" spans="1:13" hidden="1" x14ac:dyDescent="0.2">
      <c r="A2025" s="102" t="s">
        <v>784</v>
      </c>
      <c r="B2025" s="101" t="s">
        <v>787</v>
      </c>
      <c r="C2025" s="101">
        <v>43</v>
      </c>
      <c r="D2025" s="116"/>
      <c r="E2025" s="111">
        <v>422</v>
      </c>
      <c r="F2025" s="139"/>
      <c r="G2025" s="104"/>
      <c r="H2025" s="105">
        <f t="shared" ref="H2025:J2025" si="1268">SUM(H2026:H2029)</f>
        <v>306750</v>
      </c>
      <c r="I2025" s="105">
        <f t="shared" si="1268"/>
        <v>21750</v>
      </c>
      <c r="J2025" s="105">
        <f t="shared" si="1268"/>
        <v>41866</v>
      </c>
      <c r="K2025" s="105">
        <f t="shared" ref="K2025:L2025" si="1269">SUM(K2026:K2029)</f>
        <v>0</v>
      </c>
      <c r="L2025" s="105">
        <f t="shared" si="1269"/>
        <v>0</v>
      </c>
      <c r="M2025" s="105">
        <f t="shared" si="1255"/>
        <v>326866</v>
      </c>
    </row>
    <row r="2026" spans="1:13" ht="15" hidden="1" x14ac:dyDescent="0.2">
      <c r="A2026" s="107" t="s">
        <v>784</v>
      </c>
      <c r="B2026" s="94" t="s">
        <v>787</v>
      </c>
      <c r="C2026" s="94">
        <v>43</v>
      </c>
      <c r="D2026" s="95" t="s">
        <v>296</v>
      </c>
      <c r="E2026" s="117">
        <v>4221</v>
      </c>
      <c r="F2026" s="140" t="s">
        <v>74</v>
      </c>
      <c r="G2026" s="109"/>
      <c r="H2026" s="278">
        <v>261000</v>
      </c>
      <c r="I2026" s="278"/>
      <c r="J2026" s="278">
        <v>41866</v>
      </c>
      <c r="K2026" s="278"/>
      <c r="L2026" s="278"/>
      <c r="M2026" s="278">
        <f t="shared" si="1255"/>
        <v>302866</v>
      </c>
    </row>
    <row r="2027" spans="1:13" s="137" customFormat="1" ht="15" hidden="1" x14ac:dyDescent="0.2">
      <c r="A2027" s="107" t="s">
        <v>784</v>
      </c>
      <c r="B2027" s="94" t="s">
        <v>787</v>
      </c>
      <c r="C2027" s="94">
        <v>43</v>
      </c>
      <c r="D2027" s="95" t="s">
        <v>296</v>
      </c>
      <c r="E2027" s="117">
        <v>4222</v>
      </c>
      <c r="F2027" s="140" t="s">
        <v>75</v>
      </c>
      <c r="G2027" s="109"/>
      <c r="H2027" s="293">
        <v>6000</v>
      </c>
      <c r="I2027" s="293">
        <v>3000</v>
      </c>
      <c r="J2027" s="293"/>
      <c r="K2027" s="293"/>
      <c r="L2027" s="293"/>
      <c r="M2027" s="293">
        <f t="shared" si="1255"/>
        <v>3000</v>
      </c>
    </row>
    <row r="2028" spans="1:13" ht="15" hidden="1" x14ac:dyDescent="0.2">
      <c r="A2028" s="107" t="s">
        <v>784</v>
      </c>
      <c r="B2028" s="94" t="s">
        <v>787</v>
      </c>
      <c r="C2028" s="94">
        <v>43</v>
      </c>
      <c r="D2028" s="95" t="s">
        <v>296</v>
      </c>
      <c r="E2028" s="117">
        <v>4223</v>
      </c>
      <c r="F2028" s="140" t="s">
        <v>76</v>
      </c>
      <c r="G2028" s="109"/>
      <c r="H2028" s="281">
        <v>10000</v>
      </c>
      <c r="I2028" s="281"/>
      <c r="J2028" s="281"/>
      <c r="K2028" s="281"/>
      <c r="L2028" s="281"/>
      <c r="M2028" s="281">
        <f t="shared" si="1255"/>
        <v>10000</v>
      </c>
    </row>
    <row r="2029" spans="1:13" hidden="1" x14ac:dyDescent="0.2">
      <c r="A2029" s="145" t="s">
        <v>784</v>
      </c>
      <c r="B2029" s="134" t="s">
        <v>787</v>
      </c>
      <c r="C2029" s="134">
        <v>43</v>
      </c>
      <c r="D2029" s="150" t="s">
        <v>296</v>
      </c>
      <c r="E2029" s="192">
        <v>4227</v>
      </c>
      <c r="F2029" s="141" t="s">
        <v>77</v>
      </c>
      <c r="G2029" s="130"/>
      <c r="H2029" s="293">
        <v>29750</v>
      </c>
      <c r="I2029" s="293">
        <v>18750</v>
      </c>
      <c r="J2029" s="293"/>
      <c r="K2029" s="293"/>
      <c r="L2029" s="293"/>
      <c r="M2029" s="293">
        <f t="shared" si="1255"/>
        <v>11000</v>
      </c>
    </row>
    <row r="2030" spans="1:13" hidden="1" x14ac:dyDescent="0.2">
      <c r="A2030" s="102" t="s">
        <v>784</v>
      </c>
      <c r="B2030" s="101" t="s">
        <v>787</v>
      </c>
      <c r="C2030" s="101">
        <v>43</v>
      </c>
      <c r="D2030" s="116"/>
      <c r="E2030" s="111">
        <v>426</v>
      </c>
      <c r="F2030" s="139"/>
      <c r="G2030" s="104"/>
      <c r="H2030" s="105">
        <f t="shared" ref="H2030:L2030" si="1270">SUM(H2031:H2031)</f>
        <v>311500</v>
      </c>
      <c r="I2030" s="105">
        <f t="shared" si="1270"/>
        <v>10360</v>
      </c>
      <c r="J2030" s="105">
        <f t="shared" si="1270"/>
        <v>0</v>
      </c>
      <c r="K2030" s="105">
        <f t="shared" si="1270"/>
        <v>0</v>
      </c>
      <c r="L2030" s="105">
        <f t="shared" si="1270"/>
        <v>0</v>
      </c>
      <c r="M2030" s="105">
        <f t="shared" si="1255"/>
        <v>301140</v>
      </c>
    </row>
    <row r="2031" spans="1:13" ht="15" hidden="1" x14ac:dyDescent="0.2">
      <c r="A2031" s="107" t="s">
        <v>784</v>
      </c>
      <c r="B2031" s="94" t="s">
        <v>787</v>
      </c>
      <c r="C2031" s="94">
        <v>43</v>
      </c>
      <c r="D2031" s="95" t="s">
        <v>296</v>
      </c>
      <c r="E2031" s="117">
        <v>4262</v>
      </c>
      <c r="F2031" s="140" t="s">
        <v>86</v>
      </c>
      <c r="G2031" s="109"/>
      <c r="H2031" s="278">
        <v>311500</v>
      </c>
      <c r="I2031" s="278">
        <v>10360</v>
      </c>
      <c r="J2031" s="278"/>
      <c r="K2031" s="278"/>
      <c r="L2031" s="278"/>
      <c r="M2031" s="278">
        <f t="shared" si="1255"/>
        <v>301140</v>
      </c>
    </row>
    <row r="2032" spans="1:13" hidden="1" x14ac:dyDescent="0.2">
      <c r="A2032" s="186" t="s">
        <v>784</v>
      </c>
      <c r="B2032" s="174" t="s">
        <v>787</v>
      </c>
      <c r="C2032" s="164">
        <v>43</v>
      </c>
      <c r="D2032" s="164"/>
      <c r="E2032" s="165">
        <v>45</v>
      </c>
      <c r="F2032" s="166"/>
      <c r="G2032" s="167"/>
      <c r="H2032" s="296">
        <f t="shared" ref="H2032:L2033" si="1271">H2033</f>
        <v>2000</v>
      </c>
      <c r="I2032" s="296">
        <f t="shared" si="1271"/>
        <v>0</v>
      </c>
      <c r="J2032" s="296">
        <f t="shared" si="1271"/>
        <v>3000</v>
      </c>
      <c r="K2032" s="296">
        <f t="shared" si="1271"/>
        <v>0</v>
      </c>
      <c r="L2032" s="296">
        <f t="shared" si="1271"/>
        <v>0</v>
      </c>
      <c r="M2032" s="296">
        <f t="shared" si="1255"/>
        <v>5000</v>
      </c>
    </row>
    <row r="2033" spans="1:13" s="137" customFormat="1" hidden="1" x14ac:dyDescent="0.2">
      <c r="A2033" s="102" t="s">
        <v>784</v>
      </c>
      <c r="B2033" s="101" t="s">
        <v>787</v>
      </c>
      <c r="C2033" s="101">
        <v>43</v>
      </c>
      <c r="D2033" s="116"/>
      <c r="E2033" s="111">
        <v>451</v>
      </c>
      <c r="F2033" s="139"/>
      <c r="G2033" s="104"/>
      <c r="H2033" s="105">
        <f t="shared" si="1271"/>
        <v>2000</v>
      </c>
      <c r="I2033" s="105">
        <f t="shared" si="1271"/>
        <v>0</v>
      </c>
      <c r="J2033" s="105">
        <f t="shared" si="1271"/>
        <v>3000</v>
      </c>
      <c r="K2033" s="105">
        <f t="shared" si="1271"/>
        <v>0</v>
      </c>
      <c r="L2033" s="105">
        <f t="shared" si="1271"/>
        <v>0</v>
      </c>
      <c r="M2033" s="105">
        <f t="shared" si="1255"/>
        <v>5000</v>
      </c>
    </row>
    <row r="2034" spans="1:13" s="99" customFormat="1" hidden="1" x14ac:dyDescent="0.2">
      <c r="A2034" s="107" t="s">
        <v>784</v>
      </c>
      <c r="B2034" s="94" t="s">
        <v>787</v>
      </c>
      <c r="C2034" s="94">
        <v>43</v>
      </c>
      <c r="D2034" s="95" t="s">
        <v>296</v>
      </c>
      <c r="E2034" s="117">
        <v>4511</v>
      </c>
      <c r="F2034" s="140" t="s">
        <v>91</v>
      </c>
      <c r="G2034" s="109"/>
      <c r="H2034" s="275">
        <v>2000</v>
      </c>
      <c r="I2034" s="275"/>
      <c r="J2034" s="275">
        <v>3000</v>
      </c>
      <c r="K2034" s="275"/>
      <c r="L2034" s="275"/>
      <c r="M2034" s="275">
        <f t="shared" si="1255"/>
        <v>5000</v>
      </c>
    </row>
    <row r="2035" spans="1:13" s="99" customFormat="1" hidden="1" x14ac:dyDescent="0.2">
      <c r="A2035" s="186" t="s">
        <v>784</v>
      </c>
      <c r="B2035" s="174" t="s">
        <v>787</v>
      </c>
      <c r="C2035" s="164">
        <v>51</v>
      </c>
      <c r="D2035" s="164"/>
      <c r="E2035" s="165">
        <v>32</v>
      </c>
      <c r="F2035" s="166"/>
      <c r="G2035" s="167"/>
      <c r="H2035" s="296">
        <f t="shared" ref="H2035:L2036" si="1272">H2036</f>
        <v>2500</v>
      </c>
      <c r="I2035" s="296">
        <f t="shared" si="1272"/>
        <v>0</v>
      </c>
      <c r="J2035" s="296">
        <f t="shared" si="1272"/>
        <v>0</v>
      </c>
      <c r="K2035" s="296">
        <f t="shared" si="1272"/>
        <v>0</v>
      </c>
      <c r="L2035" s="296">
        <f t="shared" si="1272"/>
        <v>0</v>
      </c>
      <c r="M2035" s="296">
        <f t="shared" si="1255"/>
        <v>2500</v>
      </c>
    </row>
    <row r="2036" spans="1:13" s="99" customFormat="1" hidden="1" x14ac:dyDescent="0.2">
      <c r="A2036" s="102" t="s">
        <v>784</v>
      </c>
      <c r="B2036" s="101" t="s">
        <v>787</v>
      </c>
      <c r="C2036" s="101">
        <v>51</v>
      </c>
      <c r="D2036" s="116"/>
      <c r="E2036" s="111">
        <v>321</v>
      </c>
      <c r="F2036" s="139"/>
      <c r="G2036" s="104"/>
      <c r="H2036" s="105">
        <f t="shared" si="1272"/>
        <v>2500</v>
      </c>
      <c r="I2036" s="105">
        <f t="shared" si="1272"/>
        <v>0</v>
      </c>
      <c r="J2036" s="105">
        <f t="shared" si="1272"/>
        <v>0</v>
      </c>
      <c r="K2036" s="105">
        <f t="shared" si="1272"/>
        <v>0</v>
      </c>
      <c r="L2036" s="105">
        <f t="shared" si="1272"/>
        <v>0</v>
      </c>
      <c r="M2036" s="105">
        <f t="shared" si="1255"/>
        <v>2500</v>
      </c>
    </row>
    <row r="2037" spans="1:13" s="99" customFormat="1" hidden="1" x14ac:dyDescent="0.2">
      <c r="A2037" s="107" t="s">
        <v>784</v>
      </c>
      <c r="B2037" s="94" t="s">
        <v>787</v>
      </c>
      <c r="C2037" s="94">
        <v>51</v>
      </c>
      <c r="D2037" s="95" t="s">
        <v>296</v>
      </c>
      <c r="E2037" s="117">
        <v>3211</v>
      </c>
      <c r="F2037" s="140" t="s">
        <v>42</v>
      </c>
      <c r="G2037" s="130"/>
      <c r="H2037" s="278">
        <v>2500</v>
      </c>
      <c r="I2037" s="278"/>
      <c r="J2037" s="278"/>
      <c r="K2037" s="278"/>
      <c r="L2037" s="278"/>
      <c r="M2037" s="278">
        <f t="shared" si="1255"/>
        <v>2500</v>
      </c>
    </row>
    <row r="2038" spans="1:13" s="346" customFormat="1" ht="15.75" hidden="1" customHeight="1" x14ac:dyDescent="0.2">
      <c r="A2038" s="189" t="s">
        <v>793</v>
      </c>
      <c r="B2038" s="446" t="s">
        <v>794</v>
      </c>
      <c r="C2038" s="446"/>
      <c r="D2038" s="446"/>
      <c r="E2038" s="446"/>
      <c r="F2038" s="446"/>
      <c r="G2038" s="126"/>
      <c r="H2038" s="98">
        <f>SUM(H2039+H2106+H2120+H2128)</f>
        <v>6906224</v>
      </c>
      <c r="I2038" s="98">
        <f>SUM(I2039+I2106+I2120+I2128)</f>
        <v>0</v>
      </c>
      <c r="J2038" s="98">
        <f>SUM(J2039+J2106+J2120+J2128)</f>
        <v>53330</v>
      </c>
      <c r="K2038" s="98">
        <f>SUM(K2039+K2106+K2120+K2128)</f>
        <v>1280000</v>
      </c>
      <c r="L2038" s="98">
        <f>SUM(L2039+L2106+L2120+L2128)</f>
        <v>447850</v>
      </c>
      <c r="M2038" s="98">
        <f t="shared" ref="M2038:M2058" si="1273">H2038-I2038+J2038-K2038+L2038</f>
        <v>6127404</v>
      </c>
    </row>
    <row r="2039" spans="1:13" s="137" customFormat="1" ht="33.75" hidden="1" x14ac:dyDescent="0.2">
      <c r="A2039" s="187" t="s">
        <v>793</v>
      </c>
      <c r="B2039" s="169" t="s">
        <v>795</v>
      </c>
      <c r="C2039" s="169"/>
      <c r="D2039" s="169"/>
      <c r="E2039" s="170"/>
      <c r="F2039" s="172" t="s">
        <v>585</v>
      </c>
      <c r="G2039" s="173" t="s">
        <v>629</v>
      </c>
      <c r="H2039" s="297">
        <f>H2040+H2049+H2059+H2089+H2095+H2098+H2101</f>
        <v>4042062</v>
      </c>
      <c r="I2039" s="297">
        <f t="shared" ref="I2039:L2039" si="1274">I2040+I2049+I2059+I2089+I2095+I2098+I2101</f>
        <v>0</v>
      </c>
      <c r="J2039" s="297">
        <f t="shared" si="1274"/>
        <v>43330</v>
      </c>
      <c r="K2039" s="297">
        <f t="shared" si="1274"/>
        <v>30000</v>
      </c>
      <c r="L2039" s="297">
        <f t="shared" si="1274"/>
        <v>445200</v>
      </c>
      <c r="M2039" s="297">
        <f t="shared" si="1273"/>
        <v>4500592</v>
      </c>
    </row>
    <row r="2040" spans="1:13" s="99" customFormat="1" hidden="1" x14ac:dyDescent="0.2">
      <c r="A2040" s="186" t="s">
        <v>793</v>
      </c>
      <c r="B2040" s="174" t="s">
        <v>795</v>
      </c>
      <c r="C2040" s="164">
        <v>11</v>
      </c>
      <c r="D2040" s="164"/>
      <c r="E2040" s="165">
        <v>31</v>
      </c>
      <c r="F2040" s="166"/>
      <c r="G2040" s="167"/>
      <c r="H2040" s="296">
        <f t="shared" ref="H2040:I2040" si="1275">H2041+H2044+H2046</f>
        <v>1963300</v>
      </c>
      <c r="I2040" s="296">
        <f t="shared" si="1275"/>
        <v>0</v>
      </c>
      <c r="J2040" s="296">
        <f t="shared" ref="J2040:L2040" si="1276">J2041+J2044+J2046</f>
        <v>0</v>
      </c>
      <c r="K2040" s="296">
        <f t="shared" si="1276"/>
        <v>0</v>
      </c>
      <c r="L2040" s="296">
        <f t="shared" si="1276"/>
        <v>445200</v>
      </c>
      <c r="M2040" s="296">
        <f t="shared" si="1273"/>
        <v>2408500</v>
      </c>
    </row>
    <row r="2041" spans="1:13" s="137" customFormat="1" hidden="1" x14ac:dyDescent="0.2">
      <c r="A2041" s="116" t="s">
        <v>793</v>
      </c>
      <c r="B2041" s="100" t="s">
        <v>795</v>
      </c>
      <c r="C2041" s="101">
        <v>11</v>
      </c>
      <c r="D2041" s="116"/>
      <c r="E2041" s="103">
        <v>311</v>
      </c>
      <c r="F2041" s="139"/>
      <c r="G2041" s="104"/>
      <c r="H2041" s="105">
        <f t="shared" ref="H2041:I2041" si="1277">SUM(H2042:H2043)</f>
        <v>1625000</v>
      </c>
      <c r="I2041" s="105">
        <f t="shared" si="1277"/>
        <v>0</v>
      </c>
      <c r="J2041" s="105">
        <f t="shared" ref="J2041:L2041" si="1278">SUM(J2042:J2043)</f>
        <v>0</v>
      </c>
      <c r="K2041" s="105">
        <f t="shared" si="1278"/>
        <v>0</v>
      </c>
      <c r="L2041" s="105">
        <f t="shared" si="1278"/>
        <v>368000</v>
      </c>
      <c r="M2041" s="105">
        <f t="shared" si="1273"/>
        <v>1993000</v>
      </c>
    </row>
    <row r="2042" spans="1:13" s="99" customFormat="1" hidden="1" x14ac:dyDescent="0.2">
      <c r="A2042" s="95" t="s">
        <v>793</v>
      </c>
      <c r="B2042" s="93" t="s">
        <v>795</v>
      </c>
      <c r="C2042" s="94">
        <v>11</v>
      </c>
      <c r="D2042" s="95" t="s">
        <v>101</v>
      </c>
      <c r="E2042" s="117">
        <v>3111</v>
      </c>
      <c r="F2042" s="140" t="s">
        <v>33</v>
      </c>
      <c r="G2042" s="130"/>
      <c r="H2042" s="278">
        <v>1595000</v>
      </c>
      <c r="I2042" s="278"/>
      <c r="J2042" s="278"/>
      <c r="K2042" s="278"/>
      <c r="L2042" s="278">
        <v>368000</v>
      </c>
      <c r="M2042" s="278">
        <f t="shared" si="1273"/>
        <v>1963000</v>
      </c>
    </row>
    <row r="2043" spans="1:13" s="137" customFormat="1" ht="15" hidden="1" x14ac:dyDescent="0.2">
      <c r="A2043" s="95" t="s">
        <v>793</v>
      </c>
      <c r="B2043" s="93" t="s">
        <v>795</v>
      </c>
      <c r="C2043" s="94">
        <v>11</v>
      </c>
      <c r="D2043" s="95" t="s">
        <v>101</v>
      </c>
      <c r="E2043" s="117">
        <v>3113</v>
      </c>
      <c r="F2043" s="140" t="s">
        <v>35</v>
      </c>
      <c r="G2043" s="130"/>
      <c r="H2043" s="293">
        <v>30000</v>
      </c>
      <c r="I2043" s="293"/>
      <c r="J2043" s="293"/>
      <c r="K2043" s="293"/>
      <c r="L2043" s="293"/>
      <c r="M2043" s="293">
        <f t="shared" si="1273"/>
        <v>30000</v>
      </c>
    </row>
    <row r="2044" spans="1:13" s="137" customFormat="1" hidden="1" x14ac:dyDescent="0.2">
      <c r="A2044" s="116" t="s">
        <v>793</v>
      </c>
      <c r="B2044" s="100" t="s">
        <v>795</v>
      </c>
      <c r="C2044" s="101">
        <v>11</v>
      </c>
      <c r="D2044" s="116"/>
      <c r="E2044" s="111">
        <v>312</v>
      </c>
      <c r="F2044" s="139"/>
      <c r="G2044" s="104"/>
      <c r="H2044" s="295">
        <f t="shared" ref="H2044:L2044" si="1279">SUM(H2045)</f>
        <v>60000</v>
      </c>
      <c r="I2044" s="295">
        <f t="shared" si="1279"/>
        <v>0</v>
      </c>
      <c r="J2044" s="295">
        <f t="shared" si="1279"/>
        <v>0</v>
      </c>
      <c r="K2044" s="295">
        <f t="shared" si="1279"/>
        <v>0</v>
      </c>
      <c r="L2044" s="295">
        <f t="shared" si="1279"/>
        <v>15000</v>
      </c>
      <c r="M2044" s="295">
        <f t="shared" si="1273"/>
        <v>75000</v>
      </c>
    </row>
    <row r="2045" spans="1:13" ht="15" hidden="1" x14ac:dyDescent="0.2">
      <c r="A2045" s="95" t="s">
        <v>793</v>
      </c>
      <c r="B2045" s="93" t="s">
        <v>795</v>
      </c>
      <c r="C2045" s="94">
        <v>11</v>
      </c>
      <c r="D2045" s="95" t="s">
        <v>101</v>
      </c>
      <c r="E2045" s="117">
        <v>3121</v>
      </c>
      <c r="F2045" s="140" t="s">
        <v>471</v>
      </c>
      <c r="G2045" s="130"/>
      <c r="H2045" s="278">
        <v>60000</v>
      </c>
      <c r="I2045" s="278"/>
      <c r="J2045" s="278"/>
      <c r="K2045" s="278"/>
      <c r="L2045" s="278">
        <v>15000</v>
      </c>
      <c r="M2045" s="278">
        <f t="shared" si="1273"/>
        <v>75000</v>
      </c>
    </row>
    <row r="2046" spans="1:13" hidden="1" x14ac:dyDescent="0.2">
      <c r="A2046" s="116" t="s">
        <v>793</v>
      </c>
      <c r="B2046" s="100" t="s">
        <v>795</v>
      </c>
      <c r="C2046" s="101">
        <v>11</v>
      </c>
      <c r="D2046" s="116"/>
      <c r="E2046" s="111">
        <v>313</v>
      </c>
      <c r="F2046" s="139"/>
      <c r="G2046" s="104"/>
      <c r="H2046" s="295">
        <f t="shared" ref="H2046:I2046" si="1280">SUM(H2047:H2048)</f>
        <v>278300</v>
      </c>
      <c r="I2046" s="295">
        <f t="shared" si="1280"/>
        <v>0</v>
      </c>
      <c r="J2046" s="295">
        <f t="shared" ref="J2046:L2046" si="1281">SUM(J2047:J2048)</f>
        <v>0</v>
      </c>
      <c r="K2046" s="295">
        <f t="shared" si="1281"/>
        <v>0</v>
      </c>
      <c r="L2046" s="295">
        <f t="shared" si="1281"/>
        <v>62200</v>
      </c>
      <c r="M2046" s="295">
        <f t="shared" si="1273"/>
        <v>340500</v>
      </c>
    </row>
    <row r="2047" spans="1:13" s="137" customFormat="1" ht="15" hidden="1" x14ac:dyDescent="0.2">
      <c r="A2047" s="95" t="s">
        <v>793</v>
      </c>
      <c r="B2047" s="93" t="s">
        <v>795</v>
      </c>
      <c r="C2047" s="94">
        <v>11</v>
      </c>
      <c r="D2047" s="95" t="s">
        <v>101</v>
      </c>
      <c r="E2047" s="117">
        <v>3131</v>
      </c>
      <c r="F2047" s="140" t="s">
        <v>39</v>
      </c>
      <c r="G2047" s="130"/>
      <c r="H2047" s="278">
        <v>15100</v>
      </c>
      <c r="I2047" s="278"/>
      <c r="J2047" s="278"/>
      <c r="K2047" s="278"/>
      <c r="L2047" s="278">
        <v>1400</v>
      </c>
      <c r="M2047" s="278">
        <f t="shared" si="1273"/>
        <v>16500</v>
      </c>
    </row>
    <row r="2048" spans="1:13" s="99" customFormat="1" hidden="1" x14ac:dyDescent="0.2">
      <c r="A2048" s="95" t="s">
        <v>793</v>
      </c>
      <c r="B2048" s="93" t="s">
        <v>795</v>
      </c>
      <c r="C2048" s="94">
        <v>11</v>
      </c>
      <c r="D2048" s="95" t="s">
        <v>101</v>
      </c>
      <c r="E2048" s="117">
        <v>3132</v>
      </c>
      <c r="F2048" s="140" t="s">
        <v>40</v>
      </c>
      <c r="G2048" s="130"/>
      <c r="H2048" s="293">
        <v>263200</v>
      </c>
      <c r="I2048" s="293"/>
      <c r="J2048" s="293"/>
      <c r="K2048" s="293"/>
      <c r="L2048" s="293">
        <v>60800</v>
      </c>
      <c r="M2048" s="293">
        <f t="shared" si="1273"/>
        <v>324000</v>
      </c>
    </row>
    <row r="2049" spans="1:13" s="137" customFormat="1" hidden="1" x14ac:dyDescent="0.2">
      <c r="A2049" s="186" t="s">
        <v>793</v>
      </c>
      <c r="B2049" s="174" t="s">
        <v>795</v>
      </c>
      <c r="C2049" s="164">
        <v>11</v>
      </c>
      <c r="D2049" s="164"/>
      <c r="E2049" s="165">
        <v>32</v>
      </c>
      <c r="F2049" s="166"/>
      <c r="G2049" s="167"/>
      <c r="H2049" s="296">
        <f t="shared" ref="H2049:I2049" si="1282">H2052+H2054+H2057+H2050</f>
        <v>258343</v>
      </c>
      <c r="I2049" s="296">
        <f t="shared" si="1282"/>
        <v>0</v>
      </c>
      <c r="J2049" s="296">
        <f t="shared" ref="J2049:L2049" si="1283">J2052+J2054+J2057+J2050</f>
        <v>0</v>
      </c>
      <c r="K2049" s="296">
        <f t="shared" si="1283"/>
        <v>30000</v>
      </c>
      <c r="L2049" s="296">
        <f t="shared" si="1283"/>
        <v>0</v>
      </c>
      <c r="M2049" s="296">
        <f t="shared" si="1273"/>
        <v>228343</v>
      </c>
    </row>
    <row r="2050" spans="1:13" s="99" customFormat="1" hidden="1" x14ac:dyDescent="0.2">
      <c r="A2050" s="116" t="s">
        <v>793</v>
      </c>
      <c r="B2050" s="100" t="s">
        <v>795</v>
      </c>
      <c r="C2050" s="101">
        <v>11</v>
      </c>
      <c r="D2050" s="116"/>
      <c r="E2050" s="103">
        <v>321</v>
      </c>
      <c r="F2050" s="158"/>
      <c r="G2050" s="104"/>
      <c r="H2050" s="105">
        <f t="shared" ref="H2050:L2050" si="1284">H2051</f>
        <v>10000</v>
      </c>
      <c r="I2050" s="105">
        <f t="shared" si="1284"/>
        <v>0</v>
      </c>
      <c r="J2050" s="105">
        <f t="shared" si="1284"/>
        <v>0</v>
      </c>
      <c r="K2050" s="105">
        <f t="shared" si="1284"/>
        <v>10000</v>
      </c>
      <c r="L2050" s="105">
        <f t="shared" si="1284"/>
        <v>0</v>
      </c>
      <c r="M2050" s="105">
        <f t="shared" si="1273"/>
        <v>0</v>
      </c>
    </row>
    <row r="2051" spans="1:13" s="137" customFormat="1" ht="15" hidden="1" x14ac:dyDescent="0.2">
      <c r="A2051" s="95" t="s">
        <v>793</v>
      </c>
      <c r="B2051" s="93" t="s">
        <v>795</v>
      </c>
      <c r="C2051" s="94">
        <v>11</v>
      </c>
      <c r="D2051" s="95" t="s">
        <v>101</v>
      </c>
      <c r="E2051" s="108">
        <v>3211</v>
      </c>
      <c r="F2051" s="144" t="s">
        <v>42</v>
      </c>
      <c r="G2051" s="130"/>
      <c r="H2051" s="278">
        <v>10000</v>
      </c>
      <c r="I2051" s="278"/>
      <c r="J2051" s="278"/>
      <c r="K2051" s="278">
        <v>10000</v>
      </c>
      <c r="L2051" s="278"/>
      <c r="M2051" s="278">
        <f t="shared" si="1273"/>
        <v>0</v>
      </c>
    </row>
    <row r="2052" spans="1:13" s="137" customFormat="1" hidden="1" x14ac:dyDescent="0.2">
      <c r="A2052" s="116" t="s">
        <v>793</v>
      </c>
      <c r="B2052" s="100" t="s">
        <v>795</v>
      </c>
      <c r="C2052" s="101">
        <v>11</v>
      </c>
      <c r="D2052" s="116"/>
      <c r="E2052" s="111">
        <v>322</v>
      </c>
      <c r="F2052" s="139"/>
      <c r="G2052" s="104"/>
      <c r="H2052" s="105">
        <f t="shared" ref="H2052:L2052" si="1285">SUM(H2053)</f>
        <v>28000</v>
      </c>
      <c r="I2052" s="105">
        <f t="shared" si="1285"/>
        <v>0</v>
      </c>
      <c r="J2052" s="105">
        <f t="shared" si="1285"/>
        <v>0</v>
      </c>
      <c r="K2052" s="105">
        <f t="shared" si="1285"/>
        <v>20000</v>
      </c>
      <c r="L2052" s="105">
        <f t="shared" si="1285"/>
        <v>0</v>
      </c>
      <c r="M2052" s="105">
        <f t="shared" si="1273"/>
        <v>8000</v>
      </c>
    </row>
    <row r="2053" spans="1:13" s="99" customFormat="1" hidden="1" x14ac:dyDescent="0.2">
      <c r="A2053" s="95" t="s">
        <v>793</v>
      </c>
      <c r="B2053" s="93" t="s">
        <v>795</v>
      </c>
      <c r="C2053" s="94">
        <v>11</v>
      </c>
      <c r="D2053" s="95" t="s">
        <v>101</v>
      </c>
      <c r="E2053" s="117">
        <v>3223</v>
      </c>
      <c r="F2053" s="140" t="s">
        <v>48</v>
      </c>
      <c r="G2053" s="130"/>
      <c r="H2053" s="278">
        <v>28000</v>
      </c>
      <c r="I2053" s="278"/>
      <c r="J2053" s="278"/>
      <c r="K2053" s="278">
        <v>20000</v>
      </c>
      <c r="L2053" s="278"/>
      <c r="M2053" s="278">
        <f t="shared" si="1273"/>
        <v>8000</v>
      </c>
    </row>
    <row r="2054" spans="1:13" s="137" customFormat="1" hidden="1" x14ac:dyDescent="0.2">
      <c r="A2054" s="116" t="s">
        <v>793</v>
      </c>
      <c r="B2054" s="100" t="s">
        <v>795</v>
      </c>
      <c r="C2054" s="101">
        <v>11</v>
      </c>
      <c r="D2054" s="116"/>
      <c r="E2054" s="111">
        <v>323</v>
      </c>
      <c r="F2054" s="139"/>
      <c r="G2054" s="104"/>
      <c r="H2054" s="105">
        <f t="shared" ref="H2054:I2054" si="1286">SUM(H2055:H2056)</f>
        <v>190480</v>
      </c>
      <c r="I2054" s="105">
        <f t="shared" si="1286"/>
        <v>0</v>
      </c>
      <c r="J2054" s="105">
        <f t="shared" ref="J2054:L2054" si="1287">SUM(J2055:J2056)</f>
        <v>0</v>
      </c>
      <c r="K2054" s="105">
        <f t="shared" si="1287"/>
        <v>0</v>
      </c>
      <c r="L2054" s="105">
        <f t="shared" si="1287"/>
        <v>0</v>
      </c>
      <c r="M2054" s="105">
        <f t="shared" si="1273"/>
        <v>190480</v>
      </c>
    </row>
    <row r="2055" spans="1:13" ht="15" hidden="1" x14ac:dyDescent="0.2">
      <c r="A2055" s="95" t="s">
        <v>793</v>
      </c>
      <c r="B2055" s="93" t="s">
        <v>795</v>
      </c>
      <c r="C2055" s="94">
        <v>11</v>
      </c>
      <c r="D2055" s="95" t="s">
        <v>101</v>
      </c>
      <c r="E2055" s="117">
        <v>3232</v>
      </c>
      <c r="F2055" s="140" t="s">
        <v>53</v>
      </c>
      <c r="G2055" s="130"/>
      <c r="H2055" s="278">
        <v>40480</v>
      </c>
      <c r="I2055" s="278"/>
      <c r="J2055" s="278"/>
      <c r="K2055" s="278"/>
      <c r="L2055" s="278"/>
      <c r="M2055" s="278">
        <f t="shared" si="1273"/>
        <v>40480</v>
      </c>
    </row>
    <row r="2056" spans="1:13" s="99" customFormat="1" hidden="1" x14ac:dyDescent="0.2">
      <c r="A2056" s="95" t="s">
        <v>793</v>
      </c>
      <c r="B2056" s="93" t="s">
        <v>795</v>
      </c>
      <c r="C2056" s="94">
        <v>11</v>
      </c>
      <c r="D2056" s="95" t="s">
        <v>101</v>
      </c>
      <c r="E2056" s="117">
        <v>3235</v>
      </c>
      <c r="F2056" s="140" t="s">
        <v>56</v>
      </c>
      <c r="G2056" s="130"/>
      <c r="H2056" s="278">
        <v>150000</v>
      </c>
      <c r="I2056" s="278"/>
      <c r="J2056" s="278"/>
      <c r="K2056" s="278"/>
      <c r="L2056" s="278"/>
      <c r="M2056" s="278">
        <f t="shared" si="1273"/>
        <v>150000</v>
      </c>
    </row>
    <row r="2057" spans="1:13" hidden="1" x14ac:dyDescent="0.2">
      <c r="A2057" s="116" t="s">
        <v>793</v>
      </c>
      <c r="B2057" s="100" t="s">
        <v>795</v>
      </c>
      <c r="C2057" s="101">
        <v>11</v>
      </c>
      <c r="D2057" s="116"/>
      <c r="E2057" s="111">
        <v>329</v>
      </c>
      <c r="F2057" s="139"/>
      <c r="G2057" s="104"/>
      <c r="H2057" s="105">
        <f t="shared" ref="H2057:L2057" si="1288">SUM(H2058)</f>
        <v>29863</v>
      </c>
      <c r="I2057" s="105">
        <f t="shared" si="1288"/>
        <v>0</v>
      </c>
      <c r="J2057" s="105">
        <f t="shared" si="1288"/>
        <v>0</v>
      </c>
      <c r="K2057" s="105">
        <f t="shared" si="1288"/>
        <v>0</v>
      </c>
      <c r="L2057" s="105">
        <f t="shared" si="1288"/>
        <v>0</v>
      </c>
      <c r="M2057" s="105">
        <f t="shared" si="1273"/>
        <v>29863</v>
      </c>
    </row>
    <row r="2058" spans="1:13" ht="15" hidden="1" x14ac:dyDescent="0.2">
      <c r="A2058" s="95" t="s">
        <v>793</v>
      </c>
      <c r="B2058" s="93" t="s">
        <v>795</v>
      </c>
      <c r="C2058" s="94">
        <v>11</v>
      </c>
      <c r="D2058" s="95" t="s">
        <v>101</v>
      </c>
      <c r="E2058" s="117">
        <v>3294</v>
      </c>
      <c r="F2058" s="140" t="s">
        <v>604</v>
      </c>
      <c r="G2058" s="130"/>
      <c r="H2058" s="278">
        <v>29863</v>
      </c>
      <c r="I2058" s="278"/>
      <c r="J2058" s="278"/>
      <c r="K2058" s="278"/>
      <c r="L2058" s="278"/>
      <c r="M2058" s="278">
        <f t="shared" si="1273"/>
        <v>29863</v>
      </c>
    </row>
    <row r="2059" spans="1:13" hidden="1" x14ac:dyDescent="0.2">
      <c r="A2059" s="186" t="s">
        <v>793</v>
      </c>
      <c r="B2059" s="174" t="s">
        <v>795</v>
      </c>
      <c r="C2059" s="164">
        <v>31</v>
      </c>
      <c r="D2059" s="164"/>
      <c r="E2059" s="165">
        <v>32</v>
      </c>
      <c r="F2059" s="166"/>
      <c r="G2059" s="167"/>
      <c r="H2059" s="296">
        <f t="shared" ref="H2059:J2059" si="1289">H2060+H2064+H2071+H2081</f>
        <v>1789039</v>
      </c>
      <c r="I2059" s="296">
        <f t="shared" si="1289"/>
        <v>0</v>
      </c>
      <c r="J2059" s="296">
        <f t="shared" si="1289"/>
        <v>41100</v>
      </c>
      <c r="K2059" s="296">
        <f t="shared" ref="K2059:L2059" si="1290">K2060+K2064+K2071+K2081</f>
        <v>0</v>
      </c>
      <c r="L2059" s="296">
        <f t="shared" si="1290"/>
        <v>0</v>
      </c>
      <c r="M2059" s="296">
        <f t="shared" ref="M2059:M2105" si="1291">H2059-I2059+J2059-K2059+L2059</f>
        <v>1830139</v>
      </c>
    </row>
    <row r="2060" spans="1:13" s="99" customFormat="1" hidden="1" x14ac:dyDescent="0.2">
      <c r="A2060" s="116" t="s">
        <v>793</v>
      </c>
      <c r="B2060" s="100" t="s">
        <v>795</v>
      </c>
      <c r="C2060" s="101">
        <v>31</v>
      </c>
      <c r="D2060" s="116"/>
      <c r="E2060" s="111">
        <v>321</v>
      </c>
      <c r="F2060" s="139"/>
      <c r="G2060" s="104"/>
      <c r="H2060" s="105">
        <f t="shared" ref="H2060:J2060" si="1292">SUM(H2061:H2063)</f>
        <v>203900</v>
      </c>
      <c r="I2060" s="105">
        <f t="shared" si="1292"/>
        <v>0</v>
      </c>
      <c r="J2060" s="105">
        <f t="shared" si="1292"/>
        <v>0</v>
      </c>
      <c r="K2060" s="105">
        <f t="shared" ref="K2060:L2060" si="1293">SUM(K2061:K2063)</f>
        <v>0</v>
      </c>
      <c r="L2060" s="105">
        <f t="shared" si="1293"/>
        <v>0</v>
      </c>
      <c r="M2060" s="105">
        <f t="shared" si="1291"/>
        <v>203900</v>
      </c>
    </row>
    <row r="2061" spans="1:13" ht="15" hidden="1" x14ac:dyDescent="0.2">
      <c r="A2061" s="95" t="s">
        <v>793</v>
      </c>
      <c r="B2061" s="93" t="s">
        <v>795</v>
      </c>
      <c r="C2061" s="94">
        <v>31</v>
      </c>
      <c r="D2061" s="95" t="s">
        <v>101</v>
      </c>
      <c r="E2061" s="117">
        <v>3211</v>
      </c>
      <c r="F2061" s="140" t="s">
        <v>42</v>
      </c>
      <c r="G2061" s="109"/>
      <c r="H2061" s="278">
        <v>100000</v>
      </c>
      <c r="I2061" s="278"/>
      <c r="J2061" s="278"/>
      <c r="K2061" s="278"/>
      <c r="L2061" s="278"/>
      <c r="M2061" s="278">
        <f t="shared" si="1291"/>
        <v>100000</v>
      </c>
    </row>
    <row r="2062" spans="1:13" ht="30" hidden="1" x14ac:dyDescent="0.2">
      <c r="A2062" s="95" t="s">
        <v>793</v>
      </c>
      <c r="B2062" s="93" t="s">
        <v>795</v>
      </c>
      <c r="C2062" s="94">
        <v>31</v>
      </c>
      <c r="D2062" s="95" t="s">
        <v>101</v>
      </c>
      <c r="E2062" s="117">
        <v>3212</v>
      </c>
      <c r="F2062" s="140" t="s">
        <v>43</v>
      </c>
      <c r="G2062" s="109"/>
      <c r="H2062" s="293">
        <v>48000</v>
      </c>
      <c r="I2062" s="293"/>
      <c r="J2062" s="293"/>
      <c r="K2062" s="293"/>
      <c r="L2062" s="293"/>
      <c r="M2062" s="293">
        <f t="shared" si="1291"/>
        <v>48000</v>
      </c>
    </row>
    <row r="2063" spans="1:13" ht="15" hidden="1" x14ac:dyDescent="0.2">
      <c r="A2063" s="95" t="s">
        <v>793</v>
      </c>
      <c r="B2063" s="93" t="s">
        <v>795</v>
      </c>
      <c r="C2063" s="94">
        <v>31</v>
      </c>
      <c r="D2063" s="95" t="s">
        <v>101</v>
      </c>
      <c r="E2063" s="117">
        <v>3213</v>
      </c>
      <c r="F2063" s="140" t="s">
        <v>44</v>
      </c>
      <c r="G2063" s="109"/>
      <c r="H2063" s="293">
        <v>55900</v>
      </c>
      <c r="I2063" s="293"/>
      <c r="J2063" s="293"/>
      <c r="K2063" s="293"/>
      <c r="L2063" s="293"/>
      <c r="M2063" s="293">
        <f t="shared" si="1291"/>
        <v>55900</v>
      </c>
    </row>
    <row r="2064" spans="1:13" hidden="1" x14ac:dyDescent="0.2">
      <c r="A2064" s="116" t="s">
        <v>793</v>
      </c>
      <c r="B2064" s="100" t="s">
        <v>795</v>
      </c>
      <c r="C2064" s="101">
        <v>31</v>
      </c>
      <c r="D2064" s="116"/>
      <c r="E2064" s="111">
        <v>322</v>
      </c>
      <c r="F2064" s="139"/>
      <c r="G2064" s="104"/>
      <c r="H2064" s="105">
        <f t="shared" ref="H2064:J2064" si="1294">SUM(H2065:H2070)</f>
        <v>391750</v>
      </c>
      <c r="I2064" s="105">
        <f t="shared" si="1294"/>
        <v>0</v>
      </c>
      <c r="J2064" s="105">
        <f t="shared" si="1294"/>
        <v>0</v>
      </c>
      <c r="K2064" s="105">
        <f t="shared" ref="K2064:L2064" si="1295">SUM(K2065:K2070)</f>
        <v>0</v>
      </c>
      <c r="L2064" s="105">
        <f t="shared" si="1295"/>
        <v>0</v>
      </c>
      <c r="M2064" s="105">
        <f t="shared" si="1291"/>
        <v>391750</v>
      </c>
    </row>
    <row r="2065" spans="1:13" ht="15" hidden="1" x14ac:dyDescent="0.2">
      <c r="A2065" s="95" t="s">
        <v>793</v>
      </c>
      <c r="B2065" s="93" t="s">
        <v>795</v>
      </c>
      <c r="C2065" s="94">
        <v>31</v>
      </c>
      <c r="D2065" s="95" t="s">
        <v>101</v>
      </c>
      <c r="E2065" s="117">
        <v>3221</v>
      </c>
      <c r="F2065" s="140" t="s">
        <v>297</v>
      </c>
      <c r="G2065" s="109"/>
      <c r="H2065" s="278">
        <v>28950</v>
      </c>
      <c r="I2065" s="278"/>
      <c r="J2065" s="278"/>
      <c r="K2065" s="278"/>
      <c r="L2065" s="278"/>
      <c r="M2065" s="278">
        <f t="shared" si="1291"/>
        <v>28950</v>
      </c>
    </row>
    <row r="2066" spans="1:13" ht="15" hidden="1" x14ac:dyDescent="0.2">
      <c r="A2066" s="95" t="s">
        <v>793</v>
      </c>
      <c r="B2066" s="93" t="s">
        <v>795</v>
      </c>
      <c r="C2066" s="94">
        <v>31</v>
      </c>
      <c r="D2066" s="95" t="s">
        <v>101</v>
      </c>
      <c r="E2066" s="117">
        <v>3222</v>
      </c>
      <c r="F2066" s="140" t="s">
        <v>47</v>
      </c>
      <c r="G2066" s="109"/>
      <c r="H2066" s="293">
        <v>40930</v>
      </c>
      <c r="I2066" s="293"/>
      <c r="J2066" s="293"/>
      <c r="K2066" s="293"/>
      <c r="L2066" s="293"/>
      <c r="M2066" s="293">
        <f t="shared" si="1291"/>
        <v>40930</v>
      </c>
    </row>
    <row r="2067" spans="1:13" s="99" customFormat="1" hidden="1" x14ac:dyDescent="0.2">
      <c r="A2067" s="95" t="s">
        <v>793</v>
      </c>
      <c r="B2067" s="93" t="s">
        <v>795</v>
      </c>
      <c r="C2067" s="94">
        <v>31</v>
      </c>
      <c r="D2067" s="95" t="s">
        <v>101</v>
      </c>
      <c r="E2067" s="117">
        <v>3223</v>
      </c>
      <c r="F2067" s="140" t="s">
        <v>48</v>
      </c>
      <c r="G2067" s="109"/>
      <c r="H2067" s="293">
        <v>201300</v>
      </c>
      <c r="I2067" s="293"/>
      <c r="J2067" s="293"/>
      <c r="K2067" s="293"/>
      <c r="L2067" s="293"/>
      <c r="M2067" s="293">
        <f t="shared" si="1291"/>
        <v>201300</v>
      </c>
    </row>
    <row r="2068" spans="1:13" ht="30" hidden="1" x14ac:dyDescent="0.2">
      <c r="A2068" s="95" t="s">
        <v>793</v>
      </c>
      <c r="B2068" s="93" t="s">
        <v>795</v>
      </c>
      <c r="C2068" s="94">
        <v>31</v>
      </c>
      <c r="D2068" s="95" t="s">
        <v>101</v>
      </c>
      <c r="E2068" s="117">
        <v>3224</v>
      </c>
      <c r="F2068" s="140" t="s">
        <v>155</v>
      </c>
      <c r="G2068" s="109"/>
      <c r="H2068" s="293">
        <v>77400</v>
      </c>
      <c r="I2068" s="293"/>
      <c r="J2068" s="293"/>
      <c r="K2068" s="293"/>
      <c r="L2068" s="293"/>
      <c r="M2068" s="293">
        <f t="shared" si="1291"/>
        <v>77400</v>
      </c>
    </row>
    <row r="2069" spans="1:13" ht="15" hidden="1" x14ac:dyDescent="0.2">
      <c r="A2069" s="95" t="s">
        <v>793</v>
      </c>
      <c r="B2069" s="93" t="s">
        <v>795</v>
      </c>
      <c r="C2069" s="94">
        <v>31</v>
      </c>
      <c r="D2069" s="95" t="s">
        <v>101</v>
      </c>
      <c r="E2069" s="117">
        <v>3225</v>
      </c>
      <c r="F2069" s="140" t="s">
        <v>473</v>
      </c>
      <c r="G2069" s="109"/>
      <c r="H2069" s="293">
        <v>31670</v>
      </c>
      <c r="I2069" s="293"/>
      <c r="J2069" s="293"/>
      <c r="K2069" s="293"/>
      <c r="L2069" s="293"/>
      <c r="M2069" s="293">
        <f t="shared" si="1291"/>
        <v>31670</v>
      </c>
    </row>
    <row r="2070" spans="1:13" ht="15" hidden="1" x14ac:dyDescent="0.2">
      <c r="A2070" s="95" t="s">
        <v>793</v>
      </c>
      <c r="B2070" s="93" t="s">
        <v>795</v>
      </c>
      <c r="C2070" s="94">
        <v>31</v>
      </c>
      <c r="D2070" s="95" t="s">
        <v>101</v>
      </c>
      <c r="E2070" s="117">
        <v>3227</v>
      </c>
      <c r="F2070" s="140" t="s">
        <v>51</v>
      </c>
      <c r="G2070" s="109"/>
      <c r="H2070" s="293">
        <v>11500</v>
      </c>
      <c r="I2070" s="293"/>
      <c r="J2070" s="293"/>
      <c r="K2070" s="293"/>
      <c r="L2070" s="293"/>
      <c r="M2070" s="293">
        <f t="shared" si="1291"/>
        <v>11500</v>
      </c>
    </row>
    <row r="2071" spans="1:13" hidden="1" x14ac:dyDescent="0.2">
      <c r="A2071" s="116" t="s">
        <v>793</v>
      </c>
      <c r="B2071" s="100" t="s">
        <v>795</v>
      </c>
      <c r="C2071" s="101">
        <v>31</v>
      </c>
      <c r="D2071" s="116"/>
      <c r="E2071" s="111">
        <v>323</v>
      </c>
      <c r="F2071" s="139"/>
      <c r="G2071" s="104"/>
      <c r="H2071" s="105">
        <f t="shared" ref="H2071:J2071" si="1296">SUM(H2072:H2080)</f>
        <v>1083762</v>
      </c>
      <c r="I2071" s="105">
        <f t="shared" si="1296"/>
        <v>0</v>
      </c>
      <c r="J2071" s="105">
        <f t="shared" si="1296"/>
        <v>40000</v>
      </c>
      <c r="K2071" s="105">
        <f t="shared" ref="K2071:L2071" si="1297">SUM(K2072:K2080)</f>
        <v>0</v>
      </c>
      <c r="L2071" s="105">
        <f t="shared" si="1297"/>
        <v>0</v>
      </c>
      <c r="M2071" s="105">
        <f t="shared" si="1291"/>
        <v>1123762</v>
      </c>
    </row>
    <row r="2072" spans="1:13" ht="15" hidden="1" x14ac:dyDescent="0.2">
      <c r="A2072" s="95" t="s">
        <v>793</v>
      </c>
      <c r="B2072" s="93" t="s">
        <v>795</v>
      </c>
      <c r="C2072" s="94">
        <v>31</v>
      </c>
      <c r="D2072" s="95" t="s">
        <v>101</v>
      </c>
      <c r="E2072" s="117">
        <v>3231</v>
      </c>
      <c r="F2072" s="140" t="s">
        <v>52</v>
      </c>
      <c r="G2072" s="109"/>
      <c r="H2072" s="278">
        <v>40150</v>
      </c>
      <c r="I2072" s="278"/>
      <c r="J2072" s="278"/>
      <c r="K2072" s="278"/>
      <c r="L2072" s="278"/>
      <c r="M2072" s="278">
        <f t="shared" si="1291"/>
        <v>40150</v>
      </c>
    </row>
    <row r="2073" spans="1:13" ht="15" hidden="1" x14ac:dyDescent="0.2">
      <c r="A2073" s="95" t="s">
        <v>793</v>
      </c>
      <c r="B2073" s="93" t="s">
        <v>795</v>
      </c>
      <c r="C2073" s="94">
        <v>31</v>
      </c>
      <c r="D2073" s="95" t="s">
        <v>101</v>
      </c>
      <c r="E2073" s="117">
        <v>3232</v>
      </c>
      <c r="F2073" s="140" t="s">
        <v>53</v>
      </c>
      <c r="G2073" s="109"/>
      <c r="H2073" s="293">
        <v>323440</v>
      </c>
      <c r="I2073" s="293"/>
      <c r="J2073" s="293">
        <v>10000</v>
      </c>
      <c r="K2073" s="293"/>
      <c r="L2073" s="293"/>
      <c r="M2073" s="293">
        <f t="shared" si="1291"/>
        <v>333440</v>
      </c>
    </row>
    <row r="2074" spans="1:13" ht="15" hidden="1" x14ac:dyDescent="0.2">
      <c r="A2074" s="95" t="s">
        <v>793</v>
      </c>
      <c r="B2074" s="93" t="s">
        <v>795</v>
      </c>
      <c r="C2074" s="94">
        <v>31</v>
      </c>
      <c r="D2074" s="95" t="s">
        <v>101</v>
      </c>
      <c r="E2074" s="117">
        <v>3233</v>
      </c>
      <c r="F2074" s="140" t="s">
        <v>54</v>
      </c>
      <c r="G2074" s="109"/>
      <c r="H2074" s="293">
        <v>2530</v>
      </c>
      <c r="I2074" s="293"/>
      <c r="J2074" s="293"/>
      <c r="K2074" s="293"/>
      <c r="L2074" s="293"/>
      <c r="M2074" s="293">
        <f t="shared" si="1291"/>
        <v>2530</v>
      </c>
    </row>
    <row r="2075" spans="1:13" ht="15" hidden="1" x14ac:dyDescent="0.2">
      <c r="A2075" s="95" t="s">
        <v>793</v>
      </c>
      <c r="B2075" s="93" t="s">
        <v>795</v>
      </c>
      <c r="C2075" s="94">
        <v>31</v>
      </c>
      <c r="D2075" s="95" t="s">
        <v>101</v>
      </c>
      <c r="E2075" s="117">
        <v>3234</v>
      </c>
      <c r="F2075" s="140" t="s">
        <v>55</v>
      </c>
      <c r="G2075" s="109"/>
      <c r="H2075" s="293">
        <v>23770</v>
      </c>
      <c r="I2075" s="293"/>
      <c r="J2075" s="293"/>
      <c r="K2075" s="293"/>
      <c r="L2075" s="293"/>
      <c r="M2075" s="293">
        <f t="shared" si="1291"/>
        <v>23770</v>
      </c>
    </row>
    <row r="2076" spans="1:13" ht="15" hidden="1" x14ac:dyDescent="0.2">
      <c r="A2076" s="95" t="s">
        <v>793</v>
      </c>
      <c r="B2076" s="93" t="s">
        <v>795</v>
      </c>
      <c r="C2076" s="94">
        <v>31</v>
      </c>
      <c r="D2076" s="95" t="s">
        <v>101</v>
      </c>
      <c r="E2076" s="117">
        <v>3235</v>
      </c>
      <c r="F2076" s="140" t="s">
        <v>56</v>
      </c>
      <c r="G2076" s="109"/>
      <c r="H2076" s="293">
        <v>24930</v>
      </c>
      <c r="I2076" s="293"/>
      <c r="J2076" s="293"/>
      <c r="K2076" s="293"/>
      <c r="L2076" s="293"/>
      <c r="M2076" s="293">
        <f t="shared" si="1291"/>
        <v>24930</v>
      </c>
    </row>
    <row r="2077" spans="1:13" s="99" customFormat="1" hidden="1" x14ac:dyDescent="0.2">
      <c r="A2077" s="95" t="s">
        <v>793</v>
      </c>
      <c r="B2077" s="93" t="s">
        <v>795</v>
      </c>
      <c r="C2077" s="94">
        <v>31</v>
      </c>
      <c r="D2077" s="95" t="s">
        <v>101</v>
      </c>
      <c r="E2077" s="117">
        <v>3236</v>
      </c>
      <c r="F2077" s="140" t="s">
        <v>57</v>
      </c>
      <c r="G2077" s="109"/>
      <c r="H2077" s="293">
        <v>11000</v>
      </c>
      <c r="I2077" s="293"/>
      <c r="J2077" s="293"/>
      <c r="K2077" s="293"/>
      <c r="L2077" s="293"/>
      <c r="M2077" s="293">
        <f t="shared" si="1291"/>
        <v>11000</v>
      </c>
    </row>
    <row r="2078" spans="1:13" ht="15" hidden="1" x14ac:dyDescent="0.2">
      <c r="A2078" s="95" t="s">
        <v>793</v>
      </c>
      <c r="B2078" s="93" t="s">
        <v>795</v>
      </c>
      <c r="C2078" s="94">
        <v>31</v>
      </c>
      <c r="D2078" s="95" t="s">
        <v>101</v>
      </c>
      <c r="E2078" s="117">
        <v>3237</v>
      </c>
      <c r="F2078" s="140" t="s">
        <v>58</v>
      </c>
      <c r="G2078" s="109"/>
      <c r="H2078" s="293">
        <v>407802</v>
      </c>
      <c r="I2078" s="293"/>
      <c r="J2078" s="293"/>
      <c r="K2078" s="293"/>
      <c r="L2078" s="293"/>
      <c r="M2078" s="293">
        <f t="shared" si="1291"/>
        <v>407802</v>
      </c>
    </row>
    <row r="2079" spans="1:13" ht="15" hidden="1" x14ac:dyDescent="0.2">
      <c r="A2079" s="95" t="s">
        <v>793</v>
      </c>
      <c r="B2079" s="93" t="s">
        <v>795</v>
      </c>
      <c r="C2079" s="94">
        <v>31</v>
      </c>
      <c r="D2079" s="95" t="s">
        <v>101</v>
      </c>
      <c r="E2079" s="117">
        <v>3238</v>
      </c>
      <c r="F2079" s="140" t="s">
        <v>59</v>
      </c>
      <c r="G2079" s="109"/>
      <c r="H2079" s="293">
        <v>109410</v>
      </c>
      <c r="I2079" s="293"/>
      <c r="J2079" s="293"/>
      <c r="K2079" s="293"/>
      <c r="L2079" s="293"/>
      <c r="M2079" s="293">
        <f t="shared" si="1291"/>
        <v>109410</v>
      </c>
    </row>
    <row r="2080" spans="1:13" ht="15" hidden="1" x14ac:dyDescent="0.2">
      <c r="A2080" s="95" t="s">
        <v>793</v>
      </c>
      <c r="B2080" s="93" t="s">
        <v>795</v>
      </c>
      <c r="C2080" s="94">
        <v>31</v>
      </c>
      <c r="D2080" s="95" t="s">
        <v>101</v>
      </c>
      <c r="E2080" s="117">
        <v>3239</v>
      </c>
      <c r="F2080" s="140" t="s">
        <v>60</v>
      </c>
      <c r="G2080" s="109"/>
      <c r="H2080" s="293">
        <v>140730</v>
      </c>
      <c r="I2080" s="293"/>
      <c r="J2080" s="293">
        <v>30000</v>
      </c>
      <c r="K2080" s="293"/>
      <c r="L2080" s="293"/>
      <c r="M2080" s="293">
        <f t="shared" si="1291"/>
        <v>170730</v>
      </c>
    </row>
    <row r="2081" spans="1:13" hidden="1" x14ac:dyDescent="0.2">
      <c r="A2081" s="116" t="s">
        <v>793</v>
      </c>
      <c r="B2081" s="100" t="s">
        <v>795</v>
      </c>
      <c r="C2081" s="101">
        <v>31</v>
      </c>
      <c r="D2081" s="116"/>
      <c r="E2081" s="111">
        <v>329</v>
      </c>
      <c r="F2081" s="139"/>
      <c r="G2081" s="104"/>
      <c r="H2081" s="105">
        <f t="shared" ref="H2081:J2081" si="1298">SUM(H2082:H2088)</f>
        <v>109627</v>
      </c>
      <c r="I2081" s="105">
        <f t="shared" si="1298"/>
        <v>0</v>
      </c>
      <c r="J2081" s="105">
        <f t="shared" si="1298"/>
        <v>1100</v>
      </c>
      <c r="K2081" s="105">
        <f t="shared" ref="K2081:L2081" si="1299">SUM(K2082:K2088)</f>
        <v>0</v>
      </c>
      <c r="L2081" s="105">
        <f t="shared" si="1299"/>
        <v>0</v>
      </c>
      <c r="M2081" s="105">
        <f t="shared" si="1291"/>
        <v>110727</v>
      </c>
    </row>
    <row r="2082" spans="1:13" ht="30" hidden="1" x14ac:dyDescent="0.2">
      <c r="A2082" s="95" t="s">
        <v>793</v>
      </c>
      <c r="B2082" s="93" t="s">
        <v>795</v>
      </c>
      <c r="C2082" s="94">
        <v>31</v>
      </c>
      <c r="D2082" s="95" t="s">
        <v>101</v>
      </c>
      <c r="E2082" s="117">
        <v>3291</v>
      </c>
      <c r="F2082" s="140" t="s">
        <v>474</v>
      </c>
      <c r="G2082" s="109"/>
      <c r="H2082" s="278">
        <v>42500</v>
      </c>
      <c r="I2082" s="278"/>
      <c r="J2082" s="278"/>
      <c r="K2082" s="278"/>
      <c r="L2082" s="278"/>
      <c r="M2082" s="278">
        <f t="shared" si="1291"/>
        <v>42500</v>
      </c>
    </row>
    <row r="2083" spans="1:13" ht="15" hidden="1" x14ac:dyDescent="0.2">
      <c r="A2083" s="95" t="s">
        <v>793</v>
      </c>
      <c r="B2083" s="93" t="s">
        <v>795</v>
      </c>
      <c r="C2083" s="94">
        <v>31</v>
      </c>
      <c r="D2083" s="95" t="s">
        <v>101</v>
      </c>
      <c r="E2083" s="117">
        <v>3292</v>
      </c>
      <c r="F2083" s="140" t="s">
        <v>63</v>
      </c>
      <c r="G2083" s="109"/>
      <c r="H2083" s="293">
        <v>36300</v>
      </c>
      <c r="I2083" s="293"/>
      <c r="J2083" s="293"/>
      <c r="K2083" s="293"/>
      <c r="L2083" s="293"/>
      <c r="M2083" s="293">
        <f t="shared" si="1291"/>
        <v>36300</v>
      </c>
    </row>
    <row r="2084" spans="1:13" ht="15" hidden="1" x14ac:dyDescent="0.2">
      <c r="A2084" s="95" t="s">
        <v>793</v>
      </c>
      <c r="B2084" s="93" t="s">
        <v>795</v>
      </c>
      <c r="C2084" s="94">
        <v>31</v>
      </c>
      <c r="D2084" s="95" t="s">
        <v>101</v>
      </c>
      <c r="E2084" s="117">
        <v>3293</v>
      </c>
      <c r="F2084" s="140" t="s">
        <v>64</v>
      </c>
      <c r="G2084" s="109"/>
      <c r="H2084" s="293">
        <v>15390</v>
      </c>
      <c r="I2084" s="293"/>
      <c r="J2084" s="293"/>
      <c r="K2084" s="293"/>
      <c r="L2084" s="293"/>
      <c r="M2084" s="293">
        <f t="shared" si="1291"/>
        <v>15390</v>
      </c>
    </row>
    <row r="2085" spans="1:13" ht="15" hidden="1" x14ac:dyDescent="0.2">
      <c r="A2085" s="95" t="s">
        <v>793</v>
      </c>
      <c r="B2085" s="93" t="s">
        <v>795</v>
      </c>
      <c r="C2085" s="94">
        <v>31</v>
      </c>
      <c r="D2085" s="95" t="s">
        <v>101</v>
      </c>
      <c r="E2085" s="117">
        <v>3294</v>
      </c>
      <c r="F2085" s="140" t="s">
        <v>604</v>
      </c>
      <c r="G2085" s="109"/>
      <c r="H2085" s="293">
        <v>4037</v>
      </c>
      <c r="I2085" s="293"/>
      <c r="J2085" s="293"/>
      <c r="K2085" s="293"/>
      <c r="L2085" s="293"/>
      <c r="M2085" s="293">
        <f t="shared" si="1291"/>
        <v>4037</v>
      </c>
    </row>
    <row r="2086" spans="1:13" s="99" customFormat="1" hidden="1" x14ac:dyDescent="0.2">
      <c r="A2086" s="95" t="s">
        <v>793</v>
      </c>
      <c r="B2086" s="93" t="s">
        <v>795</v>
      </c>
      <c r="C2086" s="94">
        <v>31</v>
      </c>
      <c r="D2086" s="95" t="s">
        <v>101</v>
      </c>
      <c r="E2086" s="117">
        <v>3295</v>
      </c>
      <c r="F2086" s="140" t="s">
        <v>66</v>
      </c>
      <c r="G2086" s="109"/>
      <c r="H2086" s="293">
        <v>3900</v>
      </c>
      <c r="I2086" s="293"/>
      <c r="J2086" s="293">
        <v>1100</v>
      </c>
      <c r="K2086" s="293"/>
      <c r="L2086" s="293"/>
      <c r="M2086" s="293">
        <f t="shared" si="1291"/>
        <v>5000</v>
      </c>
    </row>
    <row r="2087" spans="1:13" ht="15" hidden="1" x14ac:dyDescent="0.2">
      <c r="A2087" s="95" t="s">
        <v>793</v>
      </c>
      <c r="B2087" s="93" t="s">
        <v>795</v>
      </c>
      <c r="C2087" s="94">
        <v>31</v>
      </c>
      <c r="D2087" s="95" t="s">
        <v>101</v>
      </c>
      <c r="E2087" s="117">
        <v>3296</v>
      </c>
      <c r="F2087" s="140" t="s">
        <v>606</v>
      </c>
      <c r="G2087" s="109"/>
      <c r="H2087" s="293">
        <v>3800</v>
      </c>
      <c r="I2087" s="293"/>
      <c r="J2087" s="293"/>
      <c r="K2087" s="293"/>
      <c r="L2087" s="293"/>
      <c r="M2087" s="293">
        <f t="shared" si="1291"/>
        <v>3800</v>
      </c>
    </row>
    <row r="2088" spans="1:13" ht="15" hidden="1" x14ac:dyDescent="0.2">
      <c r="A2088" s="95" t="s">
        <v>793</v>
      </c>
      <c r="B2088" s="93" t="s">
        <v>795</v>
      </c>
      <c r="C2088" s="94">
        <v>31</v>
      </c>
      <c r="D2088" s="95" t="s">
        <v>101</v>
      </c>
      <c r="E2088" s="117">
        <v>3299</v>
      </c>
      <c r="F2088" s="140" t="s">
        <v>67</v>
      </c>
      <c r="G2088" s="109"/>
      <c r="H2088" s="293">
        <v>3700</v>
      </c>
      <c r="I2088" s="293"/>
      <c r="J2088" s="293"/>
      <c r="K2088" s="293"/>
      <c r="L2088" s="293"/>
      <c r="M2088" s="293">
        <f t="shared" si="1291"/>
        <v>3700</v>
      </c>
    </row>
    <row r="2089" spans="1:13" hidden="1" x14ac:dyDescent="0.2">
      <c r="A2089" s="186" t="s">
        <v>793</v>
      </c>
      <c r="B2089" s="174" t="s">
        <v>795</v>
      </c>
      <c r="C2089" s="164">
        <v>31</v>
      </c>
      <c r="D2089" s="164"/>
      <c r="E2089" s="165">
        <v>34</v>
      </c>
      <c r="F2089" s="166"/>
      <c r="G2089" s="167"/>
      <c r="H2089" s="296">
        <f t="shared" ref="H2089:L2089" si="1300">H2090</f>
        <v>4210</v>
      </c>
      <c r="I2089" s="296">
        <f t="shared" si="1300"/>
        <v>0</v>
      </c>
      <c r="J2089" s="296">
        <f t="shared" si="1300"/>
        <v>2230</v>
      </c>
      <c r="K2089" s="296">
        <f t="shared" si="1300"/>
        <v>0</v>
      </c>
      <c r="L2089" s="296">
        <f t="shared" si="1300"/>
        <v>0</v>
      </c>
      <c r="M2089" s="296">
        <f t="shared" si="1291"/>
        <v>6440</v>
      </c>
    </row>
    <row r="2090" spans="1:13" hidden="1" x14ac:dyDescent="0.2">
      <c r="A2090" s="116" t="s">
        <v>793</v>
      </c>
      <c r="B2090" s="100" t="s">
        <v>795</v>
      </c>
      <c r="C2090" s="101">
        <v>31</v>
      </c>
      <c r="D2090" s="116"/>
      <c r="E2090" s="111">
        <v>343</v>
      </c>
      <c r="F2090" s="139" t="s">
        <v>796</v>
      </c>
      <c r="G2090" s="104"/>
      <c r="H2090" s="105">
        <f t="shared" ref="H2090:J2090" si="1301">SUM(H2091:H2094)</f>
        <v>4210</v>
      </c>
      <c r="I2090" s="105">
        <f t="shared" si="1301"/>
        <v>0</v>
      </c>
      <c r="J2090" s="105">
        <f t="shared" si="1301"/>
        <v>2230</v>
      </c>
      <c r="K2090" s="105">
        <f t="shared" ref="K2090:L2090" si="1302">SUM(K2091:K2094)</f>
        <v>0</v>
      </c>
      <c r="L2090" s="105">
        <f t="shared" si="1302"/>
        <v>0</v>
      </c>
      <c r="M2090" s="105">
        <f t="shared" si="1291"/>
        <v>6440</v>
      </c>
    </row>
    <row r="2091" spans="1:13" ht="15" hidden="1" x14ac:dyDescent="0.2">
      <c r="A2091" s="95" t="s">
        <v>793</v>
      </c>
      <c r="B2091" s="93" t="s">
        <v>795</v>
      </c>
      <c r="C2091" s="94">
        <v>31</v>
      </c>
      <c r="D2091" s="95" t="s">
        <v>101</v>
      </c>
      <c r="E2091" s="117">
        <v>3431</v>
      </c>
      <c r="F2091" s="140" t="s">
        <v>68</v>
      </c>
      <c r="G2091" s="109"/>
      <c r="H2091" s="280">
        <v>500</v>
      </c>
      <c r="I2091" s="280"/>
      <c r="J2091" s="280"/>
      <c r="K2091" s="280"/>
      <c r="L2091" s="280"/>
      <c r="M2091" s="280">
        <f t="shared" si="1291"/>
        <v>500</v>
      </c>
    </row>
    <row r="2092" spans="1:13" ht="30" hidden="1" x14ac:dyDescent="0.2">
      <c r="A2092" s="95" t="s">
        <v>793</v>
      </c>
      <c r="B2092" s="93" t="s">
        <v>795</v>
      </c>
      <c r="C2092" s="94">
        <v>31</v>
      </c>
      <c r="D2092" s="95" t="s">
        <v>101</v>
      </c>
      <c r="E2092" s="117">
        <v>3432</v>
      </c>
      <c r="F2092" s="140" t="s">
        <v>789</v>
      </c>
      <c r="G2092" s="109"/>
      <c r="H2092" s="293">
        <v>3300</v>
      </c>
      <c r="I2092" s="293"/>
      <c r="J2092" s="293"/>
      <c r="K2092" s="293"/>
      <c r="L2092" s="293"/>
      <c r="M2092" s="293">
        <f t="shared" si="1291"/>
        <v>3300</v>
      </c>
    </row>
    <row r="2093" spans="1:13" ht="15" hidden="1" x14ac:dyDescent="0.2">
      <c r="A2093" s="95" t="s">
        <v>793</v>
      </c>
      <c r="B2093" s="93" t="s">
        <v>795</v>
      </c>
      <c r="C2093" s="94">
        <v>31</v>
      </c>
      <c r="D2093" s="95" t="s">
        <v>101</v>
      </c>
      <c r="E2093" s="117">
        <v>3433</v>
      </c>
      <c r="F2093" s="140" t="s">
        <v>69</v>
      </c>
      <c r="G2093" s="109"/>
      <c r="H2093" s="281">
        <v>270</v>
      </c>
      <c r="I2093" s="281"/>
      <c r="J2093" s="293">
        <v>2230</v>
      </c>
      <c r="K2093" s="293"/>
      <c r="L2093" s="293"/>
      <c r="M2093" s="293">
        <f t="shared" si="1291"/>
        <v>2500</v>
      </c>
    </row>
    <row r="2094" spans="1:13" ht="15" hidden="1" x14ac:dyDescent="0.2">
      <c r="A2094" s="95" t="s">
        <v>793</v>
      </c>
      <c r="B2094" s="93" t="s">
        <v>795</v>
      </c>
      <c r="C2094" s="94">
        <v>31</v>
      </c>
      <c r="D2094" s="95" t="s">
        <v>101</v>
      </c>
      <c r="E2094" s="117">
        <v>3434</v>
      </c>
      <c r="F2094" s="140" t="s">
        <v>70</v>
      </c>
      <c r="G2094" s="109"/>
      <c r="H2094" s="281">
        <v>140</v>
      </c>
      <c r="I2094" s="281"/>
      <c r="J2094" s="281"/>
      <c r="K2094" s="281"/>
      <c r="L2094" s="281"/>
      <c r="M2094" s="281">
        <f t="shared" si="1291"/>
        <v>140</v>
      </c>
    </row>
    <row r="2095" spans="1:13" hidden="1" x14ac:dyDescent="0.2">
      <c r="A2095" s="186" t="s">
        <v>793</v>
      </c>
      <c r="B2095" s="174" t="s">
        <v>795</v>
      </c>
      <c r="C2095" s="164">
        <v>31</v>
      </c>
      <c r="D2095" s="164"/>
      <c r="E2095" s="165">
        <v>37</v>
      </c>
      <c r="F2095" s="166"/>
      <c r="G2095" s="167"/>
      <c r="H2095" s="296">
        <f t="shared" ref="H2095:L2096" si="1303">H2096</f>
        <v>6770</v>
      </c>
      <c r="I2095" s="296">
        <f t="shared" si="1303"/>
        <v>0</v>
      </c>
      <c r="J2095" s="296">
        <f t="shared" si="1303"/>
        <v>0</v>
      </c>
      <c r="K2095" s="296">
        <f t="shared" si="1303"/>
        <v>0</v>
      </c>
      <c r="L2095" s="296">
        <f t="shared" si="1303"/>
        <v>0</v>
      </c>
      <c r="M2095" s="296">
        <f t="shared" si="1291"/>
        <v>6770</v>
      </c>
    </row>
    <row r="2096" spans="1:13" hidden="1" x14ac:dyDescent="0.2">
      <c r="A2096" s="116" t="s">
        <v>793</v>
      </c>
      <c r="B2096" s="100" t="s">
        <v>795</v>
      </c>
      <c r="C2096" s="101">
        <v>31</v>
      </c>
      <c r="D2096" s="116"/>
      <c r="E2096" s="111">
        <v>372</v>
      </c>
      <c r="F2096" s="139"/>
      <c r="G2096" s="104"/>
      <c r="H2096" s="105">
        <f t="shared" si="1303"/>
        <v>6770</v>
      </c>
      <c r="I2096" s="105">
        <f t="shared" si="1303"/>
        <v>0</v>
      </c>
      <c r="J2096" s="105">
        <f t="shared" si="1303"/>
        <v>0</v>
      </c>
      <c r="K2096" s="105">
        <f t="shared" si="1303"/>
        <v>0</v>
      </c>
      <c r="L2096" s="105">
        <f t="shared" si="1303"/>
        <v>0</v>
      </c>
      <c r="M2096" s="105">
        <f t="shared" si="1291"/>
        <v>6770</v>
      </c>
    </row>
    <row r="2097" spans="1:13" ht="15" hidden="1" x14ac:dyDescent="0.2">
      <c r="A2097" s="95" t="s">
        <v>793</v>
      </c>
      <c r="B2097" s="93" t="s">
        <v>795</v>
      </c>
      <c r="C2097" s="94">
        <v>31</v>
      </c>
      <c r="D2097" s="95" t="s">
        <v>101</v>
      </c>
      <c r="E2097" s="117">
        <v>3721</v>
      </c>
      <c r="F2097" s="140" t="s">
        <v>138</v>
      </c>
      <c r="G2097" s="109"/>
      <c r="H2097" s="275">
        <v>6770</v>
      </c>
      <c r="I2097" s="275"/>
      <c r="J2097" s="275"/>
      <c r="K2097" s="275"/>
      <c r="L2097" s="275"/>
      <c r="M2097" s="275">
        <f t="shared" si="1291"/>
        <v>6770</v>
      </c>
    </row>
    <row r="2098" spans="1:13" s="99" customFormat="1" hidden="1" x14ac:dyDescent="0.2">
      <c r="A2098" s="186" t="s">
        <v>793</v>
      </c>
      <c r="B2098" s="174" t="s">
        <v>795</v>
      </c>
      <c r="C2098" s="164">
        <v>31</v>
      </c>
      <c r="D2098" s="164"/>
      <c r="E2098" s="165">
        <v>38</v>
      </c>
      <c r="F2098" s="166"/>
      <c r="G2098" s="167"/>
      <c r="H2098" s="296">
        <f t="shared" ref="H2098:L2099" si="1304">H2099</f>
        <v>1000</v>
      </c>
      <c r="I2098" s="296">
        <f t="shared" si="1304"/>
        <v>0</v>
      </c>
      <c r="J2098" s="296">
        <f t="shared" si="1304"/>
        <v>0</v>
      </c>
      <c r="K2098" s="296">
        <f t="shared" si="1304"/>
        <v>0</v>
      </c>
      <c r="L2098" s="296">
        <f t="shared" si="1304"/>
        <v>0</v>
      </c>
      <c r="M2098" s="296">
        <f t="shared" si="1291"/>
        <v>1000</v>
      </c>
    </row>
    <row r="2099" spans="1:13" hidden="1" x14ac:dyDescent="0.2">
      <c r="A2099" s="116" t="s">
        <v>793</v>
      </c>
      <c r="B2099" s="100" t="s">
        <v>795</v>
      </c>
      <c r="C2099" s="101">
        <v>31</v>
      </c>
      <c r="D2099" s="116"/>
      <c r="E2099" s="111">
        <v>383</v>
      </c>
      <c r="F2099" s="140"/>
      <c r="G2099" s="109"/>
      <c r="H2099" s="105">
        <f t="shared" si="1304"/>
        <v>1000</v>
      </c>
      <c r="I2099" s="105">
        <f t="shared" si="1304"/>
        <v>0</v>
      </c>
      <c r="J2099" s="105">
        <f t="shared" si="1304"/>
        <v>0</v>
      </c>
      <c r="K2099" s="105">
        <f t="shared" si="1304"/>
        <v>0</v>
      </c>
      <c r="L2099" s="105">
        <f t="shared" si="1304"/>
        <v>0</v>
      </c>
      <c r="M2099" s="105">
        <f t="shared" si="1291"/>
        <v>1000</v>
      </c>
    </row>
    <row r="2100" spans="1:13" s="99" customFormat="1" hidden="1" x14ac:dyDescent="0.2">
      <c r="A2100" s="95" t="s">
        <v>793</v>
      </c>
      <c r="B2100" s="93" t="s">
        <v>795</v>
      </c>
      <c r="C2100" s="94">
        <v>31</v>
      </c>
      <c r="D2100" s="95" t="s">
        <v>101</v>
      </c>
      <c r="E2100" s="117">
        <v>3835</v>
      </c>
      <c r="F2100" s="140" t="s">
        <v>607</v>
      </c>
      <c r="G2100" s="109"/>
      <c r="H2100" s="278">
        <v>1000</v>
      </c>
      <c r="I2100" s="278"/>
      <c r="J2100" s="278"/>
      <c r="K2100" s="278"/>
      <c r="L2100" s="278"/>
      <c r="M2100" s="278">
        <f t="shared" si="1291"/>
        <v>1000</v>
      </c>
    </row>
    <row r="2101" spans="1:13" s="137" customFormat="1" hidden="1" x14ac:dyDescent="0.2">
      <c r="A2101" s="186" t="s">
        <v>793</v>
      </c>
      <c r="B2101" s="174" t="s">
        <v>795</v>
      </c>
      <c r="C2101" s="164">
        <v>43</v>
      </c>
      <c r="D2101" s="164"/>
      <c r="E2101" s="165">
        <v>32</v>
      </c>
      <c r="F2101" s="166"/>
      <c r="G2101" s="167"/>
      <c r="H2101" s="296">
        <f t="shared" ref="H2101:J2101" si="1305">H2102+H2104</f>
        <v>19400</v>
      </c>
      <c r="I2101" s="296">
        <f t="shared" si="1305"/>
        <v>0</v>
      </c>
      <c r="J2101" s="296">
        <f t="shared" si="1305"/>
        <v>0</v>
      </c>
      <c r="K2101" s="296">
        <f t="shared" ref="K2101:L2101" si="1306">K2102+K2104</f>
        <v>0</v>
      </c>
      <c r="L2101" s="296">
        <f t="shared" si="1306"/>
        <v>0</v>
      </c>
      <c r="M2101" s="296">
        <f t="shared" si="1291"/>
        <v>19400</v>
      </c>
    </row>
    <row r="2102" spans="1:13" s="99" customFormat="1" hidden="1" x14ac:dyDescent="0.2">
      <c r="A2102" s="116" t="s">
        <v>793</v>
      </c>
      <c r="B2102" s="100" t="s">
        <v>795</v>
      </c>
      <c r="C2102" s="101">
        <v>43</v>
      </c>
      <c r="D2102" s="116"/>
      <c r="E2102" s="111">
        <v>321</v>
      </c>
      <c r="F2102" s="139"/>
      <c r="G2102" s="104"/>
      <c r="H2102" s="105">
        <f t="shared" ref="H2102:L2102" si="1307">H2103</f>
        <v>5400</v>
      </c>
      <c r="I2102" s="105">
        <f t="shared" si="1307"/>
        <v>0</v>
      </c>
      <c r="J2102" s="105">
        <f t="shared" si="1307"/>
        <v>0</v>
      </c>
      <c r="K2102" s="105">
        <f t="shared" si="1307"/>
        <v>0</v>
      </c>
      <c r="L2102" s="105">
        <f t="shared" si="1307"/>
        <v>0</v>
      </c>
      <c r="M2102" s="105">
        <f t="shared" si="1291"/>
        <v>5400</v>
      </c>
    </row>
    <row r="2103" spans="1:13" s="99" customFormat="1" hidden="1" x14ac:dyDescent="0.2">
      <c r="A2103" s="95" t="s">
        <v>793</v>
      </c>
      <c r="B2103" s="93" t="s">
        <v>795</v>
      </c>
      <c r="C2103" s="94">
        <v>43</v>
      </c>
      <c r="D2103" s="95" t="s">
        <v>101</v>
      </c>
      <c r="E2103" s="117">
        <v>3211</v>
      </c>
      <c r="F2103" s="140" t="s">
        <v>42</v>
      </c>
      <c r="G2103" s="109"/>
      <c r="H2103" s="278">
        <v>5400</v>
      </c>
      <c r="I2103" s="278"/>
      <c r="J2103" s="278"/>
      <c r="K2103" s="278"/>
      <c r="L2103" s="278"/>
      <c r="M2103" s="278">
        <f t="shared" si="1291"/>
        <v>5400</v>
      </c>
    </row>
    <row r="2104" spans="1:13" s="99" customFormat="1" hidden="1" x14ac:dyDescent="0.2">
      <c r="A2104" s="116" t="s">
        <v>793</v>
      </c>
      <c r="B2104" s="100" t="s">
        <v>795</v>
      </c>
      <c r="C2104" s="101">
        <v>43</v>
      </c>
      <c r="D2104" s="116"/>
      <c r="E2104" s="111">
        <v>322</v>
      </c>
      <c r="F2104" s="139"/>
      <c r="G2104" s="104"/>
      <c r="H2104" s="105">
        <f t="shared" ref="H2104:L2104" si="1308">H2105</f>
        <v>14000</v>
      </c>
      <c r="I2104" s="105">
        <f t="shared" si="1308"/>
        <v>0</v>
      </c>
      <c r="J2104" s="105">
        <f t="shared" si="1308"/>
        <v>0</v>
      </c>
      <c r="K2104" s="105">
        <f t="shared" si="1308"/>
        <v>0</v>
      </c>
      <c r="L2104" s="105">
        <f t="shared" si="1308"/>
        <v>0</v>
      </c>
      <c r="M2104" s="105">
        <f t="shared" si="1291"/>
        <v>14000</v>
      </c>
    </row>
    <row r="2105" spans="1:13" s="235" customFormat="1" hidden="1" x14ac:dyDescent="0.2">
      <c r="A2105" s="95" t="s">
        <v>793</v>
      </c>
      <c r="B2105" s="93" t="s">
        <v>795</v>
      </c>
      <c r="C2105" s="94">
        <v>43</v>
      </c>
      <c r="D2105" s="95" t="s">
        <v>101</v>
      </c>
      <c r="E2105" s="117">
        <v>3223</v>
      </c>
      <c r="F2105" s="140" t="s">
        <v>48</v>
      </c>
      <c r="G2105" s="130"/>
      <c r="H2105" s="278">
        <v>14000</v>
      </c>
      <c r="I2105" s="278"/>
      <c r="J2105" s="278"/>
      <c r="K2105" s="278"/>
      <c r="L2105" s="278"/>
      <c r="M2105" s="278">
        <f t="shared" si="1291"/>
        <v>14000</v>
      </c>
    </row>
    <row r="2106" spans="1:13" s="235" customFormat="1" ht="33.75" hidden="1" x14ac:dyDescent="0.2">
      <c r="A2106" s="187" t="s">
        <v>793</v>
      </c>
      <c r="B2106" s="169" t="s">
        <v>588</v>
      </c>
      <c r="C2106" s="169"/>
      <c r="D2106" s="169"/>
      <c r="E2106" s="170"/>
      <c r="F2106" s="172" t="s">
        <v>797</v>
      </c>
      <c r="G2106" s="173" t="s">
        <v>629</v>
      </c>
      <c r="H2106" s="297">
        <f>H2107+H2110</f>
        <v>814900</v>
      </c>
      <c r="I2106" s="297">
        <f t="shared" ref="I2106:L2106" si="1309">I2107+I2110</f>
        <v>0</v>
      </c>
      <c r="J2106" s="297">
        <f t="shared" si="1309"/>
        <v>3000</v>
      </c>
      <c r="K2106" s="297">
        <f t="shared" si="1309"/>
        <v>250000</v>
      </c>
      <c r="L2106" s="297">
        <f t="shared" si="1309"/>
        <v>0</v>
      </c>
      <c r="M2106" s="297">
        <f>H2106-I2106+J2106-K2106+L2106</f>
        <v>567900</v>
      </c>
    </row>
    <row r="2107" spans="1:13" s="235" customFormat="1" hidden="1" x14ac:dyDescent="0.2">
      <c r="A2107" s="186" t="s">
        <v>793</v>
      </c>
      <c r="B2107" s="174" t="s">
        <v>588</v>
      </c>
      <c r="C2107" s="164">
        <v>11</v>
      </c>
      <c r="D2107" s="164"/>
      <c r="E2107" s="165">
        <v>42</v>
      </c>
      <c r="F2107" s="166"/>
      <c r="G2107" s="167"/>
      <c r="H2107" s="296">
        <f t="shared" ref="H2107:L2108" si="1310">H2108</f>
        <v>300000</v>
      </c>
      <c r="I2107" s="296">
        <f t="shared" si="1310"/>
        <v>0</v>
      </c>
      <c r="J2107" s="296">
        <f t="shared" si="1310"/>
        <v>0</v>
      </c>
      <c r="K2107" s="296">
        <f t="shared" si="1310"/>
        <v>250000</v>
      </c>
      <c r="L2107" s="296">
        <f t="shared" si="1310"/>
        <v>0</v>
      </c>
      <c r="M2107" s="296">
        <f>H2107-I2107+J2107-K2107+L2107</f>
        <v>50000</v>
      </c>
    </row>
    <row r="2108" spans="1:13" s="137" customFormat="1" hidden="1" x14ac:dyDescent="0.2">
      <c r="A2108" s="116" t="s">
        <v>793</v>
      </c>
      <c r="B2108" s="100" t="s">
        <v>588</v>
      </c>
      <c r="C2108" s="101">
        <v>11</v>
      </c>
      <c r="D2108" s="116"/>
      <c r="E2108" s="111">
        <v>426</v>
      </c>
      <c r="F2108" s="139"/>
      <c r="G2108" s="233"/>
      <c r="H2108" s="234">
        <f t="shared" si="1310"/>
        <v>300000</v>
      </c>
      <c r="I2108" s="234">
        <f t="shared" si="1310"/>
        <v>0</v>
      </c>
      <c r="J2108" s="234">
        <f t="shared" si="1310"/>
        <v>0</v>
      </c>
      <c r="K2108" s="234">
        <f t="shared" si="1310"/>
        <v>250000</v>
      </c>
      <c r="L2108" s="234">
        <f t="shared" si="1310"/>
        <v>0</v>
      </c>
      <c r="M2108" s="234">
        <f>H2108-I2108+J2108-K2108+L2108</f>
        <v>50000</v>
      </c>
    </row>
    <row r="2109" spans="1:13" s="137" customFormat="1" ht="15" hidden="1" x14ac:dyDescent="0.2">
      <c r="A2109" s="95" t="s">
        <v>793</v>
      </c>
      <c r="B2109" s="93" t="s">
        <v>588</v>
      </c>
      <c r="C2109" s="347">
        <v>11</v>
      </c>
      <c r="D2109" s="95" t="s">
        <v>101</v>
      </c>
      <c r="E2109" s="236">
        <v>4262</v>
      </c>
      <c r="F2109" s="117" t="s">
        <v>86</v>
      </c>
      <c r="G2109" s="233"/>
      <c r="H2109" s="276">
        <v>300000</v>
      </c>
      <c r="I2109" s="276"/>
      <c r="J2109" s="276"/>
      <c r="K2109" s="276">
        <v>250000</v>
      </c>
      <c r="L2109" s="276"/>
      <c r="M2109" s="276">
        <f>H2109-I2109+J2109-K2109+L2109</f>
        <v>50000</v>
      </c>
    </row>
    <row r="2110" spans="1:13" s="148" customFormat="1" hidden="1" x14ac:dyDescent="0.2">
      <c r="A2110" s="186" t="s">
        <v>793</v>
      </c>
      <c r="B2110" s="174" t="s">
        <v>588</v>
      </c>
      <c r="C2110" s="164">
        <v>31</v>
      </c>
      <c r="D2110" s="164"/>
      <c r="E2110" s="165">
        <v>42</v>
      </c>
      <c r="F2110" s="166"/>
      <c r="G2110" s="167"/>
      <c r="H2110" s="296">
        <f t="shared" ref="H2110:J2110" si="1311">H2111+H2118</f>
        <v>514900</v>
      </c>
      <c r="I2110" s="296">
        <f t="shared" si="1311"/>
        <v>0</v>
      </c>
      <c r="J2110" s="296">
        <f t="shared" si="1311"/>
        <v>3000</v>
      </c>
      <c r="K2110" s="296">
        <f t="shared" ref="K2110:L2110" si="1312">K2111+K2118</f>
        <v>0</v>
      </c>
      <c r="L2110" s="296">
        <f t="shared" si="1312"/>
        <v>0</v>
      </c>
      <c r="M2110" s="296">
        <f t="shared" ref="M2110:M2119" si="1313">H2110-I2110+J2110-K2110+L2110</f>
        <v>517900</v>
      </c>
    </row>
    <row r="2111" spans="1:13" s="137" customFormat="1" hidden="1" x14ac:dyDescent="0.2">
      <c r="A2111" s="116" t="s">
        <v>793</v>
      </c>
      <c r="B2111" s="100" t="s">
        <v>588</v>
      </c>
      <c r="C2111" s="101">
        <v>31</v>
      </c>
      <c r="D2111" s="116"/>
      <c r="E2111" s="111">
        <v>422</v>
      </c>
      <c r="F2111" s="139"/>
      <c r="G2111" s="104"/>
      <c r="H2111" s="105">
        <f t="shared" ref="H2111:J2111" si="1314">SUM(H2112:H2117)</f>
        <v>437400</v>
      </c>
      <c r="I2111" s="105">
        <f t="shared" si="1314"/>
        <v>0</v>
      </c>
      <c r="J2111" s="105">
        <f t="shared" si="1314"/>
        <v>3000</v>
      </c>
      <c r="K2111" s="105">
        <f t="shared" ref="K2111:L2111" si="1315">SUM(K2112:K2117)</f>
        <v>0</v>
      </c>
      <c r="L2111" s="105">
        <f t="shared" si="1315"/>
        <v>0</v>
      </c>
      <c r="M2111" s="105">
        <f t="shared" si="1313"/>
        <v>440400</v>
      </c>
    </row>
    <row r="2112" spans="1:13" s="137" customFormat="1" ht="15" hidden="1" x14ac:dyDescent="0.2">
      <c r="A2112" s="95" t="s">
        <v>793</v>
      </c>
      <c r="B2112" s="93" t="s">
        <v>588</v>
      </c>
      <c r="C2112" s="94">
        <v>31</v>
      </c>
      <c r="D2112" s="95" t="s">
        <v>101</v>
      </c>
      <c r="E2112" s="117">
        <v>4221</v>
      </c>
      <c r="F2112" s="140" t="s">
        <v>74</v>
      </c>
      <c r="G2112" s="130"/>
      <c r="H2112" s="278">
        <v>87200</v>
      </c>
      <c r="I2112" s="278"/>
      <c r="J2112" s="278"/>
      <c r="K2112" s="278"/>
      <c r="L2112" s="278"/>
      <c r="M2112" s="278">
        <f t="shared" si="1313"/>
        <v>87200</v>
      </c>
    </row>
    <row r="2113" spans="1:13" s="137" customFormat="1" ht="15" hidden="1" x14ac:dyDescent="0.2">
      <c r="A2113" s="95" t="s">
        <v>793</v>
      </c>
      <c r="B2113" s="93" t="s">
        <v>588</v>
      </c>
      <c r="C2113" s="94">
        <v>31</v>
      </c>
      <c r="D2113" s="95" t="s">
        <v>101</v>
      </c>
      <c r="E2113" s="117">
        <v>4222</v>
      </c>
      <c r="F2113" s="140" t="s">
        <v>75</v>
      </c>
      <c r="G2113" s="130"/>
      <c r="H2113" s="293">
        <v>6640</v>
      </c>
      <c r="I2113" s="293"/>
      <c r="J2113" s="293"/>
      <c r="K2113" s="293"/>
      <c r="L2113" s="293"/>
      <c r="M2113" s="293">
        <f t="shared" si="1313"/>
        <v>6640</v>
      </c>
    </row>
    <row r="2114" spans="1:13" s="99" customFormat="1" hidden="1" x14ac:dyDescent="0.2">
      <c r="A2114" s="95" t="s">
        <v>793</v>
      </c>
      <c r="B2114" s="93" t="s">
        <v>588</v>
      </c>
      <c r="C2114" s="94">
        <v>31</v>
      </c>
      <c r="D2114" s="95" t="s">
        <v>101</v>
      </c>
      <c r="E2114" s="117">
        <v>4223</v>
      </c>
      <c r="F2114" s="140" t="s">
        <v>76</v>
      </c>
      <c r="G2114" s="130"/>
      <c r="H2114" s="293">
        <v>8500</v>
      </c>
      <c r="I2114" s="293"/>
      <c r="J2114" s="293"/>
      <c r="K2114" s="293"/>
      <c r="L2114" s="293"/>
      <c r="M2114" s="293">
        <f t="shared" si="1313"/>
        <v>8500</v>
      </c>
    </row>
    <row r="2115" spans="1:13" s="137" customFormat="1" ht="15" hidden="1" x14ac:dyDescent="0.2">
      <c r="A2115" s="95" t="s">
        <v>793</v>
      </c>
      <c r="B2115" s="93" t="s">
        <v>588</v>
      </c>
      <c r="C2115" s="94">
        <v>31</v>
      </c>
      <c r="D2115" s="95" t="s">
        <v>101</v>
      </c>
      <c r="E2115" s="117">
        <v>4224</v>
      </c>
      <c r="F2115" s="140" t="s">
        <v>798</v>
      </c>
      <c r="G2115" s="130"/>
      <c r="H2115" s="293">
        <v>6000</v>
      </c>
      <c r="I2115" s="293"/>
      <c r="J2115" s="293"/>
      <c r="K2115" s="293"/>
      <c r="L2115" s="293"/>
      <c r="M2115" s="293">
        <f t="shared" si="1313"/>
        <v>6000</v>
      </c>
    </row>
    <row r="2116" spans="1:13" ht="15" hidden="1" x14ac:dyDescent="0.2">
      <c r="A2116" s="95" t="s">
        <v>793</v>
      </c>
      <c r="B2116" s="93" t="s">
        <v>588</v>
      </c>
      <c r="C2116" s="94">
        <v>31</v>
      </c>
      <c r="D2116" s="95" t="s">
        <v>101</v>
      </c>
      <c r="E2116" s="117">
        <v>4225</v>
      </c>
      <c r="F2116" s="140" t="s">
        <v>85</v>
      </c>
      <c r="G2116" s="130"/>
      <c r="H2116" s="293">
        <v>316420</v>
      </c>
      <c r="I2116" s="293"/>
      <c r="J2116" s="293"/>
      <c r="K2116" s="293"/>
      <c r="L2116" s="293"/>
      <c r="M2116" s="293">
        <f t="shared" si="1313"/>
        <v>316420</v>
      </c>
    </row>
    <row r="2117" spans="1:13" ht="15" hidden="1" x14ac:dyDescent="0.2">
      <c r="A2117" s="95" t="s">
        <v>793</v>
      </c>
      <c r="B2117" s="93" t="s">
        <v>588</v>
      </c>
      <c r="C2117" s="94">
        <v>31</v>
      </c>
      <c r="D2117" s="95" t="s">
        <v>101</v>
      </c>
      <c r="E2117" s="117">
        <v>4227</v>
      </c>
      <c r="F2117" s="140" t="s">
        <v>77</v>
      </c>
      <c r="G2117" s="130"/>
      <c r="H2117" s="293">
        <v>12640</v>
      </c>
      <c r="I2117" s="293"/>
      <c r="J2117" s="293">
        <v>3000</v>
      </c>
      <c r="K2117" s="293"/>
      <c r="L2117" s="293"/>
      <c r="M2117" s="293">
        <f t="shared" si="1313"/>
        <v>15640</v>
      </c>
    </row>
    <row r="2118" spans="1:13" hidden="1" x14ac:dyDescent="0.2">
      <c r="A2118" s="116" t="s">
        <v>793</v>
      </c>
      <c r="B2118" s="100" t="s">
        <v>588</v>
      </c>
      <c r="C2118" s="101">
        <v>31</v>
      </c>
      <c r="D2118" s="116"/>
      <c r="E2118" s="111">
        <v>426</v>
      </c>
      <c r="F2118" s="139"/>
      <c r="G2118" s="104"/>
      <c r="H2118" s="105">
        <f t="shared" ref="H2118:L2118" si="1316">H2119</f>
        <v>77500</v>
      </c>
      <c r="I2118" s="105">
        <f t="shared" si="1316"/>
        <v>0</v>
      </c>
      <c r="J2118" s="105">
        <f t="shared" si="1316"/>
        <v>0</v>
      </c>
      <c r="K2118" s="105">
        <f t="shared" si="1316"/>
        <v>0</v>
      </c>
      <c r="L2118" s="105">
        <f t="shared" si="1316"/>
        <v>0</v>
      </c>
      <c r="M2118" s="105">
        <f t="shared" si="1313"/>
        <v>77500</v>
      </c>
    </row>
    <row r="2119" spans="1:13" s="237" customFormat="1" ht="15" hidden="1" x14ac:dyDescent="0.2">
      <c r="A2119" s="95" t="s">
        <v>793</v>
      </c>
      <c r="B2119" s="93" t="s">
        <v>588</v>
      </c>
      <c r="C2119" s="94">
        <v>31</v>
      </c>
      <c r="D2119" s="95" t="s">
        <v>101</v>
      </c>
      <c r="E2119" s="117">
        <v>4262</v>
      </c>
      <c r="F2119" s="140" t="s">
        <v>86</v>
      </c>
      <c r="G2119" s="130"/>
      <c r="H2119" s="278">
        <v>77500</v>
      </c>
      <c r="I2119" s="278"/>
      <c r="J2119" s="278"/>
      <c r="K2119" s="278"/>
      <c r="L2119" s="278"/>
      <c r="M2119" s="278">
        <f t="shared" si="1313"/>
        <v>77500</v>
      </c>
    </row>
    <row r="2120" spans="1:13" s="237" customFormat="1" ht="33.75" hidden="1" x14ac:dyDescent="0.2">
      <c r="A2120" s="177" t="s">
        <v>793</v>
      </c>
      <c r="B2120" s="168" t="s">
        <v>799</v>
      </c>
      <c r="C2120" s="168"/>
      <c r="D2120" s="168"/>
      <c r="E2120" s="175"/>
      <c r="F2120" s="172" t="s">
        <v>79</v>
      </c>
      <c r="G2120" s="173" t="s">
        <v>629</v>
      </c>
      <c r="H2120" s="297">
        <f>H2121+H2124</f>
        <v>2026500</v>
      </c>
      <c r="I2120" s="297">
        <f t="shared" ref="I2120:L2120" si="1317">I2121+I2124</f>
        <v>0</v>
      </c>
      <c r="J2120" s="297">
        <f t="shared" si="1317"/>
        <v>0</v>
      </c>
      <c r="K2120" s="297">
        <f t="shared" si="1317"/>
        <v>1000000</v>
      </c>
      <c r="L2120" s="297">
        <f t="shared" si="1317"/>
        <v>0</v>
      </c>
      <c r="M2120" s="297">
        <f>H2120-I2120+J2120-K2120+L2120</f>
        <v>1026500</v>
      </c>
    </row>
    <row r="2121" spans="1:13" s="237" customFormat="1" ht="30" hidden="1" customHeight="1" x14ac:dyDescent="0.2">
      <c r="A2121" s="186" t="s">
        <v>793</v>
      </c>
      <c r="B2121" s="174" t="s">
        <v>799</v>
      </c>
      <c r="C2121" s="164">
        <v>11</v>
      </c>
      <c r="D2121" s="164"/>
      <c r="E2121" s="165">
        <v>42</v>
      </c>
      <c r="F2121" s="166"/>
      <c r="G2121" s="167"/>
      <c r="H2121" s="296">
        <f t="shared" ref="H2121:L2122" si="1318">H2122</f>
        <v>1000000</v>
      </c>
      <c r="I2121" s="296">
        <f t="shared" si="1318"/>
        <v>0</v>
      </c>
      <c r="J2121" s="296">
        <f t="shared" si="1318"/>
        <v>0</v>
      </c>
      <c r="K2121" s="296">
        <f t="shared" si="1318"/>
        <v>1000000</v>
      </c>
      <c r="L2121" s="296">
        <f t="shared" si="1318"/>
        <v>0</v>
      </c>
      <c r="M2121" s="296">
        <f>H2121-I2121+J2121-K2121+L2121</f>
        <v>0</v>
      </c>
    </row>
    <row r="2122" spans="1:13" s="137" customFormat="1" hidden="1" x14ac:dyDescent="0.2">
      <c r="A2122" s="131" t="s">
        <v>793</v>
      </c>
      <c r="B2122" s="127" t="s">
        <v>799</v>
      </c>
      <c r="C2122" s="145">
        <v>11</v>
      </c>
      <c r="D2122" s="131"/>
      <c r="E2122" s="128">
        <v>423</v>
      </c>
      <c r="F2122" s="232"/>
      <c r="G2122" s="233"/>
      <c r="H2122" s="234">
        <f t="shared" si="1318"/>
        <v>1000000</v>
      </c>
      <c r="I2122" s="234">
        <f t="shared" si="1318"/>
        <v>0</v>
      </c>
      <c r="J2122" s="234">
        <f t="shared" si="1318"/>
        <v>0</v>
      </c>
      <c r="K2122" s="234">
        <f t="shared" si="1318"/>
        <v>1000000</v>
      </c>
      <c r="L2122" s="234">
        <f t="shared" si="1318"/>
        <v>0</v>
      </c>
      <c r="M2122" s="234">
        <f>H2122-I2122+J2122-K2122+L2122</f>
        <v>0</v>
      </c>
    </row>
    <row r="2123" spans="1:13" s="137" customFormat="1" ht="30" hidden="1" x14ac:dyDescent="0.2">
      <c r="A2123" s="95" t="s">
        <v>793</v>
      </c>
      <c r="B2123" s="95" t="s">
        <v>799</v>
      </c>
      <c r="C2123" s="95">
        <v>11</v>
      </c>
      <c r="D2123" s="95" t="s">
        <v>101</v>
      </c>
      <c r="E2123" s="95">
        <v>4233</v>
      </c>
      <c r="F2123" s="140" t="s">
        <v>494</v>
      </c>
      <c r="G2123" s="340" t="s">
        <v>730</v>
      </c>
      <c r="H2123" s="276">
        <v>1000000</v>
      </c>
      <c r="I2123" s="276"/>
      <c r="J2123" s="276"/>
      <c r="K2123" s="276">
        <v>1000000</v>
      </c>
      <c r="L2123" s="276"/>
      <c r="M2123" s="276">
        <f>H2123-I2123+J2123-K2123+L2123</f>
        <v>0</v>
      </c>
    </row>
    <row r="2124" spans="1:13" hidden="1" x14ac:dyDescent="0.2">
      <c r="A2124" s="186" t="s">
        <v>793</v>
      </c>
      <c r="B2124" s="174" t="s">
        <v>799</v>
      </c>
      <c r="C2124" s="164">
        <v>31</v>
      </c>
      <c r="D2124" s="164"/>
      <c r="E2124" s="165">
        <v>42</v>
      </c>
      <c r="F2124" s="166"/>
      <c r="G2124" s="167"/>
      <c r="H2124" s="296">
        <f t="shared" ref="H2124:L2124" si="1319">H2125</f>
        <v>1026500</v>
      </c>
      <c r="I2124" s="296">
        <f t="shared" si="1319"/>
        <v>0</v>
      </c>
      <c r="J2124" s="296">
        <f t="shared" si="1319"/>
        <v>0</v>
      </c>
      <c r="K2124" s="296">
        <f t="shared" si="1319"/>
        <v>0</v>
      </c>
      <c r="L2124" s="296">
        <f t="shared" si="1319"/>
        <v>0</v>
      </c>
      <c r="M2124" s="296">
        <f t="shared" ref="M2124:M2127" si="1320">H2124-I2124+J2124-K2124+L2124</f>
        <v>1026500</v>
      </c>
    </row>
    <row r="2125" spans="1:13" hidden="1" x14ac:dyDescent="0.2">
      <c r="A2125" s="131" t="s">
        <v>793</v>
      </c>
      <c r="B2125" s="127" t="s">
        <v>799</v>
      </c>
      <c r="C2125" s="145">
        <v>31</v>
      </c>
      <c r="D2125" s="131"/>
      <c r="E2125" s="128">
        <v>423</v>
      </c>
      <c r="F2125" s="149"/>
      <c r="G2125" s="109"/>
      <c r="H2125" s="105">
        <f t="shared" ref="H2125:J2125" si="1321">H2126+H2127</f>
        <v>1026500</v>
      </c>
      <c r="I2125" s="105">
        <f t="shared" si="1321"/>
        <v>0</v>
      </c>
      <c r="J2125" s="105">
        <f t="shared" si="1321"/>
        <v>0</v>
      </c>
      <c r="K2125" s="105">
        <f t="shared" ref="K2125:L2125" si="1322">K2126+K2127</f>
        <v>0</v>
      </c>
      <c r="L2125" s="105">
        <f t="shared" si="1322"/>
        <v>0</v>
      </c>
      <c r="M2125" s="105">
        <f t="shared" si="1320"/>
        <v>1026500</v>
      </c>
    </row>
    <row r="2126" spans="1:13" ht="15" hidden="1" x14ac:dyDescent="0.2">
      <c r="A2126" s="95" t="s">
        <v>793</v>
      </c>
      <c r="B2126" s="93" t="s">
        <v>799</v>
      </c>
      <c r="C2126" s="94">
        <v>31</v>
      </c>
      <c r="D2126" s="95" t="s">
        <v>101</v>
      </c>
      <c r="E2126" s="117">
        <v>4231</v>
      </c>
      <c r="F2126" s="144" t="s">
        <v>241</v>
      </c>
      <c r="G2126" s="130"/>
      <c r="H2126" s="278">
        <v>500</v>
      </c>
      <c r="I2126" s="278"/>
      <c r="J2126" s="278"/>
      <c r="K2126" s="278"/>
      <c r="L2126" s="278"/>
      <c r="M2126" s="278">
        <f t="shared" si="1320"/>
        <v>500</v>
      </c>
    </row>
    <row r="2127" spans="1:13" s="137" customFormat="1" ht="30" hidden="1" x14ac:dyDescent="0.2">
      <c r="A2127" s="95" t="s">
        <v>793</v>
      </c>
      <c r="B2127" s="93" t="s">
        <v>799</v>
      </c>
      <c r="C2127" s="94">
        <v>31</v>
      </c>
      <c r="D2127" s="95" t="s">
        <v>101</v>
      </c>
      <c r="E2127" s="117">
        <v>4233</v>
      </c>
      <c r="F2127" s="144" t="s">
        <v>494</v>
      </c>
      <c r="G2127" s="130"/>
      <c r="H2127" s="293">
        <v>1026000</v>
      </c>
      <c r="I2127" s="293"/>
      <c r="J2127" s="293"/>
      <c r="K2127" s="293"/>
      <c r="L2127" s="293"/>
      <c r="M2127" s="293">
        <f t="shared" si="1320"/>
        <v>1026000</v>
      </c>
    </row>
    <row r="2128" spans="1:13" s="153" customFormat="1" ht="33.75" hidden="1" x14ac:dyDescent="0.2">
      <c r="A2128" s="187" t="s">
        <v>793</v>
      </c>
      <c r="B2128" s="169" t="s">
        <v>800</v>
      </c>
      <c r="C2128" s="169"/>
      <c r="D2128" s="169"/>
      <c r="E2128" s="170"/>
      <c r="F2128" s="172" t="s">
        <v>88</v>
      </c>
      <c r="G2128" s="173" t="s">
        <v>629</v>
      </c>
      <c r="H2128" s="297">
        <f t="shared" ref="H2128:I2128" si="1323">H2129+H2136+H2139</f>
        <v>22762</v>
      </c>
      <c r="I2128" s="297">
        <f t="shared" si="1323"/>
        <v>0</v>
      </c>
      <c r="J2128" s="297">
        <f t="shared" ref="J2128:L2128" si="1324">J2129+J2136+J2139</f>
        <v>7000</v>
      </c>
      <c r="K2128" s="297">
        <f t="shared" si="1324"/>
        <v>0</v>
      </c>
      <c r="L2128" s="297">
        <f t="shared" si="1324"/>
        <v>2650</v>
      </c>
      <c r="M2128" s="297">
        <f t="shared" ref="M2128:M2142" si="1325">H2128-I2128+J2128-K2128+L2128</f>
        <v>32412</v>
      </c>
    </row>
    <row r="2129" spans="1:13" hidden="1" x14ac:dyDescent="0.2">
      <c r="A2129" s="186" t="s">
        <v>793</v>
      </c>
      <c r="B2129" s="174" t="s">
        <v>800</v>
      </c>
      <c r="C2129" s="164">
        <v>11</v>
      </c>
      <c r="D2129" s="164"/>
      <c r="E2129" s="165">
        <v>31</v>
      </c>
      <c r="F2129" s="166"/>
      <c r="G2129" s="167"/>
      <c r="H2129" s="296">
        <f t="shared" ref="H2129:I2129" si="1326">H2130+H2133</f>
        <v>10419</v>
      </c>
      <c r="I2129" s="296">
        <f t="shared" si="1326"/>
        <v>0</v>
      </c>
      <c r="J2129" s="296">
        <f t="shared" ref="J2129:L2129" si="1327">J2130+J2133</f>
        <v>0</v>
      </c>
      <c r="K2129" s="296">
        <f t="shared" si="1327"/>
        <v>0</v>
      </c>
      <c r="L2129" s="296">
        <f t="shared" si="1327"/>
        <v>2650</v>
      </c>
      <c r="M2129" s="296">
        <f t="shared" si="1325"/>
        <v>13069</v>
      </c>
    </row>
    <row r="2130" spans="1:13" s="137" customFormat="1" hidden="1" x14ac:dyDescent="0.2">
      <c r="A2130" s="151" t="s">
        <v>793</v>
      </c>
      <c r="B2130" s="145" t="s">
        <v>800</v>
      </c>
      <c r="C2130" s="101">
        <v>11</v>
      </c>
      <c r="D2130" s="116"/>
      <c r="E2130" s="111">
        <v>311</v>
      </c>
      <c r="F2130" s="139"/>
      <c r="G2130" s="109"/>
      <c r="H2130" s="105">
        <f t="shared" ref="H2130:I2130" si="1328">SUM(H2131:H2132)</f>
        <v>8893</v>
      </c>
      <c r="I2130" s="105">
        <f t="shared" si="1328"/>
        <v>0</v>
      </c>
      <c r="J2130" s="105">
        <f t="shared" ref="J2130:L2130" si="1329">SUM(J2131:J2132)</f>
        <v>0</v>
      </c>
      <c r="K2130" s="105">
        <f t="shared" si="1329"/>
        <v>0</v>
      </c>
      <c r="L2130" s="105">
        <f t="shared" si="1329"/>
        <v>2000</v>
      </c>
      <c r="M2130" s="105">
        <f t="shared" si="1325"/>
        <v>10893</v>
      </c>
    </row>
    <row r="2131" spans="1:13" s="137" customFormat="1" ht="15" hidden="1" x14ac:dyDescent="0.2">
      <c r="A2131" s="107" t="s">
        <v>793</v>
      </c>
      <c r="B2131" s="94" t="s">
        <v>800</v>
      </c>
      <c r="C2131" s="94">
        <v>11</v>
      </c>
      <c r="D2131" s="95" t="s">
        <v>101</v>
      </c>
      <c r="E2131" s="117">
        <v>3111</v>
      </c>
      <c r="F2131" s="140" t="s">
        <v>33</v>
      </c>
      <c r="G2131" s="130"/>
      <c r="H2131" s="278">
        <v>7300</v>
      </c>
      <c r="I2131" s="278"/>
      <c r="J2131" s="278"/>
      <c r="K2131" s="278"/>
      <c r="L2131" s="278">
        <v>2000</v>
      </c>
      <c r="M2131" s="278">
        <f t="shared" si="1325"/>
        <v>9300</v>
      </c>
    </row>
    <row r="2132" spans="1:13" ht="15" hidden="1" x14ac:dyDescent="0.2">
      <c r="A2132" s="107" t="s">
        <v>793</v>
      </c>
      <c r="B2132" s="94" t="s">
        <v>800</v>
      </c>
      <c r="C2132" s="94">
        <v>11</v>
      </c>
      <c r="D2132" s="95" t="s">
        <v>101</v>
      </c>
      <c r="E2132" s="117">
        <v>3114</v>
      </c>
      <c r="F2132" s="140" t="s">
        <v>36</v>
      </c>
      <c r="G2132" s="130"/>
      <c r="H2132" s="293">
        <v>1593</v>
      </c>
      <c r="I2132" s="293"/>
      <c r="J2132" s="293"/>
      <c r="K2132" s="293"/>
      <c r="L2132" s="293"/>
      <c r="M2132" s="293">
        <f t="shared" si="1325"/>
        <v>1593</v>
      </c>
    </row>
    <row r="2133" spans="1:13" hidden="1" x14ac:dyDescent="0.2">
      <c r="A2133" s="151" t="s">
        <v>793</v>
      </c>
      <c r="B2133" s="145" t="s">
        <v>800</v>
      </c>
      <c r="C2133" s="101">
        <v>11</v>
      </c>
      <c r="D2133" s="116"/>
      <c r="E2133" s="111">
        <v>313</v>
      </c>
      <c r="F2133" s="139"/>
      <c r="G2133" s="109"/>
      <c r="H2133" s="105">
        <f t="shared" ref="H2133:I2133" si="1330">SUM(H2134:H2135)</f>
        <v>1526</v>
      </c>
      <c r="I2133" s="105">
        <f t="shared" si="1330"/>
        <v>0</v>
      </c>
      <c r="J2133" s="105">
        <f t="shared" ref="J2133:L2133" si="1331">SUM(J2134:J2135)</f>
        <v>0</v>
      </c>
      <c r="K2133" s="105">
        <f t="shared" si="1331"/>
        <v>0</v>
      </c>
      <c r="L2133" s="105">
        <f t="shared" si="1331"/>
        <v>650</v>
      </c>
      <c r="M2133" s="105">
        <f t="shared" si="1325"/>
        <v>2176</v>
      </c>
    </row>
    <row r="2134" spans="1:13" s="137" customFormat="1" ht="15" hidden="1" x14ac:dyDescent="0.2">
      <c r="A2134" s="107" t="s">
        <v>793</v>
      </c>
      <c r="B2134" s="94" t="s">
        <v>800</v>
      </c>
      <c r="C2134" s="94">
        <v>11</v>
      </c>
      <c r="D2134" s="95" t="s">
        <v>101</v>
      </c>
      <c r="E2134" s="117">
        <v>3132</v>
      </c>
      <c r="F2134" s="140" t="s">
        <v>40</v>
      </c>
      <c r="G2134" s="130"/>
      <c r="H2134" s="278">
        <v>1327</v>
      </c>
      <c r="I2134" s="278"/>
      <c r="J2134" s="278"/>
      <c r="K2134" s="278"/>
      <c r="L2134" s="278">
        <v>600</v>
      </c>
      <c r="M2134" s="278">
        <f t="shared" si="1325"/>
        <v>1927</v>
      </c>
    </row>
    <row r="2135" spans="1:13" ht="30" hidden="1" x14ac:dyDescent="0.2">
      <c r="A2135" s="107" t="s">
        <v>793</v>
      </c>
      <c r="B2135" s="94" t="s">
        <v>800</v>
      </c>
      <c r="C2135" s="94">
        <v>11</v>
      </c>
      <c r="D2135" s="95" t="s">
        <v>101</v>
      </c>
      <c r="E2135" s="117">
        <v>3133</v>
      </c>
      <c r="F2135" s="140" t="s">
        <v>41</v>
      </c>
      <c r="G2135" s="130"/>
      <c r="H2135" s="281">
        <v>199</v>
      </c>
      <c r="I2135" s="281"/>
      <c r="J2135" s="281"/>
      <c r="K2135" s="281"/>
      <c r="L2135" s="281">
        <v>50</v>
      </c>
      <c r="M2135" s="281">
        <f t="shared" si="1325"/>
        <v>249</v>
      </c>
    </row>
    <row r="2136" spans="1:13" hidden="1" x14ac:dyDescent="0.2">
      <c r="A2136" s="186" t="s">
        <v>793</v>
      </c>
      <c r="B2136" s="174" t="s">
        <v>800</v>
      </c>
      <c r="C2136" s="164">
        <v>11</v>
      </c>
      <c r="D2136" s="164"/>
      <c r="E2136" s="165">
        <v>32</v>
      </c>
      <c r="F2136" s="166"/>
      <c r="G2136" s="167"/>
      <c r="H2136" s="296">
        <f t="shared" ref="H2136:L2137" si="1332">H2137</f>
        <v>7300</v>
      </c>
      <c r="I2136" s="296">
        <f t="shared" si="1332"/>
        <v>0</v>
      </c>
      <c r="J2136" s="296">
        <f t="shared" si="1332"/>
        <v>4000</v>
      </c>
      <c r="K2136" s="296">
        <f t="shared" si="1332"/>
        <v>0</v>
      </c>
      <c r="L2136" s="296">
        <f t="shared" si="1332"/>
        <v>0</v>
      </c>
      <c r="M2136" s="296">
        <f t="shared" si="1325"/>
        <v>11300</v>
      </c>
    </row>
    <row r="2137" spans="1:13" s="137" customFormat="1" hidden="1" x14ac:dyDescent="0.2">
      <c r="A2137" s="151" t="s">
        <v>793</v>
      </c>
      <c r="B2137" s="145" t="s">
        <v>800</v>
      </c>
      <c r="C2137" s="101">
        <v>11</v>
      </c>
      <c r="D2137" s="116"/>
      <c r="E2137" s="111">
        <v>329</v>
      </c>
      <c r="F2137" s="140"/>
      <c r="G2137" s="109"/>
      <c r="H2137" s="105">
        <f t="shared" si="1332"/>
        <v>7300</v>
      </c>
      <c r="I2137" s="105">
        <f t="shared" si="1332"/>
        <v>0</v>
      </c>
      <c r="J2137" s="105">
        <f t="shared" si="1332"/>
        <v>4000</v>
      </c>
      <c r="K2137" s="105">
        <f t="shared" si="1332"/>
        <v>0</v>
      </c>
      <c r="L2137" s="105">
        <f t="shared" si="1332"/>
        <v>0</v>
      </c>
      <c r="M2137" s="105">
        <f t="shared" si="1325"/>
        <v>11300</v>
      </c>
    </row>
    <row r="2138" spans="1:13" s="137" customFormat="1" ht="15" hidden="1" x14ac:dyDescent="0.2">
      <c r="A2138" s="107" t="s">
        <v>793</v>
      </c>
      <c r="B2138" s="94" t="s">
        <v>800</v>
      </c>
      <c r="C2138" s="94">
        <v>11</v>
      </c>
      <c r="D2138" s="95" t="s">
        <v>101</v>
      </c>
      <c r="E2138" s="117">
        <v>3296</v>
      </c>
      <c r="F2138" s="140" t="s">
        <v>606</v>
      </c>
      <c r="G2138" s="130"/>
      <c r="H2138" s="278">
        <v>7300</v>
      </c>
      <c r="I2138" s="278"/>
      <c r="J2138" s="278">
        <v>4000</v>
      </c>
      <c r="K2138" s="278"/>
      <c r="L2138" s="278"/>
      <c r="M2138" s="278">
        <f t="shared" si="1325"/>
        <v>11300</v>
      </c>
    </row>
    <row r="2139" spans="1:13" hidden="1" x14ac:dyDescent="0.2">
      <c r="A2139" s="186" t="s">
        <v>793</v>
      </c>
      <c r="B2139" s="174" t="s">
        <v>800</v>
      </c>
      <c r="C2139" s="164">
        <v>11</v>
      </c>
      <c r="D2139" s="164"/>
      <c r="E2139" s="165">
        <v>34</v>
      </c>
      <c r="F2139" s="166"/>
      <c r="G2139" s="167"/>
      <c r="H2139" s="296">
        <f t="shared" ref="H2139:L2139" si="1333">H2140</f>
        <v>5043</v>
      </c>
      <c r="I2139" s="296">
        <f t="shared" si="1333"/>
        <v>0</v>
      </c>
      <c r="J2139" s="296">
        <f t="shared" si="1333"/>
        <v>3000</v>
      </c>
      <c r="K2139" s="296">
        <f t="shared" si="1333"/>
        <v>0</v>
      </c>
      <c r="L2139" s="296">
        <f t="shared" si="1333"/>
        <v>0</v>
      </c>
      <c r="M2139" s="296">
        <f t="shared" si="1325"/>
        <v>8043</v>
      </c>
    </row>
    <row r="2140" spans="1:13" hidden="1" x14ac:dyDescent="0.2">
      <c r="A2140" s="151" t="s">
        <v>793</v>
      </c>
      <c r="B2140" s="145" t="s">
        <v>800</v>
      </c>
      <c r="C2140" s="101">
        <v>11</v>
      </c>
      <c r="D2140" s="116"/>
      <c r="E2140" s="111">
        <v>343</v>
      </c>
      <c r="F2140" s="139"/>
      <c r="G2140" s="109"/>
      <c r="H2140" s="105">
        <f t="shared" ref="H2140:I2140" si="1334">H2141+H2142</f>
        <v>5043</v>
      </c>
      <c r="I2140" s="105">
        <f t="shared" si="1334"/>
        <v>0</v>
      </c>
      <c r="J2140" s="105">
        <f t="shared" ref="J2140:L2140" si="1335">J2141+J2142</f>
        <v>3000</v>
      </c>
      <c r="K2140" s="105">
        <f t="shared" si="1335"/>
        <v>0</v>
      </c>
      <c r="L2140" s="105">
        <f t="shared" si="1335"/>
        <v>0</v>
      </c>
      <c r="M2140" s="105">
        <f t="shared" si="1325"/>
        <v>8043</v>
      </c>
    </row>
    <row r="2141" spans="1:13" ht="15" hidden="1" x14ac:dyDescent="0.2">
      <c r="A2141" s="107" t="s">
        <v>793</v>
      </c>
      <c r="B2141" s="94" t="s">
        <v>800</v>
      </c>
      <c r="C2141" s="94">
        <v>11</v>
      </c>
      <c r="D2141" s="95" t="s">
        <v>101</v>
      </c>
      <c r="E2141" s="117">
        <v>3431</v>
      </c>
      <c r="F2141" s="140" t="s">
        <v>68</v>
      </c>
      <c r="G2141" s="130"/>
      <c r="H2141" s="280">
        <v>398</v>
      </c>
      <c r="I2141" s="280"/>
      <c r="J2141" s="280"/>
      <c r="K2141" s="280"/>
      <c r="L2141" s="280"/>
      <c r="M2141" s="280">
        <f t="shared" si="1325"/>
        <v>398</v>
      </c>
    </row>
    <row r="2142" spans="1:13" ht="15" hidden="1" x14ac:dyDescent="0.2">
      <c r="A2142" s="107" t="s">
        <v>793</v>
      </c>
      <c r="B2142" s="94" t="s">
        <v>800</v>
      </c>
      <c r="C2142" s="94">
        <v>11</v>
      </c>
      <c r="D2142" s="95" t="s">
        <v>101</v>
      </c>
      <c r="E2142" s="117">
        <v>3433</v>
      </c>
      <c r="F2142" s="140" t="s">
        <v>69</v>
      </c>
      <c r="G2142" s="130"/>
      <c r="H2142" s="293">
        <v>4645</v>
      </c>
      <c r="I2142" s="293"/>
      <c r="J2142" s="293">
        <v>3000</v>
      </c>
      <c r="K2142" s="293"/>
      <c r="L2142" s="293"/>
      <c r="M2142" s="293">
        <f t="shared" si="1325"/>
        <v>7645</v>
      </c>
    </row>
    <row r="2143" spans="1:13" s="137" customFormat="1" hidden="1" x14ac:dyDescent="0.2">
      <c r="A2143" s="189" t="s">
        <v>801</v>
      </c>
      <c r="B2143" s="446" t="s">
        <v>802</v>
      </c>
      <c r="C2143" s="446"/>
      <c r="D2143" s="446"/>
      <c r="E2143" s="446"/>
      <c r="F2143" s="446"/>
      <c r="G2143" s="126"/>
      <c r="H2143" s="98">
        <f t="shared" ref="H2143:L2143" si="1336">H2144</f>
        <v>16114700</v>
      </c>
      <c r="I2143" s="98">
        <f t="shared" si="1336"/>
        <v>1192415</v>
      </c>
      <c r="J2143" s="98">
        <f t="shared" si="1336"/>
        <v>2149674</v>
      </c>
      <c r="K2143" s="98">
        <f t="shared" si="1336"/>
        <v>0</v>
      </c>
      <c r="L2143" s="98">
        <f t="shared" si="1336"/>
        <v>0</v>
      </c>
      <c r="M2143" s="98">
        <f t="shared" ref="M2143:M2206" si="1337">H2143-I2143+J2143-K2143+L2143</f>
        <v>17071959</v>
      </c>
    </row>
    <row r="2144" spans="1:13" s="137" customFormat="1" ht="56.25" hidden="1" x14ac:dyDescent="0.2">
      <c r="A2144" s="177" t="s">
        <v>801</v>
      </c>
      <c r="B2144" s="168" t="s">
        <v>803</v>
      </c>
      <c r="C2144" s="168"/>
      <c r="D2144" s="168"/>
      <c r="E2144" s="175"/>
      <c r="F2144" s="172" t="s">
        <v>788</v>
      </c>
      <c r="G2144" s="173" t="s">
        <v>743</v>
      </c>
      <c r="H2144" s="297">
        <f>H2145+H2154+H2186+H2192+H2197+H2200+H2210+H2215+H2218</f>
        <v>16114700</v>
      </c>
      <c r="I2144" s="297">
        <f>I2145+I2154+I2186+I2192+I2197+I2200+I2210+I2215+I2218</f>
        <v>1192415</v>
      </c>
      <c r="J2144" s="297">
        <f>J2145+J2154+J2186+J2192+J2197+J2200+J2210+J2215+J2218</f>
        <v>2149674</v>
      </c>
      <c r="K2144" s="297">
        <f t="shared" ref="K2144:L2144" si="1338">K2145+K2154+K2186+K2192+K2197+K2200+K2210+K2215+K2218</f>
        <v>0</v>
      </c>
      <c r="L2144" s="297">
        <f t="shared" si="1338"/>
        <v>0</v>
      </c>
      <c r="M2144" s="297">
        <f t="shared" si="1337"/>
        <v>17071959</v>
      </c>
    </row>
    <row r="2145" spans="1:13" s="137" customFormat="1" hidden="1" x14ac:dyDescent="0.2">
      <c r="A2145" s="186" t="s">
        <v>801</v>
      </c>
      <c r="B2145" s="174" t="s">
        <v>803</v>
      </c>
      <c r="C2145" s="164">
        <v>43</v>
      </c>
      <c r="D2145" s="164"/>
      <c r="E2145" s="165">
        <v>31</v>
      </c>
      <c r="F2145" s="166"/>
      <c r="G2145" s="167"/>
      <c r="H2145" s="296">
        <f t="shared" ref="H2145:J2145" si="1339">H2146+H2150+H2152</f>
        <v>8513800</v>
      </c>
      <c r="I2145" s="296">
        <f t="shared" si="1339"/>
        <v>0</v>
      </c>
      <c r="J2145" s="296">
        <f t="shared" si="1339"/>
        <v>857358</v>
      </c>
      <c r="K2145" s="296">
        <f t="shared" ref="K2145:L2145" si="1340">K2146+K2150+K2152</f>
        <v>0</v>
      </c>
      <c r="L2145" s="296">
        <f t="shared" si="1340"/>
        <v>0</v>
      </c>
      <c r="M2145" s="296">
        <f t="shared" si="1337"/>
        <v>9371158</v>
      </c>
    </row>
    <row r="2146" spans="1:13" hidden="1" x14ac:dyDescent="0.2">
      <c r="A2146" s="102" t="s">
        <v>801</v>
      </c>
      <c r="B2146" s="101" t="s">
        <v>803</v>
      </c>
      <c r="C2146" s="101">
        <v>43</v>
      </c>
      <c r="D2146" s="101"/>
      <c r="E2146" s="111">
        <v>311</v>
      </c>
      <c r="F2146" s="139"/>
      <c r="G2146" s="104"/>
      <c r="H2146" s="105">
        <f t="shared" ref="H2146:I2146" si="1341">SUM(H2147:H2149)</f>
        <v>6398400</v>
      </c>
      <c r="I2146" s="105">
        <f t="shared" si="1341"/>
        <v>0</v>
      </c>
      <c r="J2146" s="105">
        <f t="shared" ref="J2146:L2146" si="1342">SUM(J2147:J2149)</f>
        <v>637410</v>
      </c>
      <c r="K2146" s="105">
        <f t="shared" si="1342"/>
        <v>0</v>
      </c>
      <c r="L2146" s="105">
        <f t="shared" si="1342"/>
        <v>0</v>
      </c>
      <c r="M2146" s="105">
        <f t="shared" si="1337"/>
        <v>7035810</v>
      </c>
    </row>
    <row r="2147" spans="1:13" s="137" customFormat="1" ht="15" hidden="1" x14ac:dyDescent="0.2">
      <c r="A2147" s="107" t="s">
        <v>801</v>
      </c>
      <c r="B2147" s="94" t="s">
        <v>803</v>
      </c>
      <c r="C2147" s="94">
        <v>43</v>
      </c>
      <c r="D2147" s="94" t="s">
        <v>804</v>
      </c>
      <c r="E2147" s="117">
        <v>3111</v>
      </c>
      <c r="F2147" s="140" t="s">
        <v>33</v>
      </c>
      <c r="G2147" s="130"/>
      <c r="H2147" s="278">
        <v>6311900</v>
      </c>
      <c r="I2147" s="278"/>
      <c r="J2147" s="278">
        <v>631190</v>
      </c>
      <c r="K2147" s="278"/>
      <c r="L2147" s="278"/>
      <c r="M2147" s="278">
        <f t="shared" si="1337"/>
        <v>6943090</v>
      </c>
    </row>
    <row r="2148" spans="1:13" ht="15" hidden="1" x14ac:dyDescent="0.2">
      <c r="A2148" s="107" t="s">
        <v>801</v>
      </c>
      <c r="B2148" s="94" t="s">
        <v>803</v>
      </c>
      <c r="C2148" s="94">
        <v>43</v>
      </c>
      <c r="D2148" s="94" t="s">
        <v>804</v>
      </c>
      <c r="E2148" s="117">
        <v>3112</v>
      </c>
      <c r="F2148" s="140" t="s">
        <v>790</v>
      </c>
      <c r="G2148" s="130"/>
      <c r="H2148" s="293">
        <v>72000</v>
      </c>
      <c r="I2148" s="293"/>
      <c r="J2148" s="293">
        <v>4650</v>
      </c>
      <c r="K2148" s="293"/>
      <c r="L2148" s="293"/>
      <c r="M2148" s="293">
        <f t="shared" si="1337"/>
        <v>76650</v>
      </c>
    </row>
    <row r="2149" spans="1:13" s="137" customFormat="1" ht="15" hidden="1" x14ac:dyDescent="0.2">
      <c r="A2149" s="107" t="s">
        <v>801</v>
      </c>
      <c r="B2149" s="94" t="s">
        <v>803</v>
      </c>
      <c r="C2149" s="94">
        <v>43</v>
      </c>
      <c r="D2149" s="94" t="s">
        <v>804</v>
      </c>
      <c r="E2149" s="117">
        <v>3113</v>
      </c>
      <c r="F2149" s="140" t="s">
        <v>35</v>
      </c>
      <c r="G2149" s="130"/>
      <c r="H2149" s="293">
        <v>14500</v>
      </c>
      <c r="I2149" s="293"/>
      <c r="J2149" s="293">
        <v>1570</v>
      </c>
      <c r="K2149" s="293"/>
      <c r="L2149" s="293"/>
      <c r="M2149" s="293">
        <f t="shared" si="1337"/>
        <v>16070</v>
      </c>
    </row>
    <row r="2150" spans="1:13" hidden="1" x14ac:dyDescent="0.2">
      <c r="A2150" s="102" t="s">
        <v>801</v>
      </c>
      <c r="B2150" s="101" t="s">
        <v>803</v>
      </c>
      <c r="C2150" s="101">
        <v>43</v>
      </c>
      <c r="D2150" s="101"/>
      <c r="E2150" s="111">
        <v>312</v>
      </c>
      <c r="F2150" s="139"/>
      <c r="G2150" s="104"/>
      <c r="H2150" s="105">
        <f t="shared" ref="H2150:L2150" si="1343">H2151</f>
        <v>1044800</v>
      </c>
      <c r="I2150" s="105">
        <f t="shared" si="1343"/>
        <v>0</v>
      </c>
      <c r="J2150" s="105">
        <f t="shared" si="1343"/>
        <v>112888</v>
      </c>
      <c r="K2150" s="105">
        <f t="shared" si="1343"/>
        <v>0</v>
      </c>
      <c r="L2150" s="105">
        <f t="shared" si="1343"/>
        <v>0</v>
      </c>
      <c r="M2150" s="105">
        <f t="shared" si="1337"/>
        <v>1157688</v>
      </c>
    </row>
    <row r="2151" spans="1:13" ht="15" hidden="1" x14ac:dyDescent="0.2">
      <c r="A2151" s="107" t="s">
        <v>801</v>
      </c>
      <c r="B2151" s="94" t="s">
        <v>803</v>
      </c>
      <c r="C2151" s="94">
        <v>43</v>
      </c>
      <c r="D2151" s="94" t="s">
        <v>804</v>
      </c>
      <c r="E2151" s="117">
        <v>3121</v>
      </c>
      <c r="F2151" s="140" t="s">
        <v>471</v>
      </c>
      <c r="G2151" s="130"/>
      <c r="H2151" s="278">
        <v>1044800</v>
      </c>
      <c r="I2151" s="278"/>
      <c r="J2151" s="278">
        <v>112888</v>
      </c>
      <c r="K2151" s="278"/>
      <c r="L2151" s="278"/>
      <c r="M2151" s="278">
        <f t="shared" si="1337"/>
        <v>1157688</v>
      </c>
    </row>
    <row r="2152" spans="1:13" s="137" customFormat="1" hidden="1" x14ac:dyDescent="0.2">
      <c r="A2152" s="102" t="s">
        <v>801</v>
      </c>
      <c r="B2152" s="101" t="s">
        <v>803</v>
      </c>
      <c r="C2152" s="101">
        <v>43</v>
      </c>
      <c r="D2152" s="101"/>
      <c r="E2152" s="111">
        <v>313</v>
      </c>
      <c r="F2152" s="139"/>
      <c r="G2152" s="104"/>
      <c r="H2152" s="105">
        <f t="shared" ref="H2152:L2152" si="1344">SUM(H2153:H2153)</f>
        <v>1070600</v>
      </c>
      <c r="I2152" s="105">
        <f t="shared" si="1344"/>
        <v>0</v>
      </c>
      <c r="J2152" s="105">
        <f t="shared" si="1344"/>
        <v>107060</v>
      </c>
      <c r="K2152" s="105">
        <f t="shared" si="1344"/>
        <v>0</v>
      </c>
      <c r="L2152" s="105">
        <f t="shared" si="1344"/>
        <v>0</v>
      </c>
      <c r="M2152" s="105">
        <f t="shared" si="1337"/>
        <v>1177660</v>
      </c>
    </row>
    <row r="2153" spans="1:13" s="137" customFormat="1" ht="15" hidden="1" x14ac:dyDescent="0.2">
      <c r="A2153" s="107" t="s">
        <v>801</v>
      </c>
      <c r="B2153" s="94" t="s">
        <v>803</v>
      </c>
      <c r="C2153" s="94">
        <v>43</v>
      </c>
      <c r="D2153" s="94" t="s">
        <v>804</v>
      </c>
      <c r="E2153" s="117">
        <v>3132</v>
      </c>
      <c r="F2153" s="140" t="s">
        <v>40</v>
      </c>
      <c r="G2153" s="130"/>
      <c r="H2153" s="278">
        <v>1070600</v>
      </c>
      <c r="I2153" s="278"/>
      <c r="J2153" s="278">
        <v>107060</v>
      </c>
      <c r="K2153" s="278"/>
      <c r="L2153" s="278"/>
      <c r="M2153" s="278">
        <f t="shared" si="1337"/>
        <v>1177660</v>
      </c>
    </row>
    <row r="2154" spans="1:13" s="137" customFormat="1" hidden="1" x14ac:dyDescent="0.2">
      <c r="A2154" s="186" t="s">
        <v>801</v>
      </c>
      <c r="B2154" s="174" t="s">
        <v>803</v>
      </c>
      <c r="C2154" s="164">
        <v>43</v>
      </c>
      <c r="D2154" s="164"/>
      <c r="E2154" s="165">
        <v>32</v>
      </c>
      <c r="F2154" s="166"/>
      <c r="G2154" s="167"/>
      <c r="H2154" s="296">
        <f>H2155+H2160+H2166+H2176+H2178</f>
        <v>5764800</v>
      </c>
      <c r="I2154" s="296">
        <f>I2155+I2160+I2166+I2176+I2178</f>
        <v>898851</v>
      </c>
      <c r="J2154" s="296">
        <f>J2155+J2160+J2166+J2176+J2178</f>
        <v>340168</v>
      </c>
      <c r="K2154" s="296">
        <f t="shared" ref="K2154:L2154" si="1345">K2155+K2160+K2166+K2176+K2178</f>
        <v>0</v>
      </c>
      <c r="L2154" s="296">
        <f t="shared" si="1345"/>
        <v>0</v>
      </c>
      <c r="M2154" s="296">
        <f t="shared" si="1337"/>
        <v>5206117</v>
      </c>
    </row>
    <row r="2155" spans="1:13" s="137" customFormat="1" hidden="1" x14ac:dyDescent="0.2">
      <c r="A2155" s="102" t="s">
        <v>801</v>
      </c>
      <c r="B2155" s="101" t="s">
        <v>803</v>
      </c>
      <c r="C2155" s="101">
        <v>43</v>
      </c>
      <c r="D2155" s="101"/>
      <c r="E2155" s="111">
        <v>321</v>
      </c>
      <c r="F2155" s="139"/>
      <c r="G2155" s="104"/>
      <c r="H2155" s="105">
        <f>SUM(H2156:H2159)</f>
        <v>635000</v>
      </c>
      <c r="I2155" s="105">
        <f t="shared" ref="I2155:J2155" si="1346">SUM(I2156:I2159)</f>
        <v>0</v>
      </c>
      <c r="J2155" s="105">
        <f t="shared" si="1346"/>
        <v>117943</v>
      </c>
      <c r="K2155" s="105">
        <f t="shared" ref="K2155:L2155" si="1347">SUM(K2156:K2159)</f>
        <v>0</v>
      </c>
      <c r="L2155" s="105">
        <f t="shared" si="1347"/>
        <v>0</v>
      </c>
      <c r="M2155" s="105">
        <f t="shared" si="1337"/>
        <v>752943</v>
      </c>
    </row>
    <row r="2156" spans="1:13" ht="15" hidden="1" x14ac:dyDescent="0.2">
      <c r="A2156" s="107" t="s">
        <v>801</v>
      </c>
      <c r="B2156" s="94" t="s">
        <v>803</v>
      </c>
      <c r="C2156" s="94">
        <v>43</v>
      </c>
      <c r="D2156" s="94" t="s">
        <v>804</v>
      </c>
      <c r="E2156" s="117">
        <v>3211</v>
      </c>
      <c r="F2156" s="140" t="s">
        <v>42</v>
      </c>
      <c r="G2156" s="130"/>
      <c r="H2156" s="278">
        <v>300000</v>
      </c>
      <c r="I2156" s="278"/>
      <c r="J2156" s="278">
        <v>66550</v>
      </c>
      <c r="K2156" s="278"/>
      <c r="L2156" s="278"/>
      <c r="M2156" s="278">
        <f t="shared" si="1337"/>
        <v>366550</v>
      </c>
    </row>
    <row r="2157" spans="1:13" s="137" customFormat="1" ht="30" hidden="1" x14ac:dyDescent="0.2">
      <c r="A2157" s="107" t="s">
        <v>801</v>
      </c>
      <c r="B2157" s="94" t="s">
        <v>803</v>
      </c>
      <c r="C2157" s="94">
        <v>43</v>
      </c>
      <c r="D2157" s="94" t="s">
        <v>804</v>
      </c>
      <c r="E2157" s="117">
        <v>3212</v>
      </c>
      <c r="F2157" s="140" t="s">
        <v>43</v>
      </c>
      <c r="G2157" s="130"/>
      <c r="H2157" s="293">
        <v>206000</v>
      </c>
      <c r="I2157" s="293"/>
      <c r="J2157" s="293">
        <v>11875</v>
      </c>
      <c r="K2157" s="293"/>
      <c r="L2157" s="293"/>
      <c r="M2157" s="293">
        <f t="shared" si="1337"/>
        <v>217875</v>
      </c>
    </row>
    <row r="2158" spans="1:13" s="137" customFormat="1" ht="15" hidden="1" x14ac:dyDescent="0.2">
      <c r="A2158" s="107" t="s">
        <v>801</v>
      </c>
      <c r="B2158" s="94" t="s">
        <v>803</v>
      </c>
      <c r="C2158" s="94">
        <v>43</v>
      </c>
      <c r="D2158" s="94" t="s">
        <v>804</v>
      </c>
      <c r="E2158" s="117">
        <v>3213</v>
      </c>
      <c r="F2158" s="140" t="s">
        <v>44</v>
      </c>
      <c r="G2158" s="130"/>
      <c r="H2158" s="293">
        <v>129000</v>
      </c>
      <c r="I2158" s="293"/>
      <c r="J2158" s="293">
        <v>38518</v>
      </c>
      <c r="K2158" s="293"/>
      <c r="L2158" s="293"/>
      <c r="M2158" s="293">
        <f t="shared" si="1337"/>
        <v>167518</v>
      </c>
    </row>
    <row r="2159" spans="1:13" s="137" customFormat="1" ht="15" hidden="1" x14ac:dyDescent="0.2">
      <c r="A2159" s="107" t="s">
        <v>801</v>
      </c>
      <c r="B2159" s="94" t="s">
        <v>803</v>
      </c>
      <c r="C2159" s="94">
        <v>43</v>
      </c>
      <c r="D2159" s="94" t="s">
        <v>804</v>
      </c>
      <c r="E2159" s="117">
        <v>3214</v>
      </c>
      <c r="F2159" s="140" t="s">
        <v>45</v>
      </c>
      <c r="G2159" s="130"/>
      <c r="H2159" s="348">
        <v>0</v>
      </c>
      <c r="I2159" s="293"/>
      <c r="J2159" s="348">
        <v>1000</v>
      </c>
      <c r="K2159" s="348"/>
      <c r="L2159" s="348"/>
      <c r="M2159" s="348">
        <f t="shared" si="1337"/>
        <v>1000</v>
      </c>
    </row>
    <row r="2160" spans="1:13" s="137" customFormat="1" hidden="1" x14ac:dyDescent="0.2">
      <c r="A2160" s="102" t="s">
        <v>801</v>
      </c>
      <c r="B2160" s="101" t="s">
        <v>803</v>
      </c>
      <c r="C2160" s="101">
        <v>43</v>
      </c>
      <c r="D2160" s="101"/>
      <c r="E2160" s="111">
        <v>322</v>
      </c>
      <c r="F2160" s="139"/>
      <c r="G2160" s="104"/>
      <c r="H2160" s="105">
        <f>SUM(H2161:H2165)</f>
        <v>581400</v>
      </c>
      <c r="I2160" s="105">
        <f t="shared" ref="I2160:J2160" si="1348">SUM(I2161:I2165)</f>
        <v>111854</v>
      </c>
      <c r="J2160" s="105">
        <f t="shared" si="1348"/>
        <v>13839</v>
      </c>
      <c r="K2160" s="105">
        <f t="shared" ref="K2160:L2160" si="1349">SUM(K2161:K2165)</f>
        <v>0</v>
      </c>
      <c r="L2160" s="105">
        <f t="shared" si="1349"/>
        <v>0</v>
      </c>
      <c r="M2160" s="105">
        <f t="shared" si="1337"/>
        <v>483385</v>
      </c>
    </row>
    <row r="2161" spans="1:13" s="137" customFormat="1" ht="15" hidden="1" x14ac:dyDescent="0.2">
      <c r="A2161" s="107" t="s">
        <v>801</v>
      </c>
      <c r="B2161" s="94" t="s">
        <v>803</v>
      </c>
      <c r="C2161" s="94">
        <v>43</v>
      </c>
      <c r="D2161" s="94" t="s">
        <v>804</v>
      </c>
      <c r="E2161" s="117">
        <v>3221</v>
      </c>
      <c r="F2161" s="140" t="s">
        <v>297</v>
      </c>
      <c r="G2161" s="130"/>
      <c r="H2161" s="278">
        <v>85000</v>
      </c>
      <c r="I2161" s="278"/>
      <c r="J2161" s="278">
        <v>12339</v>
      </c>
      <c r="K2161" s="278"/>
      <c r="L2161" s="278"/>
      <c r="M2161" s="278">
        <f t="shared" si="1337"/>
        <v>97339</v>
      </c>
    </row>
    <row r="2162" spans="1:13" ht="15" hidden="1" x14ac:dyDescent="0.2">
      <c r="A2162" s="107" t="s">
        <v>801</v>
      </c>
      <c r="B2162" s="94" t="s">
        <v>803</v>
      </c>
      <c r="C2162" s="94">
        <v>43</v>
      </c>
      <c r="D2162" s="94" t="s">
        <v>804</v>
      </c>
      <c r="E2162" s="117">
        <v>3223</v>
      </c>
      <c r="F2162" s="140" t="s">
        <v>48</v>
      </c>
      <c r="G2162" s="130"/>
      <c r="H2162" s="293">
        <v>485400</v>
      </c>
      <c r="I2162" s="293">
        <v>110154</v>
      </c>
      <c r="J2162" s="293"/>
      <c r="K2162" s="293"/>
      <c r="L2162" s="293"/>
      <c r="M2162" s="293">
        <f t="shared" si="1337"/>
        <v>375246</v>
      </c>
    </row>
    <row r="2163" spans="1:13" s="137" customFormat="1" ht="30" hidden="1" x14ac:dyDescent="0.2">
      <c r="A2163" s="107" t="s">
        <v>801</v>
      </c>
      <c r="B2163" s="94" t="s">
        <v>803</v>
      </c>
      <c r="C2163" s="94">
        <v>43</v>
      </c>
      <c r="D2163" s="94" t="s">
        <v>804</v>
      </c>
      <c r="E2163" s="117">
        <v>3224</v>
      </c>
      <c r="F2163" s="140" t="s">
        <v>155</v>
      </c>
      <c r="G2163" s="130"/>
      <c r="H2163" s="293">
        <v>1000</v>
      </c>
      <c r="I2163" s="293">
        <v>250</v>
      </c>
      <c r="J2163" s="293"/>
      <c r="K2163" s="293"/>
      <c r="L2163" s="293"/>
      <c r="M2163" s="293">
        <f t="shared" si="1337"/>
        <v>750</v>
      </c>
    </row>
    <row r="2164" spans="1:13" s="137" customFormat="1" ht="15" hidden="1" x14ac:dyDescent="0.2">
      <c r="A2164" s="107" t="s">
        <v>801</v>
      </c>
      <c r="B2164" s="94" t="s">
        <v>803</v>
      </c>
      <c r="C2164" s="94">
        <v>43</v>
      </c>
      <c r="D2164" s="94" t="s">
        <v>804</v>
      </c>
      <c r="E2164" s="117">
        <v>3225</v>
      </c>
      <c r="F2164" s="140" t="s">
        <v>473</v>
      </c>
      <c r="G2164" s="130"/>
      <c r="H2164" s="293">
        <v>10000</v>
      </c>
      <c r="I2164" s="293">
        <v>1450</v>
      </c>
      <c r="J2164" s="293"/>
      <c r="K2164" s="293"/>
      <c r="L2164" s="293"/>
      <c r="M2164" s="293">
        <f t="shared" si="1337"/>
        <v>8550</v>
      </c>
    </row>
    <row r="2165" spans="1:13" s="137" customFormat="1" ht="15" hidden="1" x14ac:dyDescent="0.2">
      <c r="A2165" s="107" t="s">
        <v>801</v>
      </c>
      <c r="B2165" s="94" t="s">
        <v>803</v>
      </c>
      <c r="C2165" s="94">
        <v>43</v>
      </c>
      <c r="D2165" s="94" t="s">
        <v>804</v>
      </c>
      <c r="E2165" s="117">
        <v>3227</v>
      </c>
      <c r="F2165" s="140" t="s">
        <v>51</v>
      </c>
      <c r="G2165" s="130"/>
      <c r="H2165" s="348">
        <v>0</v>
      </c>
      <c r="I2165" s="348"/>
      <c r="J2165" s="348">
        <v>1500</v>
      </c>
      <c r="K2165" s="348"/>
      <c r="L2165" s="348"/>
      <c r="M2165" s="348">
        <f t="shared" si="1337"/>
        <v>1500</v>
      </c>
    </row>
    <row r="2166" spans="1:13" s="137" customFormat="1" hidden="1" x14ac:dyDescent="0.2">
      <c r="A2166" s="102" t="s">
        <v>801</v>
      </c>
      <c r="B2166" s="101" t="s">
        <v>803</v>
      </c>
      <c r="C2166" s="101">
        <v>43</v>
      </c>
      <c r="D2166" s="101"/>
      <c r="E2166" s="111">
        <v>323</v>
      </c>
      <c r="F2166" s="139"/>
      <c r="G2166" s="104"/>
      <c r="H2166" s="105">
        <f t="shared" ref="H2166:J2166" si="1350">SUM(H2167:H2175)</f>
        <v>4287000</v>
      </c>
      <c r="I2166" s="105">
        <f t="shared" si="1350"/>
        <v>770304</v>
      </c>
      <c r="J2166" s="105">
        <f t="shared" si="1350"/>
        <v>167176</v>
      </c>
      <c r="K2166" s="105">
        <f t="shared" ref="K2166:L2166" si="1351">SUM(K2167:K2175)</f>
        <v>0</v>
      </c>
      <c r="L2166" s="105">
        <f t="shared" si="1351"/>
        <v>0</v>
      </c>
      <c r="M2166" s="105">
        <f t="shared" si="1337"/>
        <v>3683872</v>
      </c>
    </row>
    <row r="2167" spans="1:13" s="137" customFormat="1" ht="15" hidden="1" x14ac:dyDescent="0.2">
      <c r="A2167" s="107" t="s">
        <v>801</v>
      </c>
      <c r="B2167" s="94" t="s">
        <v>803</v>
      </c>
      <c r="C2167" s="94">
        <v>43</v>
      </c>
      <c r="D2167" s="94" t="s">
        <v>804</v>
      </c>
      <c r="E2167" s="117">
        <v>3231</v>
      </c>
      <c r="F2167" s="140" t="s">
        <v>52</v>
      </c>
      <c r="G2167" s="130"/>
      <c r="H2167" s="278">
        <v>178000</v>
      </c>
      <c r="I2167" s="278"/>
      <c r="J2167" s="278">
        <v>11635</v>
      </c>
      <c r="K2167" s="278"/>
      <c r="L2167" s="278"/>
      <c r="M2167" s="278">
        <f t="shared" si="1337"/>
        <v>189635</v>
      </c>
    </row>
    <row r="2168" spans="1:13" s="137" customFormat="1" ht="15" hidden="1" x14ac:dyDescent="0.2">
      <c r="A2168" s="107" t="s">
        <v>801</v>
      </c>
      <c r="B2168" s="94" t="s">
        <v>803</v>
      </c>
      <c r="C2168" s="94">
        <v>43</v>
      </c>
      <c r="D2168" s="94" t="s">
        <v>804</v>
      </c>
      <c r="E2168" s="117">
        <v>3232</v>
      </c>
      <c r="F2168" s="140" t="s">
        <v>53</v>
      </c>
      <c r="G2168" s="130"/>
      <c r="H2168" s="293">
        <v>408900</v>
      </c>
      <c r="I2168" s="293">
        <v>128868</v>
      </c>
      <c r="J2168" s="293"/>
      <c r="K2168" s="293"/>
      <c r="L2168" s="293"/>
      <c r="M2168" s="293">
        <f t="shared" si="1337"/>
        <v>280032</v>
      </c>
    </row>
    <row r="2169" spans="1:13" s="137" customFormat="1" ht="15" hidden="1" x14ac:dyDescent="0.2">
      <c r="A2169" s="107" t="s">
        <v>801</v>
      </c>
      <c r="B2169" s="94" t="s">
        <v>803</v>
      </c>
      <c r="C2169" s="94">
        <v>43</v>
      </c>
      <c r="D2169" s="94" t="s">
        <v>804</v>
      </c>
      <c r="E2169" s="117">
        <v>3233</v>
      </c>
      <c r="F2169" s="140" t="s">
        <v>54</v>
      </c>
      <c r="G2169" s="130"/>
      <c r="H2169" s="293">
        <v>150000</v>
      </c>
      <c r="I2169" s="293"/>
      <c r="J2169" s="293">
        <v>17451</v>
      </c>
      <c r="K2169" s="293"/>
      <c r="L2169" s="293"/>
      <c r="M2169" s="293">
        <f t="shared" si="1337"/>
        <v>167451</v>
      </c>
    </row>
    <row r="2170" spans="1:13" s="137" customFormat="1" ht="15" hidden="1" x14ac:dyDescent="0.2">
      <c r="A2170" s="107" t="s">
        <v>801</v>
      </c>
      <c r="B2170" s="94" t="s">
        <v>803</v>
      </c>
      <c r="C2170" s="94">
        <v>43</v>
      </c>
      <c r="D2170" s="94" t="s">
        <v>804</v>
      </c>
      <c r="E2170" s="117">
        <v>3234</v>
      </c>
      <c r="F2170" s="140" t="s">
        <v>55</v>
      </c>
      <c r="G2170" s="130"/>
      <c r="H2170" s="293">
        <v>75000</v>
      </c>
      <c r="I2170" s="293">
        <v>17390</v>
      </c>
      <c r="J2170" s="293"/>
      <c r="K2170" s="293"/>
      <c r="L2170" s="293"/>
      <c r="M2170" s="293">
        <f t="shared" si="1337"/>
        <v>57610</v>
      </c>
    </row>
    <row r="2171" spans="1:13" s="137" customFormat="1" ht="15" hidden="1" x14ac:dyDescent="0.2">
      <c r="A2171" s="107" t="s">
        <v>801</v>
      </c>
      <c r="B2171" s="94" t="s">
        <v>803</v>
      </c>
      <c r="C2171" s="94">
        <v>43</v>
      </c>
      <c r="D2171" s="94" t="s">
        <v>804</v>
      </c>
      <c r="E2171" s="117">
        <v>3235</v>
      </c>
      <c r="F2171" s="140" t="s">
        <v>56</v>
      </c>
      <c r="G2171" s="130"/>
      <c r="H2171" s="293">
        <v>1299300</v>
      </c>
      <c r="I2171" s="293"/>
      <c r="J2171" s="293">
        <v>91050</v>
      </c>
      <c r="K2171" s="293"/>
      <c r="L2171" s="293"/>
      <c r="M2171" s="293">
        <f t="shared" si="1337"/>
        <v>1390350</v>
      </c>
    </row>
    <row r="2172" spans="1:13" ht="15" hidden="1" x14ac:dyDescent="0.2">
      <c r="A2172" s="107" t="s">
        <v>801</v>
      </c>
      <c r="B2172" s="94" t="s">
        <v>803</v>
      </c>
      <c r="C2172" s="94">
        <v>43</v>
      </c>
      <c r="D2172" s="94" t="s">
        <v>804</v>
      </c>
      <c r="E2172" s="117">
        <v>3236</v>
      </c>
      <c r="F2172" s="140" t="s">
        <v>57</v>
      </c>
      <c r="G2172" s="130"/>
      <c r="H2172" s="293">
        <v>71900</v>
      </c>
      <c r="I2172" s="293">
        <v>12050</v>
      </c>
      <c r="J2172" s="293"/>
      <c r="K2172" s="293"/>
      <c r="L2172" s="293"/>
      <c r="M2172" s="293">
        <f t="shared" si="1337"/>
        <v>59850</v>
      </c>
    </row>
    <row r="2173" spans="1:13" s="137" customFormat="1" ht="15" hidden="1" x14ac:dyDescent="0.2">
      <c r="A2173" s="107" t="s">
        <v>801</v>
      </c>
      <c r="B2173" s="94" t="s">
        <v>803</v>
      </c>
      <c r="C2173" s="94">
        <v>43</v>
      </c>
      <c r="D2173" s="94" t="s">
        <v>804</v>
      </c>
      <c r="E2173" s="117">
        <v>3237</v>
      </c>
      <c r="F2173" s="140" t="s">
        <v>58</v>
      </c>
      <c r="G2173" s="130"/>
      <c r="H2173" s="293">
        <v>961600</v>
      </c>
      <c r="I2173" s="293">
        <v>588300</v>
      </c>
      <c r="J2173" s="293"/>
      <c r="K2173" s="293"/>
      <c r="L2173" s="293"/>
      <c r="M2173" s="293">
        <f t="shared" si="1337"/>
        <v>373300</v>
      </c>
    </row>
    <row r="2174" spans="1:13" ht="15" hidden="1" x14ac:dyDescent="0.2">
      <c r="A2174" s="107" t="s">
        <v>801</v>
      </c>
      <c r="B2174" s="94" t="s">
        <v>803</v>
      </c>
      <c r="C2174" s="94">
        <v>43</v>
      </c>
      <c r="D2174" s="94" t="s">
        <v>804</v>
      </c>
      <c r="E2174" s="117">
        <v>3238</v>
      </c>
      <c r="F2174" s="140" t="s">
        <v>59</v>
      </c>
      <c r="G2174" s="130"/>
      <c r="H2174" s="293">
        <v>741500</v>
      </c>
      <c r="I2174" s="293"/>
      <c r="J2174" s="293">
        <v>47040</v>
      </c>
      <c r="K2174" s="293"/>
      <c r="L2174" s="293"/>
      <c r="M2174" s="293">
        <f t="shared" si="1337"/>
        <v>788540</v>
      </c>
    </row>
    <row r="2175" spans="1:13" s="137" customFormat="1" ht="15" hidden="1" x14ac:dyDescent="0.2">
      <c r="A2175" s="107" t="s">
        <v>801</v>
      </c>
      <c r="B2175" s="94" t="s">
        <v>803</v>
      </c>
      <c r="C2175" s="94">
        <v>43</v>
      </c>
      <c r="D2175" s="94" t="s">
        <v>804</v>
      </c>
      <c r="E2175" s="117">
        <v>3239</v>
      </c>
      <c r="F2175" s="140" t="s">
        <v>60</v>
      </c>
      <c r="G2175" s="130"/>
      <c r="H2175" s="293">
        <v>400800</v>
      </c>
      <c r="I2175" s="293">
        <v>23696</v>
      </c>
      <c r="J2175" s="293"/>
      <c r="K2175" s="293"/>
      <c r="L2175" s="293"/>
      <c r="M2175" s="293">
        <f t="shared" si="1337"/>
        <v>377104</v>
      </c>
    </row>
    <row r="2176" spans="1:13" s="137" customFormat="1" hidden="1" x14ac:dyDescent="0.2">
      <c r="A2176" s="102" t="s">
        <v>801</v>
      </c>
      <c r="B2176" s="101" t="s">
        <v>803</v>
      </c>
      <c r="C2176" s="101">
        <v>43</v>
      </c>
      <c r="D2176" s="101"/>
      <c r="E2176" s="111">
        <v>324</v>
      </c>
      <c r="F2176" s="139"/>
      <c r="G2176" s="104"/>
      <c r="H2176" s="105">
        <f t="shared" ref="H2176:L2176" si="1352">H2177</f>
        <v>700</v>
      </c>
      <c r="I2176" s="105">
        <f t="shared" si="1352"/>
        <v>0</v>
      </c>
      <c r="J2176" s="105">
        <f t="shared" si="1352"/>
        <v>0</v>
      </c>
      <c r="K2176" s="105">
        <f t="shared" si="1352"/>
        <v>0</v>
      </c>
      <c r="L2176" s="105">
        <f t="shared" si="1352"/>
        <v>0</v>
      </c>
      <c r="M2176" s="105">
        <f t="shared" si="1337"/>
        <v>700</v>
      </c>
    </row>
    <row r="2177" spans="1:13" s="137" customFormat="1" ht="30" hidden="1" x14ac:dyDescent="0.2">
      <c r="A2177" s="107" t="s">
        <v>801</v>
      </c>
      <c r="B2177" s="94" t="s">
        <v>803</v>
      </c>
      <c r="C2177" s="94">
        <v>43</v>
      </c>
      <c r="D2177" s="94" t="s">
        <v>804</v>
      </c>
      <c r="E2177" s="117">
        <v>3241</v>
      </c>
      <c r="F2177" s="140" t="s">
        <v>205</v>
      </c>
      <c r="G2177" s="130"/>
      <c r="H2177" s="280">
        <v>700</v>
      </c>
      <c r="I2177" s="280"/>
      <c r="J2177" s="280"/>
      <c r="K2177" s="280"/>
      <c r="L2177" s="280"/>
      <c r="M2177" s="280">
        <f t="shared" si="1337"/>
        <v>700</v>
      </c>
    </row>
    <row r="2178" spans="1:13" s="137" customFormat="1" hidden="1" x14ac:dyDescent="0.2">
      <c r="A2178" s="102" t="s">
        <v>801</v>
      </c>
      <c r="B2178" s="101" t="s">
        <v>803</v>
      </c>
      <c r="C2178" s="101">
        <v>43</v>
      </c>
      <c r="D2178" s="101"/>
      <c r="E2178" s="111">
        <v>329</v>
      </c>
      <c r="F2178" s="139"/>
      <c r="G2178" s="104"/>
      <c r="H2178" s="105">
        <f t="shared" ref="H2178:J2178" si="1353">SUM(H2179:H2185)</f>
        <v>260700</v>
      </c>
      <c r="I2178" s="105">
        <f t="shared" si="1353"/>
        <v>16693</v>
      </c>
      <c r="J2178" s="105">
        <f t="shared" si="1353"/>
        <v>41210</v>
      </c>
      <c r="K2178" s="105">
        <f t="shared" ref="K2178:L2178" si="1354">SUM(K2179:K2185)</f>
        <v>0</v>
      </c>
      <c r="L2178" s="105">
        <f t="shared" si="1354"/>
        <v>0</v>
      </c>
      <c r="M2178" s="105">
        <f t="shared" si="1337"/>
        <v>285217</v>
      </c>
    </row>
    <row r="2179" spans="1:13" s="137" customFormat="1" ht="30" hidden="1" x14ac:dyDescent="0.2">
      <c r="A2179" s="107" t="s">
        <v>801</v>
      </c>
      <c r="B2179" s="94" t="s">
        <v>803</v>
      </c>
      <c r="C2179" s="94">
        <v>43</v>
      </c>
      <c r="D2179" s="94" t="s">
        <v>804</v>
      </c>
      <c r="E2179" s="117">
        <v>3291</v>
      </c>
      <c r="F2179" s="140" t="s">
        <v>474</v>
      </c>
      <c r="G2179" s="130"/>
      <c r="H2179" s="278">
        <v>4200</v>
      </c>
      <c r="I2179" s="278">
        <v>200</v>
      </c>
      <c r="J2179" s="278"/>
      <c r="K2179" s="278"/>
      <c r="L2179" s="278"/>
      <c r="M2179" s="278">
        <f t="shared" si="1337"/>
        <v>4000</v>
      </c>
    </row>
    <row r="2180" spans="1:13" s="137" customFormat="1" ht="15" hidden="1" x14ac:dyDescent="0.2">
      <c r="A2180" s="107" t="s">
        <v>801</v>
      </c>
      <c r="B2180" s="94" t="s">
        <v>803</v>
      </c>
      <c r="C2180" s="94">
        <v>43</v>
      </c>
      <c r="D2180" s="94" t="s">
        <v>804</v>
      </c>
      <c r="E2180" s="117">
        <v>3292</v>
      </c>
      <c r="F2180" s="140" t="s">
        <v>63</v>
      </c>
      <c r="G2180" s="130"/>
      <c r="H2180" s="293">
        <v>117500</v>
      </c>
      <c r="I2180" s="293"/>
      <c r="J2180" s="293">
        <v>12577</v>
      </c>
      <c r="K2180" s="293"/>
      <c r="L2180" s="293"/>
      <c r="M2180" s="293">
        <f t="shared" si="1337"/>
        <v>130077</v>
      </c>
    </row>
    <row r="2181" spans="1:13" s="137" customFormat="1" ht="15" hidden="1" x14ac:dyDescent="0.2">
      <c r="A2181" s="107" t="s">
        <v>801</v>
      </c>
      <c r="B2181" s="94" t="s">
        <v>803</v>
      </c>
      <c r="C2181" s="94">
        <v>43</v>
      </c>
      <c r="D2181" s="94" t="s">
        <v>804</v>
      </c>
      <c r="E2181" s="117">
        <v>3293</v>
      </c>
      <c r="F2181" s="140" t="s">
        <v>64</v>
      </c>
      <c r="G2181" s="130"/>
      <c r="H2181" s="293">
        <v>68100</v>
      </c>
      <c r="I2181" s="293"/>
      <c r="J2181" s="293">
        <v>28326</v>
      </c>
      <c r="K2181" s="293"/>
      <c r="L2181" s="293"/>
      <c r="M2181" s="293">
        <f t="shared" si="1337"/>
        <v>96426</v>
      </c>
    </row>
    <row r="2182" spans="1:13" ht="15" hidden="1" x14ac:dyDescent="0.2">
      <c r="A2182" s="107" t="s">
        <v>801</v>
      </c>
      <c r="B2182" s="94" t="s">
        <v>803</v>
      </c>
      <c r="C2182" s="94">
        <v>43</v>
      </c>
      <c r="D2182" s="94" t="s">
        <v>804</v>
      </c>
      <c r="E2182" s="117">
        <v>3294</v>
      </c>
      <c r="F2182" s="140" t="s">
        <v>604</v>
      </c>
      <c r="G2182" s="130"/>
      <c r="H2182" s="293">
        <v>24000</v>
      </c>
      <c r="I2182" s="293">
        <v>5789</v>
      </c>
      <c r="J2182" s="293"/>
      <c r="K2182" s="293"/>
      <c r="L2182" s="293"/>
      <c r="M2182" s="293">
        <f t="shared" si="1337"/>
        <v>18211</v>
      </c>
    </row>
    <row r="2183" spans="1:13" ht="15" hidden="1" x14ac:dyDescent="0.2">
      <c r="A2183" s="107" t="s">
        <v>801</v>
      </c>
      <c r="B2183" s="94" t="s">
        <v>803</v>
      </c>
      <c r="C2183" s="94">
        <v>43</v>
      </c>
      <c r="D2183" s="94" t="s">
        <v>804</v>
      </c>
      <c r="E2183" s="117">
        <v>3295</v>
      </c>
      <c r="F2183" s="140" t="s">
        <v>66</v>
      </c>
      <c r="G2183" s="130"/>
      <c r="H2183" s="293">
        <v>34000</v>
      </c>
      <c r="I2183" s="293">
        <v>10704</v>
      </c>
      <c r="J2183" s="293"/>
      <c r="K2183" s="293"/>
      <c r="L2183" s="293"/>
      <c r="M2183" s="293">
        <f t="shared" si="1337"/>
        <v>23296</v>
      </c>
    </row>
    <row r="2184" spans="1:13" s="137" customFormat="1" ht="15" hidden="1" x14ac:dyDescent="0.2">
      <c r="A2184" s="107" t="s">
        <v>801</v>
      </c>
      <c r="B2184" s="94" t="s">
        <v>803</v>
      </c>
      <c r="C2184" s="94">
        <v>43</v>
      </c>
      <c r="D2184" s="94" t="s">
        <v>804</v>
      </c>
      <c r="E2184" s="117">
        <v>3296</v>
      </c>
      <c r="F2184" s="140" t="s">
        <v>606</v>
      </c>
      <c r="G2184" s="130"/>
      <c r="H2184" s="293">
        <v>12500</v>
      </c>
      <c r="I2184" s="293"/>
      <c r="J2184" s="293"/>
      <c r="K2184" s="293"/>
      <c r="L2184" s="293"/>
      <c r="M2184" s="293">
        <f t="shared" si="1337"/>
        <v>12500</v>
      </c>
    </row>
    <row r="2185" spans="1:13" s="137" customFormat="1" ht="15" hidden="1" x14ac:dyDescent="0.2">
      <c r="A2185" s="107" t="s">
        <v>801</v>
      </c>
      <c r="B2185" s="94" t="s">
        <v>803</v>
      </c>
      <c r="C2185" s="94">
        <v>43</v>
      </c>
      <c r="D2185" s="94" t="s">
        <v>804</v>
      </c>
      <c r="E2185" s="117">
        <v>3299</v>
      </c>
      <c r="F2185" s="140" t="s">
        <v>67</v>
      </c>
      <c r="G2185" s="130"/>
      <c r="H2185" s="281">
        <v>400</v>
      </c>
      <c r="I2185" s="281"/>
      <c r="J2185" s="281">
        <v>307</v>
      </c>
      <c r="K2185" s="281"/>
      <c r="L2185" s="281"/>
      <c r="M2185" s="281">
        <f t="shared" si="1337"/>
        <v>707</v>
      </c>
    </row>
    <row r="2186" spans="1:13" s="137" customFormat="1" hidden="1" x14ac:dyDescent="0.2">
      <c r="A2186" s="186" t="s">
        <v>801</v>
      </c>
      <c r="B2186" s="174" t="s">
        <v>803</v>
      </c>
      <c r="C2186" s="164">
        <v>43</v>
      </c>
      <c r="D2186" s="164"/>
      <c r="E2186" s="165">
        <v>34</v>
      </c>
      <c r="F2186" s="166"/>
      <c r="G2186" s="167"/>
      <c r="H2186" s="296">
        <f t="shared" ref="H2186:L2186" si="1355">H2187</f>
        <v>15400</v>
      </c>
      <c r="I2186" s="296">
        <f t="shared" si="1355"/>
        <v>3200</v>
      </c>
      <c r="J2186" s="296">
        <f t="shared" si="1355"/>
        <v>500</v>
      </c>
      <c r="K2186" s="296">
        <f t="shared" si="1355"/>
        <v>0</v>
      </c>
      <c r="L2186" s="296">
        <f t="shared" si="1355"/>
        <v>0</v>
      </c>
      <c r="M2186" s="296">
        <f t="shared" si="1337"/>
        <v>12700</v>
      </c>
    </row>
    <row r="2187" spans="1:13" s="137" customFormat="1" hidden="1" x14ac:dyDescent="0.2">
      <c r="A2187" s="102" t="s">
        <v>801</v>
      </c>
      <c r="B2187" s="101" t="s">
        <v>803</v>
      </c>
      <c r="C2187" s="101">
        <v>43</v>
      </c>
      <c r="D2187" s="101"/>
      <c r="E2187" s="111">
        <v>343</v>
      </c>
      <c r="F2187" s="139"/>
      <c r="G2187" s="104"/>
      <c r="H2187" s="105">
        <f t="shared" ref="H2187:J2187" si="1356">SUM(H2188:H2191)</f>
        <v>15400</v>
      </c>
      <c r="I2187" s="105">
        <f t="shared" si="1356"/>
        <v>3200</v>
      </c>
      <c r="J2187" s="105">
        <f t="shared" si="1356"/>
        <v>500</v>
      </c>
      <c r="K2187" s="105">
        <f t="shared" ref="K2187:L2187" si="1357">SUM(K2188:K2191)</f>
        <v>0</v>
      </c>
      <c r="L2187" s="105">
        <f t="shared" si="1357"/>
        <v>0</v>
      </c>
      <c r="M2187" s="105">
        <f t="shared" si="1337"/>
        <v>12700</v>
      </c>
    </row>
    <row r="2188" spans="1:13" ht="15" hidden="1" x14ac:dyDescent="0.2">
      <c r="A2188" s="107" t="s">
        <v>801</v>
      </c>
      <c r="B2188" s="94" t="s">
        <v>803</v>
      </c>
      <c r="C2188" s="94">
        <v>43</v>
      </c>
      <c r="D2188" s="94" t="s">
        <v>804</v>
      </c>
      <c r="E2188" s="117">
        <v>3431</v>
      </c>
      <c r="F2188" s="140" t="s">
        <v>68</v>
      </c>
      <c r="G2188" s="130"/>
      <c r="H2188" s="278">
        <v>12600</v>
      </c>
      <c r="I2188" s="278">
        <v>2600</v>
      </c>
      <c r="J2188" s="278"/>
      <c r="K2188" s="278"/>
      <c r="L2188" s="278"/>
      <c r="M2188" s="278">
        <f t="shared" si="1337"/>
        <v>10000</v>
      </c>
    </row>
    <row r="2189" spans="1:13" ht="30" hidden="1" x14ac:dyDescent="0.2">
      <c r="A2189" s="107" t="s">
        <v>801</v>
      </c>
      <c r="B2189" s="94" t="s">
        <v>803</v>
      </c>
      <c r="C2189" s="94">
        <v>43</v>
      </c>
      <c r="D2189" s="94" t="s">
        <v>804</v>
      </c>
      <c r="E2189" s="117">
        <v>3432</v>
      </c>
      <c r="F2189" s="140" t="s">
        <v>789</v>
      </c>
      <c r="G2189" s="130"/>
      <c r="H2189" s="281">
        <v>500</v>
      </c>
      <c r="I2189" s="281"/>
      <c r="J2189" s="281">
        <v>500</v>
      </c>
      <c r="K2189" s="281"/>
      <c r="L2189" s="281"/>
      <c r="M2189" s="281">
        <f t="shared" si="1337"/>
        <v>1000</v>
      </c>
    </row>
    <row r="2190" spans="1:13" s="137" customFormat="1" ht="15" hidden="1" x14ac:dyDescent="0.2">
      <c r="A2190" s="107" t="s">
        <v>801</v>
      </c>
      <c r="B2190" s="94" t="s">
        <v>803</v>
      </c>
      <c r="C2190" s="94">
        <v>43</v>
      </c>
      <c r="D2190" s="94" t="s">
        <v>804</v>
      </c>
      <c r="E2190" s="117">
        <v>3433</v>
      </c>
      <c r="F2190" s="140" t="s">
        <v>69</v>
      </c>
      <c r="G2190" s="130"/>
      <c r="H2190" s="281">
        <v>700</v>
      </c>
      <c r="I2190" s="281"/>
      <c r="J2190" s="281"/>
      <c r="K2190" s="281"/>
      <c r="L2190" s="281"/>
      <c r="M2190" s="281">
        <f t="shared" si="1337"/>
        <v>700</v>
      </c>
    </row>
    <row r="2191" spans="1:13" ht="15" hidden="1" x14ac:dyDescent="0.2">
      <c r="A2191" s="107" t="s">
        <v>801</v>
      </c>
      <c r="B2191" s="94" t="s">
        <v>803</v>
      </c>
      <c r="C2191" s="94">
        <v>43</v>
      </c>
      <c r="D2191" s="94" t="s">
        <v>804</v>
      </c>
      <c r="E2191" s="117">
        <v>3434</v>
      </c>
      <c r="F2191" s="140" t="s">
        <v>70</v>
      </c>
      <c r="G2191" s="130"/>
      <c r="H2191" s="293">
        <v>1600</v>
      </c>
      <c r="I2191" s="293">
        <v>600</v>
      </c>
      <c r="J2191" s="293"/>
      <c r="K2191" s="293"/>
      <c r="L2191" s="293"/>
      <c r="M2191" s="293">
        <f t="shared" si="1337"/>
        <v>1000</v>
      </c>
    </row>
    <row r="2192" spans="1:13" s="137" customFormat="1" hidden="1" x14ac:dyDescent="0.2">
      <c r="A2192" s="186" t="s">
        <v>801</v>
      </c>
      <c r="B2192" s="174" t="s">
        <v>803</v>
      </c>
      <c r="C2192" s="164">
        <v>43</v>
      </c>
      <c r="D2192" s="164"/>
      <c r="E2192" s="165">
        <v>38</v>
      </c>
      <c r="F2192" s="166"/>
      <c r="G2192" s="167"/>
      <c r="H2192" s="296">
        <f t="shared" ref="H2192:L2192" si="1358">H2193</f>
        <v>8000</v>
      </c>
      <c r="I2192" s="296">
        <f t="shared" si="1358"/>
        <v>0</v>
      </c>
      <c r="J2192" s="296">
        <f t="shared" si="1358"/>
        <v>0</v>
      </c>
      <c r="K2192" s="296">
        <f t="shared" si="1358"/>
        <v>0</v>
      </c>
      <c r="L2192" s="296">
        <f t="shared" si="1358"/>
        <v>0</v>
      </c>
      <c r="M2192" s="296">
        <f t="shared" si="1337"/>
        <v>8000</v>
      </c>
    </row>
    <row r="2193" spans="1:13" s="137" customFormat="1" hidden="1" x14ac:dyDescent="0.2">
      <c r="A2193" s="102" t="s">
        <v>801</v>
      </c>
      <c r="B2193" s="101" t="s">
        <v>803</v>
      </c>
      <c r="C2193" s="101">
        <v>43</v>
      </c>
      <c r="D2193" s="101"/>
      <c r="E2193" s="111">
        <v>383</v>
      </c>
      <c r="F2193" s="139"/>
      <c r="G2193" s="104"/>
      <c r="H2193" s="105">
        <f t="shared" ref="H2193:J2193" si="1359">SUM(H2194:H2196)</f>
        <v>8000</v>
      </c>
      <c r="I2193" s="105">
        <f t="shared" si="1359"/>
        <v>0</v>
      </c>
      <c r="J2193" s="105">
        <f t="shared" si="1359"/>
        <v>0</v>
      </c>
      <c r="K2193" s="105">
        <f t="shared" ref="K2193:L2193" si="1360">SUM(K2194:K2196)</f>
        <v>0</v>
      </c>
      <c r="L2193" s="105">
        <f t="shared" si="1360"/>
        <v>0</v>
      </c>
      <c r="M2193" s="105">
        <f t="shared" si="1337"/>
        <v>8000</v>
      </c>
    </row>
    <row r="2194" spans="1:13" ht="15" hidden="1" x14ac:dyDescent="0.2">
      <c r="A2194" s="107" t="s">
        <v>801</v>
      </c>
      <c r="B2194" s="94" t="s">
        <v>803</v>
      </c>
      <c r="C2194" s="94">
        <v>43</v>
      </c>
      <c r="D2194" s="94" t="s">
        <v>804</v>
      </c>
      <c r="E2194" s="117">
        <v>3831</v>
      </c>
      <c r="F2194" s="140" t="s">
        <v>131</v>
      </c>
      <c r="G2194" s="130"/>
      <c r="H2194" s="278">
        <v>6000</v>
      </c>
      <c r="I2194" s="278"/>
      <c r="J2194" s="278"/>
      <c r="K2194" s="278"/>
      <c r="L2194" s="278"/>
      <c r="M2194" s="278">
        <f t="shared" si="1337"/>
        <v>6000</v>
      </c>
    </row>
    <row r="2195" spans="1:13" s="137" customFormat="1" ht="15" hidden="1" x14ac:dyDescent="0.2">
      <c r="A2195" s="107" t="s">
        <v>801</v>
      </c>
      <c r="B2195" s="94" t="s">
        <v>803</v>
      </c>
      <c r="C2195" s="94">
        <v>43</v>
      </c>
      <c r="D2195" s="94" t="s">
        <v>804</v>
      </c>
      <c r="E2195" s="117">
        <v>3833</v>
      </c>
      <c r="F2195" s="140" t="s">
        <v>772</v>
      </c>
      <c r="G2195" s="130"/>
      <c r="H2195" s="293">
        <v>1000</v>
      </c>
      <c r="I2195" s="293"/>
      <c r="J2195" s="293"/>
      <c r="K2195" s="293"/>
      <c r="L2195" s="293"/>
      <c r="M2195" s="293">
        <f t="shared" si="1337"/>
        <v>1000</v>
      </c>
    </row>
    <row r="2196" spans="1:13" ht="15" hidden="1" x14ac:dyDescent="0.2">
      <c r="A2196" s="107" t="s">
        <v>801</v>
      </c>
      <c r="B2196" s="94" t="s">
        <v>803</v>
      </c>
      <c r="C2196" s="94">
        <v>43</v>
      </c>
      <c r="D2196" s="94" t="s">
        <v>804</v>
      </c>
      <c r="E2196" s="117">
        <v>3834</v>
      </c>
      <c r="F2196" s="140" t="s">
        <v>791</v>
      </c>
      <c r="G2196" s="130"/>
      <c r="H2196" s="293">
        <v>1000</v>
      </c>
      <c r="I2196" s="293"/>
      <c r="J2196" s="293"/>
      <c r="K2196" s="293"/>
      <c r="L2196" s="293"/>
      <c r="M2196" s="293">
        <f t="shared" si="1337"/>
        <v>1000</v>
      </c>
    </row>
    <row r="2197" spans="1:13" s="137" customFormat="1" hidden="1" x14ac:dyDescent="0.2">
      <c r="A2197" s="186" t="s">
        <v>801</v>
      </c>
      <c r="B2197" s="174" t="s">
        <v>803</v>
      </c>
      <c r="C2197" s="164">
        <v>43</v>
      </c>
      <c r="D2197" s="164"/>
      <c r="E2197" s="165">
        <v>41</v>
      </c>
      <c r="F2197" s="166"/>
      <c r="G2197" s="167"/>
      <c r="H2197" s="296">
        <f t="shared" ref="H2197:L2198" si="1361">H2198</f>
        <v>101800</v>
      </c>
      <c r="I2197" s="296">
        <f t="shared" si="1361"/>
        <v>0</v>
      </c>
      <c r="J2197" s="296">
        <f t="shared" si="1361"/>
        <v>22666</v>
      </c>
      <c r="K2197" s="296">
        <f t="shared" si="1361"/>
        <v>0</v>
      </c>
      <c r="L2197" s="296">
        <f t="shared" si="1361"/>
        <v>0</v>
      </c>
      <c r="M2197" s="296">
        <f t="shared" si="1337"/>
        <v>124466</v>
      </c>
    </row>
    <row r="2198" spans="1:13" hidden="1" x14ac:dyDescent="0.2">
      <c r="A2198" s="102" t="s">
        <v>801</v>
      </c>
      <c r="B2198" s="101" t="s">
        <v>803</v>
      </c>
      <c r="C2198" s="101">
        <v>43</v>
      </c>
      <c r="D2198" s="101"/>
      <c r="E2198" s="111">
        <v>412</v>
      </c>
      <c r="F2198" s="139"/>
      <c r="G2198" s="104"/>
      <c r="H2198" s="105">
        <f t="shared" si="1361"/>
        <v>101800</v>
      </c>
      <c r="I2198" s="105">
        <f t="shared" si="1361"/>
        <v>0</v>
      </c>
      <c r="J2198" s="105">
        <f t="shared" si="1361"/>
        <v>22666</v>
      </c>
      <c r="K2198" s="105">
        <f t="shared" si="1361"/>
        <v>0</v>
      </c>
      <c r="L2198" s="105">
        <f t="shared" si="1361"/>
        <v>0</v>
      </c>
      <c r="M2198" s="105">
        <f t="shared" si="1337"/>
        <v>124466</v>
      </c>
    </row>
    <row r="2199" spans="1:13" s="137" customFormat="1" ht="15" hidden="1" x14ac:dyDescent="0.2">
      <c r="A2199" s="107" t="s">
        <v>801</v>
      </c>
      <c r="B2199" s="94" t="s">
        <v>803</v>
      </c>
      <c r="C2199" s="94">
        <v>43</v>
      </c>
      <c r="D2199" s="94" t="s">
        <v>804</v>
      </c>
      <c r="E2199" s="117">
        <v>4123</v>
      </c>
      <c r="F2199" s="140" t="s">
        <v>83</v>
      </c>
      <c r="G2199" s="129"/>
      <c r="H2199" s="278">
        <v>101800</v>
      </c>
      <c r="I2199" s="278"/>
      <c r="J2199" s="278">
        <v>22666</v>
      </c>
      <c r="K2199" s="278"/>
      <c r="L2199" s="278"/>
      <c r="M2199" s="278">
        <f t="shared" si="1337"/>
        <v>124466</v>
      </c>
    </row>
    <row r="2200" spans="1:13" s="137" customFormat="1" hidden="1" x14ac:dyDescent="0.2">
      <c r="A2200" s="186" t="s">
        <v>801</v>
      </c>
      <c r="B2200" s="174" t="s">
        <v>803</v>
      </c>
      <c r="C2200" s="164">
        <v>43</v>
      </c>
      <c r="D2200" s="164"/>
      <c r="E2200" s="165">
        <v>42</v>
      </c>
      <c r="F2200" s="166"/>
      <c r="G2200" s="167"/>
      <c r="H2200" s="296">
        <f>H2201+H2208+H2206</f>
        <v>1233400</v>
      </c>
      <c r="I2200" s="296">
        <f t="shared" ref="I2200:J2200" si="1362">I2201+I2208+I2206</f>
        <v>290364</v>
      </c>
      <c r="J2200" s="296">
        <f t="shared" si="1362"/>
        <v>624604</v>
      </c>
      <c r="K2200" s="296">
        <f t="shared" ref="K2200:L2200" si="1363">K2201+K2208+K2206</f>
        <v>0</v>
      </c>
      <c r="L2200" s="296">
        <f t="shared" si="1363"/>
        <v>0</v>
      </c>
      <c r="M2200" s="296">
        <f t="shared" si="1337"/>
        <v>1567640</v>
      </c>
    </row>
    <row r="2201" spans="1:13" hidden="1" x14ac:dyDescent="0.2">
      <c r="A2201" s="102" t="s">
        <v>801</v>
      </c>
      <c r="B2201" s="101" t="s">
        <v>803</v>
      </c>
      <c r="C2201" s="101">
        <v>43</v>
      </c>
      <c r="D2201" s="101"/>
      <c r="E2201" s="111">
        <v>422</v>
      </c>
      <c r="F2201" s="139"/>
      <c r="G2201" s="104"/>
      <c r="H2201" s="105">
        <f t="shared" ref="H2201:I2201" si="1364">SUM(H2202:H2205)</f>
        <v>785800</v>
      </c>
      <c r="I2201" s="105">
        <f t="shared" si="1364"/>
        <v>220157</v>
      </c>
      <c r="J2201" s="105">
        <f t="shared" ref="J2201:L2201" si="1365">SUM(J2202:J2205)</f>
        <v>249604</v>
      </c>
      <c r="K2201" s="105">
        <f t="shared" si="1365"/>
        <v>0</v>
      </c>
      <c r="L2201" s="105">
        <f t="shared" si="1365"/>
        <v>0</v>
      </c>
      <c r="M2201" s="105">
        <f t="shared" si="1337"/>
        <v>815247</v>
      </c>
    </row>
    <row r="2202" spans="1:13" ht="15" hidden="1" x14ac:dyDescent="0.2">
      <c r="A2202" s="107" t="s">
        <v>801</v>
      </c>
      <c r="B2202" s="94" t="s">
        <v>803</v>
      </c>
      <c r="C2202" s="94">
        <v>43</v>
      </c>
      <c r="D2202" s="94" t="s">
        <v>804</v>
      </c>
      <c r="E2202" s="117">
        <v>4221</v>
      </c>
      <c r="F2202" s="140" t="s">
        <v>74</v>
      </c>
      <c r="G2202" s="130"/>
      <c r="H2202" s="278">
        <v>350000</v>
      </c>
      <c r="I2202" s="278"/>
      <c r="J2202" s="278">
        <v>220741</v>
      </c>
      <c r="K2202" s="278"/>
      <c r="L2202" s="278"/>
      <c r="M2202" s="278">
        <f t="shared" si="1337"/>
        <v>570741</v>
      </c>
    </row>
    <row r="2203" spans="1:13" ht="15" hidden="1" x14ac:dyDescent="0.2">
      <c r="A2203" s="107" t="s">
        <v>801</v>
      </c>
      <c r="B2203" s="94" t="s">
        <v>803</v>
      </c>
      <c r="C2203" s="94">
        <v>43</v>
      </c>
      <c r="D2203" s="94" t="s">
        <v>804</v>
      </c>
      <c r="E2203" s="117">
        <v>4222</v>
      </c>
      <c r="F2203" s="140" t="s">
        <v>75</v>
      </c>
      <c r="G2203" s="109"/>
      <c r="H2203" s="293">
        <v>20300</v>
      </c>
      <c r="I2203" s="293"/>
      <c r="J2203" s="293">
        <v>28863</v>
      </c>
      <c r="K2203" s="293"/>
      <c r="L2203" s="293"/>
      <c r="M2203" s="293">
        <f t="shared" si="1337"/>
        <v>49163</v>
      </c>
    </row>
    <row r="2204" spans="1:13" ht="15" hidden="1" x14ac:dyDescent="0.2">
      <c r="A2204" s="107" t="s">
        <v>801</v>
      </c>
      <c r="B2204" s="94" t="s">
        <v>803</v>
      </c>
      <c r="C2204" s="94">
        <v>43</v>
      </c>
      <c r="D2204" s="94" t="s">
        <v>804</v>
      </c>
      <c r="E2204" s="117">
        <v>4223</v>
      </c>
      <c r="F2204" s="140" t="s">
        <v>76</v>
      </c>
      <c r="G2204" s="109"/>
      <c r="H2204" s="293">
        <v>15500</v>
      </c>
      <c r="I2204" s="293">
        <v>7657</v>
      </c>
      <c r="J2204" s="293"/>
      <c r="K2204" s="293"/>
      <c r="L2204" s="293"/>
      <c r="M2204" s="293">
        <f t="shared" si="1337"/>
        <v>7843</v>
      </c>
    </row>
    <row r="2205" spans="1:13" ht="15" hidden="1" x14ac:dyDescent="0.2">
      <c r="A2205" s="107" t="s">
        <v>801</v>
      </c>
      <c r="B2205" s="94" t="s">
        <v>803</v>
      </c>
      <c r="C2205" s="94">
        <v>43</v>
      </c>
      <c r="D2205" s="94" t="s">
        <v>804</v>
      </c>
      <c r="E2205" s="117">
        <v>4225</v>
      </c>
      <c r="F2205" s="140" t="s">
        <v>85</v>
      </c>
      <c r="G2205" s="109"/>
      <c r="H2205" s="293">
        <v>400000</v>
      </c>
      <c r="I2205" s="293">
        <v>212500</v>
      </c>
      <c r="J2205" s="293"/>
      <c r="K2205" s="293"/>
      <c r="L2205" s="293"/>
      <c r="M2205" s="293">
        <f t="shared" si="1337"/>
        <v>187500</v>
      </c>
    </row>
    <row r="2206" spans="1:13" hidden="1" x14ac:dyDescent="0.2">
      <c r="A2206" s="102" t="s">
        <v>801</v>
      </c>
      <c r="B2206" s="101" t="s">
        <v>803</v>
      </c>
      <c r="C2206" s="101">
        <v>43</v>
      </c>
      <c r="D2206" s="101"/>
      <c r="E2206" s="111">
        <v>423</v>
      </c>
      <c r="F2206" s="139"/>
      <c r="G2206" s="104"/>
      <c r="H2206" s="105">
        <f t="shared" ref="H2206:L2208" si="1366">SUM(H2207:H2207)</f>
        <v>0</v>
      </c>
      <c r="I2206" s="105">
        <f t="shared" si="1366"/>
        <v>0</v>
      </c>
      <c r="J2206" s="105">
        <f t="shared" si="1366"/>
        <v>375000</v>
      </c>
      <c r="K2206" s="105">
        <f t="shared" si="1366"/>
        <v>0</v>
      </c>
      <c r="L2206" s="105">
        <f t="shared" si="1366"/>
        <v>0</v>
      </c>
      <c r="M2206" s="105">
        <f t="shared" si="1337"/>
        <v>375000</v>
      </c>
    </row>
    <row r="2207" spans="1:13" ht="15" hidden="1" x14ac:dyDescent="0.2">
      <c r="A2207" s="107" t="s">
        <v>801</v>
      </c>
      <c r="B2207" s="94" t="s">
        <v>803</v>
      </c>
      <c r="C2207" s="94">
        <v>43</v>
      </c>
      <c r="D2207" s="94" t="s">
        <v>804</v>
      </c>
      <c r="E2207" s="117">
        <v>4231</v>
      </c>
      <c r="F2207" s="140" t="s">
        <v>241</v>
      </c>
      <c r="G2207" s="109"/>
      <c r="H2207" s="278">
        <v>0</v>
      </c>
      <c r="I2207" s="278"/>
      <c r="J2207" s="278">
        <v>375000</v>
      </c>
      <c r="K2207" s="278"/>
      <c r="L2207" s="278"/>
      <c r="M2207" s="278">
        <f t="shared" ref="M2207:M2220" si="1367">H2207-I2207+J2207-K2207+L2207</f>
        <v>375000</v>
      </c>
    </row>
    <row r="2208" spans="1:13" hidden="1" x14ac:dyDescent="0.2">
      <c r="A2208" s="102" t="s">
        <v>801</v>
      </c>
      <c r="B2208" s="101" t="s">
        <v>803</v>
      </c>
      <c r="C2208" s="101">
        <v>43</v>
      </c>
      <c r="D2208" s="101"/>
      <c r="E2208" s="111">
        <v>426</v>
      </c>
      <c r="F2208" s="139"/>
      <c r="G2208" s="104"/>
      <c r="H2208" s="105">
        <f t="shared" si="1366"/>
        <v>447600</v>
      </c>
      <c r="I2208" s="105">
        <f t="shared" si="1366"/>
        <v>70207</v>
      </c>
      <c r="J2208" s="105">
        <f t="shared" si="1366"/>
        <v>0</v>
      </c>
      <c r="K2208" s="105">
        <f t="shared" si="1366"/>
        <v>0</v>
      </c>
      <c r="L2208" s="105">
        <f t="shared" si="1366"/>
        <v>0</v>
      </c>
      <c r="M2208" s="105">
        <f t="shared" si="1367"/>
        <v>377393</v>
      </c>
    </row>
    <row r="2209" spans="1:13" ht="15" hidden="1" x14ac:dyDescent="0.2">
      <c r="A2209" s="107" t="s">
        <v>801</v>
      </c>
      <c r="B2209" s="94" t="s">
        <v>803</v>
      </c>
      <c r="C2209" s="94">
        <v>43</v>
      </c>
      <c r="D2209" s="94" t="s">
        <v>804</v>
      </c>
      <c r="E2209" s="117">
        <v>4262</v>
      </c>
      <c r="F2209" s="140" t="s">
        <v>86</v>
      </c>
      <c r="G2209" s="109"/>
      <c r="H2209" s="278">
        <v>447600</v>
      </c>
      <c r="I2209" s="278">
        <v>70207</v>
      </c>
      <c r="J2209" s="278"/>
      <c r="K2209" s="278"/>
      <c r="L2209" s="278"/>
      <c r="M2209" s="278">
        <f t="shared" si="1367"/>
        <v>377393</v>
      </c>
    </row>
    <row r="2210" spans="1:13" hidden="1" x14ac:dyDescent="0.2">
      <c r="A2210" s="186" t="s">
        <v>801</v>
      </c>
      <c r="B2210" s="174" t="s">
        <v>803</v>
      </c>
      <c r="C2210" s="164">
        <v>43</v>
      </c>
      <c r="D2210" s="164"/>
      <c r="E2210" s="165">
        <v>45</v>
      </c>
      <c r="F2210" s="166"/>
      <c r="G2210" s="167"/>
      <c r="H2210" s="296">
        <f>H2213+H2211</f>
        <v>436400</v>
      </c>
      <c r="I2210" s="296">
        <f>I2213+I2211</f>
        <v>0</v>
      </c>
      <c r="J2210" s="296">
        <f>J2213+J2211</f>
        <v>202178</v>
      </c>
      <c r="K2210" s="296">
        <f t="shared" ref="K2210:L2210" si="1368">K2213+K2211</f>
        <v>0</v>
      </c>
      <c r="L2210" s="296">
        <f t="shared" si="1368"/>
        <v>0</v>
      </c>
      <c r="M2210" s="296">
        <f t="shared" si="1367"/>
        <v>638578</v>
      </c>
    </row>
    <row r="2211" spans="1:13" hidden="1" x14ac:dyDescent="0.2">
      <c r="A2211" s="102" t="s">
        <v>801</v>
      </c>
      <c r="B2211" s="101" t="s">
        <v>803</v>
      </c>
      <c r="C2211" s="101">
        <v>43</v>
      </c>
      <c r="D2211" s="101"/>
      <c r="E2211" s="111">
        <v>452</v>
      </c>
      <c r="F2211" s="139"/>
      <c r="G2211" s="104"/>
      <c r="H2211" s="105">
        <f t="shared" ref="H2211:L2211" si="1369">H2212</f>
        <v>22000</v>
      </c>
      <c r="I2211" s="105">
        <f t="shared" si="1369"/>
        <v>0</v>
      </c>
      <c r="J2211" s="105">
        <f t="shared" si="1369"/>
        <v>9170</v>
      </c>
      <c r="K2211" s="105">
        <f t="shared" si="1369"/>
        <v>0</v>
      </c>
      <c r="L2211" s="105">
        <f t="shared" si="1369"/>
        <v>0</v>
      </c>
      <c r="M2211" s="105">
        <f t="shared" si="1367"/>
        <v>31170</v>
      </c>
    </row>
    <row r="2212" spans="1:13" ht="15" hidden="1" x14ac:dyDescent="0.2">
      <c r="A2212" s="107" t="s">
        <v>801</v>
      </c>
      <c r="B2212" s="94" t="s">
        <v>803</v>
      </c>
      <c r="C2212" s="94">
        <v>43</v>
      </c>
      <c r="D2212" s="94" t="s">
        <v>804</v>
      </c>
      <c r="E2212" s="117">
        <v>4521</v>
      </c>
      <c r="F2212" s="140" t="s">
        <v>92</v>
      </c>
      <c r="G2212" s="109"/>
      <c r="H2212" s="278">
        <v>22000</v>
      </c>
      <c r="I2212" s="278"/>
      <c r="J2212" s="278">
        <v>9170</v>
      </c>
      <c r="K2212" s="278"/>
      <c r="L2212" s="278"/>
      <c r="M2212" s="278">
        <f t="shared" si="1367"/>
        <v>31170</v>
      </c>
    </row>
    <row r="2213" spans="1:13" hidden="1" x14ac:dyDescent="0.2">
      <c r="A2213" s="102" t="s">
        <v>801</v>
      </c>
      <c r="B2213" s="101" t="s">
        <v>803</v>
      </c>
      <c r="C2213" s="101">
        <v>43</v>
      </c>
      <c r="D2213" s="101"/>
      <c r="E2213" s="111">
        <v>454</v>
      </c>
      <c r="F2213" s="139"/>
      <c r="G2213" s="104"/>
      <c r="H2213" s="105">
        <f t="shared" ref="H2213:L2213" si="1370">H2214</f>
        <v>414400</v>
      </c>
      <c r="I2213" s="105">
        <f t="shared" si="1370"/>
        <v>0</v>
      </c>
      <c r="J2213" s="105">
        <f t="shared" si="1370"/>
        <v>193008</v>
      </c>
      <c r="K2213" s="105">
        <f t="shared" si="1370"/>
        <v>0</v>
      </c>
      <c r="L2213" s="105">
        <f t="shared" si="1370"/>
        <v>0</v>
      </c>
      <c r="M2213" s="105">
        <f t="shared" si="1367"/>
        <v>607408</v>
      </c>
    </row>
    <row r="2214" spans="1:13" ht="30" hidden="1" x14ac:dyDescent="0.2">
      <c r="A2214" s="107" t="s">
        <v>801</v>
      </c>
      <c r="B2214" s="94" t="s">
        <v>803</v>
      </c>
      <c r="C2214" s="94">
        <v>43</v>
      </c>
      <c r="D2214" s="94" t="s">
        <v>804</v>
      </c>
      <c r="E2214" s="117">
        <v>4541</v>
      </c>
      <c r="F2214" s="140" t="s">
        <v>805</v>
      </c>
      <c r="G2214" s="109"/>
      <c r="H2214" s="278">
        <v>414400</v>
      </c>
      <c r="I2214" s="278"/>
      <c r="J2214" s="278">
        <v>193008</v>
      </c>
      <c r="K2214" s="278"/>
      <c r="L2214" s="278"/>
      <c r="M2214" s="278">
        <f t="shared" si="1367"/>
        <v>607408</v>
      </c>
    </row>
    <row r="2215" spans="1:13" hidden="1" x14ac:dyDescent="0.2">
      <c r="A2215" s="186" t="s">
        <v>801</v>
      </c>
      <c r="B2215" s="174" t="s">
        <v>803</v>
      </c>
      <c r="C2215" s="164">
        <v>51</v>
      </c>
      <c r="D2215" s="164"/>
      <c r="E2215" s="165">
        <v>32</v>
      </c>
      <c r="F2215" s="166"/>
      <c r="G2215" s="167"/>
      <c r="H2215" s="296">
        <f t="shared" ref="H2215:L2219" si="1371">H2216</f>
        <v>39800</v>
      </c>
      <c r="I2215" s="296">
        <f t="shared" si="1371"/>
        <v>0</v>
      </c>
      <c r="J2215" s="296">
        <f t="shared" si="1371"/>
        <v>10200</v>
      </c>
      <c r="K2215" s="296">
        <f t="shared" si="1371"/>
        <v>0</v>
      </c>
      <c r="L2215" s="296">
        <f t="shared" si="1371"/>
        <v>0</v>
      </c>
      <c r="M2215" s="296">
        <f t="shared" si="1367"/>
        <v>50000</v>
      </c>
    </row>
    <row r="2216" spans="1:13" hidden="1" x14ac:dyDescent="0.2">
      <c r="A2216" s="102" t="s">
        <v>801</v>
      </c>
      <c r="B2216" s="101" t="s">
        <v>803</v>
      </c>
      <c r="C2216" s="101">
        <v>51</v>
      </c>
      <c r="D2216" s="94"/>
      <c r="E2216" s="111">
        <v>321</v>
      </c>
      <c r="F2216" s="139"/>
      <c r="G2216" s="104"/>
      <c r="H2216" s="105">
        <f t="shared" si="1371"/>
        <v>39800</v>
      </c>
      <c r="I2216" s="105">
        <f t="shared" si="1371"/>
        <v>0</v>
      </c>
      <c r="J2216" s="105">
        <f t="shared" si="1371"/>
        <v>10200</v>
      </c>
      <c r="K2216" s="105">
        <f t="shared" si="1371"/>
        <v>0</v>
      </c>
      <c r="L2216" s="105">
        <f t="shared" si="1371"/>
        <v>0</v>
      </c>
      <c r="M2216" s="105">
        <f t="shared" si="1367"/>
        <v>50000</v>
      </c>
    </row>
    <row r="2217" spans="1:13" s="99" customFormat="1" hidden="1" x14ac:dyDescent="0.2">
      <c r="A2217" s="107" t="s">
        <v>801</v>
      </c>
      <c r="B2217" s="94" t="s">
        <v>803</v>
      </c>
      <c r="C2217" s="94">
        <v>51</v>
      </c>
      <c r="D2217" s="94" t="s">
        <v>804</v>
      </c>
      <c r="E2217" s="117">
        <v>3211</v>
      </c>
      <c r="F2217" s="140" t="s">
        <v>42</v>
      </c>
      <c r="G2217" s="109"/>
      <c r="H2217" s="278">
        <v>39800</v>
      </c>
      <c r="I2217" s="278"/>
      <c r="J2217" s="278">
        <v>10200</v>
      </c>
      <c r="K2217" s="278"/>
      <c r="L2217" s="278"/>
      <c r="M2217" s="278">
        <f t="shared" si="1367"/>
        <v>50000</v>
      </c>
    </row>
    <row r="2218" spans="1:13" s="114" customFormat="1" hidden="1" x14ac:dyDescent="0.2">
      <c r="A2218" s="186" t="s">
        <v>801</v>
      </c>
      <c r="B2218" s="174" t="s">
        <v>803</v>
      </c>
      <c r="C2218" s="164">
        <v>71</v>
      </c>
      <c r="D2218" s="164"/>
      <c r="E2218" s="165">
        <v>32</v>
      </c>
      <c r="F2218" s="166"/>
      <c r="G2218" s="167"/>
      <c r="H2218" s="296">
        <f t="shared" si="1371"/>
        <v>1300</v>
      </c>
      <c r="I2218" s="296">
        <f t="shared" si="1371"/>
        <v>0</v>
      </c>
      <c r="J2218" s="296">
        <f t="shared" si="1371"/>
        <v>92000</v>
      </c>
      <c r="K2218" s="296">
        <f t="shared" si="1371"/>
        <v>0</v>
      </c>
      <c r="L2218" s="296">
        <f t="shared" si="1371"/>
        <v>0</v>
      </c>
      <c r="M2218" s="296">
        <f t="shared" si="1367"/>
        <v>93300</v>
      </c>
    </row>
    <row r="2219" spans="1:13" s="99" customFormat="1" hidden="1" x14ac:dyDescent="0.2">
      <c r="A2219" s="102" t="s">
        <v>801</v>
      </c>
      <c r="B2219" s="101" t="s">
        <v>803</v>
      </c>
      <c r="C2219" s="101">
        <v>71</v>
      </c>
      <c r="D2219" s="94"/>
      <c r="E2219" s="111">
        <v>323</v>
      </c>
      <c r="F2219" s="139"/>
      <c r="G2219" s="104"/>
      <c r="H2219" s="105">
        <f t="shared" si="1371"/>
        <v>1300</v>
      </c>
      <c r="I2219" s="105">
        <f t="shared" si="1371"/>
        <v>0</v>
      </c>
      <c r="J2219" s="105">
        <f t="shared" si="1371"/>
        <v>92000</v>
      </c>
      <c r="K2219" s="105">
        <f t="shared" si="1371"/>
        <v>0</v>
      </c>
      <c r="L2219" s="105">
        <f t="shared" si="1371"/>
        <v>0</v>
      </c>
      <c r="M2219" s="105">
        <f t="shared" si="1367"/>
        <v>93300</v>
      </c>
    </row>
    <row r="2220" spans="1:13" ht="15.75" hidden="1" customHeight="1" x14ac:dyDescent="0.2">
      <c r="A2220" s="107" t="s">
        <v>801</v>
      </c>
      <c r="B2220" s="94" t="s">
        <v>803</v>
      </c>
      <c r="C2220" s="94">
        <v>71</v>
      </c>
      <c r="D2220" s="94" t="s">
        <v>804</v>
      </c>
      <c r="E2220" s="117">
        <v>3232</v>
      </c>
      <c r="F2220" s="140" t="s">
        <v>53</v>
      </c>
      <c r="G2220" s="109"/>
      <c r="H2220" s="278">
        <v>1300</v>
      </c>
      <c r="I2220" s="278"/>
      <c r="J2220" s="278">
        <v>92000</v>
      </c>
      <c r="K2220" s="278"/>
      <c r="L2220" s="278"/>
      <c r="M2220" s="278">
        <f t="shared" si="1367"/>
        <v>93300</v>
      </c>
    </row>
    <row r="2221" spans="1:13" s="344" customFormat="1" hidden="1" x14ac:dyDescent="0.2">
      <c r="A2221" s="189" t="s">
        <v>806</v>
      </c>
      <c r="B2221" s="446" t="s">
        <v>807</v>
      </c>
      <c r="C2221" s="446"/>
      <c r="D2221" s="446"/>
      <c r="E2221" s="446"/>
      <c r="F2221" s="446"/>
      <c r="G2221" s="126"/>
      <c r="H2221" s="98">
        <f>H2222+H2538+H2826+H2981+H3279+H3668+H3892+H4090+H4372+H4555</f>
        <v>157535031</v>
      </c>
      <c r="I2221" s="98">
        <f>I2222+I2538+I2826+I2981+I3279+I3668+I3892+I4090+I4372+I4555</f>
        <v>21472741</v>
      </c>
      <c r="J2221" s="98">
        <f>J2222+J2538+J2826+J2981+J3279+J3668+J3892+J4090+J4372+J4555</f>
        <v>16322842</v>
      </c>
      <c r="K2221" s="98">
        <f>K2222+K2538+K2826+K2981+K3279+K3668+K3892+K4090+K4372+K4555</f>
        <v>9628782</v>
      </c>
      <c r="L2221" s="98">
        <f>L2222+L2538+L2826+L2981+L3279+L3668+L3892+L4090+L4372+L4555</f>
        <v>2607200</v>
      </c>
      <c r="M2221" s="98">
        <f t="shared" ref="M2221:M3111" si="1372">H2221-I2221+J2221-K2221+L2221</f>
        <v>145363550</v>
      </c>
    </row>
    <row r="2222" spans="1:13" s="137" customFormat="1" hidden="1" x14ac:dyDescent="0.2">
      <c r="A2222" s="190" t="s">
        <v>808</v>
      </c>
      <c r="B2222" s="445" t="s">
        <v>809</v>
      </c>
      <c r="C2222" s="445"/>
      <c r="D2222" s="445"/>
      <c r="E2222" s="445"/>
      <c r="F2222" s="143" t="s">
        <v>810</v>
      </c>
      <c r="G2222" s="115"/>
      <c r="H2222" s="294">
        <f>H2332+H2349+H2223+H2279+H2325+H2345+H2371+H2401+H2405+H2440+H2451+H2470+H2486+H2498+H2515+H2527</f>
        <v>36961421</v>
      </c>
      <c r="I2222" s="294">
        <f t="shared" ref="I2222:L2222" si="1373">I2332+I2349+I2223+I2279+I2325+I2345+I2371+I2401+I2405+I2440+I2451+I2470+I2486+I2498+I2515+I2527</f>
        <v>3777975</v>
      </c>
      <c r="J2222" s="294">
        <f t="shared" si="1373"/>
        <v>7411125</v>
      </c>
      <c r="K2222" s="294">
        <f t="shared" si="1373"/>
        <v>0</v>
      </c>
      <c r="L2222" s="294">
        <f t="shared" si="1373"/>
        <v>0</v>
      </c>
      <c r="M2222" s="294">
        <f t="shared" si="1372"/>
        <v>40594571</v>
      </c>
    </row>
    <row r="2223" spans="1:13" s="99" customFormat="1" ht="67.5" hidden="1" x14ac:dyDescent="0.2">
      <c r="A2223" s="187" t="s">
        <v>808</v>
      </c>
      <c r="B2223" s="169" t="s">
        <v>811</v>
      </c>
      <c r="C2223" s="169"/>
      <c r="D2223" s="169"/>
      <c r="E2223" s="170"/>
      <c r="F2223" s="172" t="s">
        <v>29</v>
      </c>
      <c r="G2223" s="173" t="s">
        <v>618</v>
      </c>
      <c r="H2223" s="297">
        <f t="shared" ref="H2223:J2223" si="1374">H2224+H2233+H2242+H2274</f>
        <v>6443000</v>
      </c>
      <c r="I2223" s="297">
        <f t="shared" si="1374"/>
        <v>1096500</v>
      </c>
      <c r="J2223" s="297">
        <f t="shared" si="1374"/>
        <v>612700</v>
      </c>
      <c r="K2223" s="297">
        <f t="shared" ref="K2223:L2223" si="1375">K2224+K2233+K2242+K2274</f>
        <v>0</v>
      </c>
      <c r="L2223" s="297">
        <f t="shared" si="1375"/>
        <v>0</v>
      </c>
      <c r="M2223" s="297">
        <f t="shared" si="1372"/>
        <v>5959200</v>
      </c>
    </row>
    <row r="2224" spans="1:13" s="137" customFormat="1" hidden="1" x14ac:dyDescent="0.2">
      <c r="A2224" s="186" t="s">
        <v>808</v>
      </c>
      <c r="B2224" s="174" t="s">
        <v>811</v>
      </c>
      <c r="C2224" s="164">
        <v>31</v>
      </c>
      <c r="D2224" s="164"/>
      <c r="E2224" s="165">
        <v>32</v>
      </c>
      <c r="F2224" s="166"/>
      <c r="G2224" s="167"/>
      <c r="H2224" s="296">
        <f t="shared" ref="H2224:J2224" si="1376">H2225+H2227+H2231</f>
        <v>951000</v>
      </c>
      <c r="I2224" s="296">
        <f t="shared" si="1376"/>
        <v>100000</v>
      </c>
      <c r="J2224" s="296">
        <f t="shared" si="1376"/>
        <v>380000</v>
      </c>
      <c r="K2224" s="296">
        <f t="shared" ref="K2224:L2224" si="1377">K2225+K2227+K2231</f>
        <v>0</v>
      </c>
      <c r="L2224" s="296">
        <f t="shared" si="1377"/>
        <v>0</v>
      </c>
      <c r="M2224" s="296">
        <f t="shared" si="1372"/>
        <v>1231000</v>
      </c>
    </row>
    <row r="2225" spans="1:13" s="137" customFormat="1" hidden="1" x14ac:dyDescent="0.2">
      <c r="A2225" s="116" t="s">
        <v>808</v>
      </c>
      <c r="B2225" s="100" t="s">
        <v>811</v>
      </c>
      <c r="C2225" s="101">
        <v>31</v>
      </c>
      <c r="D2225" s="102"/>
      <c r="E2225" s="103">
        <v>322</v>
      </c>
      <c r="F2225" s="139"/>
      <c r="G2225" s="104"/>
      <c r="H2225" s="226">
        <f t="shared" ref="H2225:L2225" si="1378">SUM(H2226)</f>
        <v>580000</v>
      </c>
      <c r="I2225" s="226">
        <f t="shared" si="1378"/>
        <v>100000</v>
      </c>
      <c r="J2225" s="226">
        <f t="shared" si="1378"/>
        <v>0</v>
      </c>
      <c r="K2225" s="226">
        <f t="shared" si="1378"/>
        <v>0</v>
      </c>
      <c r="L2225" s="226">
        <f t="shared" si="1378"/>
        <v>0</v>
      </c>
      <c r="M2225" s="226">
        <f t="shared" si="1372"/>
        <v>480000</v>
      </c>
    </row>
    <row r="2226" spans="1:13" ht="15" hidden="1" x14ac:dyDescent="0.2">
      <c r="A2226" s="95" t="s">
        <v>808</v>
      </c>
      <c r="B2226" s="93" t="s">
        <v>811</v>
      </c>
      <c r="C2226" s="134">
        <v>31</v>
      </c>
      <c r="D2226" s="95" t="s">
        <v>101</v>
      </c>
      <c r="E2226" s="136">
        <v>3223</v>
      </c>
      <c r="F2226" s="141" t="s">
        <v>48</v>
      </c>
      <c r="G2226" s="130"/>
      <c r="H2226" s="274">
        <v>580000</v>
      </c>
      <c r="I2226" s="274">
        <v>100000</v>
      </c>
      <c r="J2226" s="274"/>
      <c r="K2226" s="274"/>
      <c r="L2226" s="274"/>
      <c r="M2226" s="274">
        <f t="shared" si="1372"/>
        <v>480000</v>
      </c>
    </row>
    <row r="2227" spans="1:13" s="99" customFormat="1" hidden="1" x14ac:dyDescent="0.2">
      <c r="A2227" s="116" t="s">
        <v>808</v>
      </c>
      <c r="B2227" s="100" t="s">
        <v>811</v>
      </c>
      <c r="C2227" s="101">
        <v>31</v>
      </c>
      <c r="D2227" s="102"/>
      <c r="E2227" s="103">
        <v>323</v>
      </c>
      <c r="F2227" s="139"/>
      <c r="G2227" s="104"/>
      <c r="H2227" s="226">
        <f t="shared" ref="H2227:I2227" si="1379">SUM(H2228:H2230)</f>
        <v>370000</v>
      </c>
      <c r="I2227" s="226">
        <f t="shared" si="1379"/>
        <v>0</v>
      </c>
      <c r="J2227" s="226">
        <f t="shared" ref="J2227:L2227" si="1380">SUM(J2228:J2230)</f>
        <v>380000</v>
      </c>
      <c r="K2227" s="226">
        <f t="shared" si="1380"/>
        <v>0</v>
      </c>
      <c r="L2227" s="226">
        <f t="shared" si="1380"/>
        <v>0</v>
      </c>
      <c r="M2227" s="226">
        <f t="shared" si="1372"/>
        <v>750000</v>
      </c>
    </row>
    <row r="2228" spans="1:13" ht="15" hidden="1" x14ac:dyDescent="0.2">
      <c r="A2228" s="95" t="s">
        <v>808</v>
      </c>
      <c r="B2228" s="93" t="s">
        <v>811</v>
      </c>
      <c r="C2228" s="134">
        <v>31</v>
      </c>
      <c r="D2228" s="95" t="s">
        <v>101</v>
      </c>
      <c r="E2228" s="136">
        <v>3233</v>
      </c>
      <c r="F2228" s="140" t="s">
        <v>54</v>
      </c>
      <c r="G2228" s="109"/>
      <c r="H2228" s="349">
        <v>10000</v>
      </c>
      <c r="I2228" s="349"/>
      <c r="J2228" s="349"/>
      <c r="K2228" s="349"/>
      <c r="L2228" s="349"/>
      <c r="M2228" s="349">
        <f t="shared" si="1372"/>
        <v>10000</v>
      </c>
    </row>
    <row r="2229" spans="1:13" ht="15" hidden="1" x14ac:dyDescent="0.2">
      <c r="A2229" s="95" t="s">
        <v>808</v>
      </c>
      <c r="B2229" s="93" t="s">
        <v>811</v>
      </c>
      <c r="C2229" s="134">
        <v>31</v>
      </c>
      <c r="D2229" s="95" t="s">
        <v>101</v>
      </c>
      <c r="E2229" s="136">
        <v>3234</v>
      </c>
      <c r="F2229" s="141" t="s">
        <v>55</v>
      </c>
      <c r="G2229" s="350"/>
      <c r="H2229" s="274">
        <v>80000</v>
      </c>
      <c r="I2229" s="274"/>
      <c r="J2229" s="274"/>
      <c r="K2229" s="274"/>
      <c r="L2229" s="274"/>
      <c r="M2229" s="274">
        <f t="shared" si="1372"/>
        <v>80000</v>
      </c>
    </row>
    <row r="2230" spans="1:13" s="137" customFormat="1" ht="15" hidden="1" x14ac:dyDescent="0.2">
      <c r="A2230" s="95" t="s">
        <v>808</v>
      </c>
      <c r="B2230" s="93" t="s">
        <v>811</v>
      </c>
      <c r="C2230" s="134">
        <v>31</v>
      </c>
      <c r="D2230" s="95" t="s">
        <v>101</v>
      </c>
      <c r="E2230" s="136">
        <v>3239</v>
      </c>
      <c r="F2230" s="141" t="s">
        <v>60</v>
      </c>
      <c r="G2230" s="351"/>
      <c r="H2230" s="274">
        <v>280000</v>
      </c>
      <c r="I2230" s="274"/>
      <c r="J2230" s="274">
        <v>380000</v>
      </c>
      <c r="K2230" s="274"/>
      <c r="L2230" s="274"/>
      <c r="M2230" s="274">
        <f t="shared" si="1372"/>
        <v>660000</v>
      </c>
    </row>
    <row r="2231" spans="1:13" s="137" customFormat="1" hidden="1" x14ac:dyDescent="0.2">
      <c r="A2231" s="116" t="s">
        <v>808</v>
      </c>
      <c r="B2231" s="100" t="s">
        <v>811</v>
      </c>
      <c r="C2231" s="101">
        <v>31</v>
      </c>
      <c r="D2231" s="102"/>
      <c r="E2231" s="103">
        <v>329</v>
      </c>
      <c r="F2231" s="139"/>
      <c r="G2231" s="104"/>
      <c r="H2231" s="226">
        <f t="shared" ref="H2231:L2231" si="1381">SUM(H2232)</f>
        <v>1000</v>
      </c>
      <c r="I2231" s="226">
        <f t="shared" si="1381"/>
        <v>0</v>
      </c>
      <c r="J2231" s="226">
        <f t="shared" si="1381"/>
        <v>0</v>
      </c>
      <c r="K2231" s="226">
        <f t="shared" si="1381"/>
        <v>0</v>
      </c>
      <c r="L2231" s="226">
        <f t="shared" si="1381"/>
        <v>0</v>
      </c>
      <c r="M2231" s="226">
        <f t="shared" si="1372"/>
        <v>1000</v>
      </c>
    </row>
    <row r="2232" spans="1:13" ht="15" hidden="1" x14ac:dyDescent="0.2">
      <c r="A2232" s="95" t="s">
        <v>808</v>
      </c>
      <c r="B2232" s="93" t="s">
        <v>811</v>
      </c>
      <c r="C2232" s="134">
        <v>31</v>
      </c>
      <c r="D2232" s="95" t="s">
        <v>101</v>
      </c>
      <c r="E2232" s="136">
        <v>3293</v>
      </c>
      <c r="F2232" s="141" t="s">
        <v>64</v>
      </c>
      <c r="G2232" s="130"/>
      <c r="H2232" s="274">
        <v>1000</v>
      </c>
      <c r="I2232" s="274"/>
      <c r="J2232" s="274"/>
      <c r="K2232" s="274"/>
      <c r="L2232" s="274"/>
      <c r="M2232" s="274">
        <f t="shared" si="1372"/>
        <v>1000</v>
      </c>
    </row>
    <row r="2233" spans="1:13" s="99" customFormat="1" hidden="1" x14ac:dyDescent="0.2">
      <c r="A2233" s="182" t="s">
        <v>808</v>
      </c>
      <c r="B2233" s="163" t="s">
        <v>811</v>
      </c>
      <c r="C2233" s="164">
        <v>43</v>
      </c>
      <c r="D2233" s="163"/>
      <c r="E2233" s="165">
        <v>31</v>
      </c>
      <c r="F2233" s="166"/>
      <c r="G2233" s="166"/>
      <c r="H2233" s="352">
        <f t="shared" ref="H2233:J2233" si="1382">H2234+H2238+H2240</f>
        <v>1998000</v>
      </c>
      <c r="I2233" s="352">
        <f t="shared" si="1382"/>
        <v>116500</v>
      </c>
      <c r="J2233" s="352">
        <f t="shared" si="1382"/>
        <v>104000</v>
      </c>
      <c r="K2233" s="352">
        <f t="shared" ref="K2233:L2233" si="1383">K2234+K2238+K2240</f>
        <v>0</v>
      </c>
      <c r="L2233" s="352">
        <f t="shared" si="1383"/>
        <v>0</v>
      </c>
      <c r="M2233" s="352">
        <f t="shared" si="1372"/>
        <v>1985500</v>
      </c>
    </row>
    <row r="2234" spans="1:13" s="148" customFormat="1" hidden="1" x14ac:dyDescent="0.2">
      <c r="A2234" s="116" t="s">
        <v>808</v>
      </c>
      <c r="B2234" s="100" t="s">
        <v>811</v>
      </c>
      <c r="C2234" s="101">
        <v>43</v>
      </c>
      <c r="D2234" s="116"/>
      <c r="E2234" s="111">
        <v>311</v>
      </c>
      <c r="F2234" s="139"/>
      <c r="G2234" s="181"/>
      <c r="H2234" s="353">
        <f t="shared" ref="H2234:J2234" si="1384">H2235+H2237+H2236</f>
        <v>1631000</v>
      </c>
      <c r="I2234" s="353">
        <f t="shared" si="1384"/>
        <v>100000</v>
      </c>
      <c r="J2234" s="353">
        <f t="shared" si="1384"/>
        <v>4000</v>
      </c>
      <c r="K2234" s="353">
        <f t="shared" ref="K2234:L2234" si="1385">K2235+K2237+K2236</f>
        <v>0</v>
      </c>
      <c r="L2234" s="353">
        <f t="shared" si="1385"/>
        <v>0</v>
      </c>
      <c r="M2234" s="353">
        <f t="shared" si="1372"/>
        <v>1535000</v>
      </c>
    </row>
    <row r="2235" spans="1:13" s="137" customFormat="1" ht="15" hidden="1" x14ac:dyDescent="0.2">
      <c r="A2235" s="95" t="s">
        <v>808</v>
      </c>
      <c r="B2235" s="93" t="s">
        <v>811</v>
      </c>
      <c r="C2235" s="94">
        <v>43</v>
      </c>
      <c r="D2235" s="95" t="s">
        <v>101</v>
      </c>
      <c r="E2235" s="117">
        <v>3111</v>
      </c>
      <c r="F2235" s="140" t="s">
        <v>33</v>
      </c>
      <c r="G2235" s="132"/>
      <c r="H2235" s="274">
        <v>1615000</v>
      </c>
      <c r="I2235" s="274">
        <v>100000</v>
      </c>
      <c r="J2235" s="274"/>
      <c r="K2235" s="274"/>
      <c r="L2235" s="274"/>
      <c r="M2235" s="274">
        <f t="shared" si="1372"/>
        <v>1515000</v>
      </c>
    </row>
    <row r="2236" spans="1:13" s="99" customFormat="1" hidden="1" x14ac:dyDescent="0.2">
      <c r="A2236" s="151" t="s">
        <v>808</v>
      </c>
      <c r="B2236" s="133" t="s">
        <v>811</v>
      </c>
      <c r="C2236" s="134">
        <v>43</v>
      </c>
      <c r="D2236" s="150" t="s">
        <v>101</v>
      </c>
      <c r="E2236" s="192">
        <v>3112</v>
      </c>
      <c r="F2236" s="141" t="s">
        <v>790</v>
      </c>
      <c r="G2236" s="194"/>
      <c r="H2236" s="274">
        <v>1000</v>
      </c>
      <c r="I2236" s="274"/>
      <c r="J2236" s="274"/>
      <c r="K2236" s="274"/>
      <c r="L2236" s="274"/>
      <c r="M2236" s="274">
        <f t="shared" si="1372"/>
        <v>1000</v>
      </c>
    </row>
    <row r="2237" spans="1:13" s="137" customFormat="1" ht="15" hidden="1" x14ac:dyDescent="0.2">
      <c r="A2237" s="95" t="s">
        <v>808</v>
      </c>
      <c r="B2237" s="93" t="s">
        <v>811</v>
      </c>
      <c r="C2237" s="134">
        <v>43</v>
      </c>
      <c r="D2237" s="95" t="s">
        <v>101</v>
      </c>
      <c r="E2237" s="136">
        <v>3113</v>
      </c>
      <c r="F2237" s="141" t="s">
        <v>35</v>
      </c>
      <c r="G2237" s="130"/>
      <c r="H2237" s="274">
        <v>15000</v>
      </c>
      <c r="I2237" s="274"/>
      <c r="J2237" s="274">
        <v>4000</v>
      </c>
      <c r="K2237" s="274"/>
      <c r="L2237" s="274"/>
      <c r="M2237" s="274">
        <f t="shared" si="1372"/>
        <v>19000</v>
      </c>
    </row>
    <row r="2238" spans="1:13" hidden="1" x14ac:dyDescent="0.2">
      <c r="A2238" s="116" t="s">
        <v>808</v>
      </c>
      <c r="B2238" s="100" t="s">
        <v>811</v>
      </c>
      <c r="C2238" s="101">
        <v>43</v>
      </c>
      <c r="D2238" s="102"/>
      <c r="E2238" s="103">
        <v>312</v>
      </c>
      <c r="F2238" s="139"/>
      <c r="G2238" s="104"/>
      <c r="H2238" s="226">
        <f t="shared" ref="H2238:L2238" si="1386">SUM(H2239)</f>
        <v>100000</v>
      </c>
      <c r="I2238" s="226">
        <f t="shared" si="1386"/>
        <v>0</v>
      </c>
      <c r="J2238" s="226">
        <f t="shared" si="1386"/>
        <v>100000</v>
      </c>
      <c r="K2238" s="226">
        <f t="shared" si="1386"/>
        <v>0</v>
      </c>
      <c r="L2238" s="226">
        <f t="shared" si="1386"/>
        <v>0</v>
      </c>
      <c r="M2238" s="226">
        <f t="shared" si="1372"/>
        <v>200000</v>
      </c>
    </row>
    <row r="2239" spans="1:13" s="99" customFormat="1" hidden="1" x14ac:dyDescent="0.2">
      <c r="A2239" s="95" t="s">
        <v>808</v>
      </c>
      <c r="B2239" s="93" t="s">
        <v>811</v>
      </c>
      <c r="C2239" s="134">
        <v>43</v>
      </c>
      <c r="D2239" s="95" t="s">
        <v>101</v>
      </c>
      <c r="E2239" s="136">
        <v>3121</v>
      </c>
      <c r="F2239" s="141" t="s">
        <v>38</v>
      </c>
      <c r="G2239" s="130"/>
      <c r="H2239" s="274">
        <v>100000</v>
      </c>
      <c r="I2239" s="274"/>
      <c r="J2239" s="274">
        <v>100000</v>
      </c>
      <c r="K2239" s="274"/>
      <c r="L2239" s="274"/>
      <c r="M2239" s="274">
        <f t="shared" si="1372"/>
        <v>200000</v>
      </c>
    </row>
    <row r="2240" spans="1:13" s="137" customFormat="1" hidden="1" x14ac:dyDescent="0.2">
      <c r="A2240" s="116" t="s">
        <v>808</v>
      </c>
      <c r="B2240" s="100" t="s">
        <v>811</v>
      </c>
      <c r="C2240" s="101">
        <v>43</v>
      </c>
      <c r="D2240" s="102"/>
      <c r="E2240" s="103">
        <v>313</v>
      </c>
      <c r="F2240" s="139"/>
      <c r="G2240" s="181"/>
      <c r="H2240" s="226">
        <f t="shared" ref="H2240:L2240" si="1387">H2241</f>
        <v>267000</v>
      </c>
      <c r="I2240" s="226">
        <f t="shared" si="1387"/>
        <v>16500</v>
      </c>
      <c r="J2240" s="226">
        <f t="shared" si="1387"/>
        <v>0</v>
      </c>
      <c r="K2240" s="226">
        <f t="shared" si="1387"/>
        <v>0</v>
      </c>
      <c r="L2240" s="226">
        <f t="shared" si="1387"/>
        <v>0</v>
      </c>
      <c r="M2240" s="226">
        <f t="shared" si="1372"/>
        <v>250500</v>
      </c>
    </row>
    <row r="2241" spans="1:13" s="137" customFormat="1" ht="15" hidden="1" x14ac:dyDescent="0.2">
      <c r="A2241" s="95" t="s">
        <v>808</v>
      </c>
      <c r="B2241" s="93" t="s">
        <v>811</v>
      </c>
      <c r="C2241" s="134">
        <v>43</v>
      </c>
      <c r="D2241" s="95" t="s">
        <v>101</v>
      </c>
      <c r="E2241" s="136">
        <v>3132</v>
      </c>
      <c r="F2241" s="141" t="s">
        <v>40</v>
      </c>
      <c r="G2241" s="130"/>
      <c r="H2241" s="274">
        <v>267000</v>
      </c>
      <c r="I2241" s="274">
        <v>16500</v>
      </c>
      <c r="J2241" s="274"/>
      <c r="K2241" s="274"/>
      <c r="L2241" s="274"/>
      <c r="M2241" s="274">
        <f t="shared" si="1372"/>
        <v>250500</v>
      </c>
    </row>
    <row r="2242" spans="1:13" s="137" customFormat="1" hidden="1" x14ac:dyDescent="0.2">
      <c r="A2242" s="186" t="s">
        <v>808</v>
      </c>
      <c r="B2242" s="174" t="s">
        <v>811</v>
      </c>
      <c r="C2242" s="164">
        <v>43</v>
      </c>
      <c r="D2242" s="164"/>
      <c r="E2242" s="165">
        <v>32</v>
      </c>
      <c r="F2242" s="166"/>
      <c r="G2242" s="167"/>
      <c r="H2242" s="227">
        <f t="shared" ref="H2242:J2242" si="1388">H2243+H2248+H2254+H2264+H2266</f>
        <v>3485500</v>
      </c>
      <c r="I2242" s="227">
        <f t="shared" si="1388"/>
        <v>880000</v>
      </c>
      <c r="J2242" s="227">
        <f t="shared" si="1388"/>
        <v>128700</v>
      </c>
      <c r="K2242" s="227">
        <f t="shared" ref="K2242:L2242" si="1389">K2243+K2248+K2254+K2264+K2266</f>
        <v>0</v>
      </c>
      <c r="L2242" s="227">
        <f t="shared" si="1389"/>
        <v>0</v>
      </c>
      <c r="M2242" s="227">
        <f t="shared" si="1372"/>
        <v>2734200</v>
      </c>
    </row>
    <row r="2243" spans="1:13" s="137" customFormat="1" hidden="1" x14ac:dyDescent="0.2">
      <c r="A2243" s="116" t="s">
        <v>808</v>
      </c>
      <c r="B2243" s="100" t="s">
        <v>811</v>
      </c>
      <c r="C2243" s="101">
        <v>43</v>
      </c>
      <c r="D2243" s="102"/>
      <c r="E2243" s="103">
        <v>321</v>
      </c>
      <c r="F2243" s="139"/>
      <c r="G2243" s="104"/>
      <c r="H2243" s="226">
        <f t="shared" ref="H2243:I2243" si="1390">SUM(H2244:H2247)</f>
        <v>139500</v>
      </c>
      <c r="I2243" s="226">
        <f t="shared" si="1390"/>
        <v>0</v>
      </c>
      <c r="J2243" s="226">
        <f t="shared" ref="J2243:L2243" si="1391">SUM(J2244:J2247)</f>
        <v>0</v>
      </c>
      <c r="K2243" s="226">
        <f t="shared" si="1391"/>
        <v>0</v>
      </c>
      <c r="L2243" s="226">
        <f t="shared" si="1391"/>
        <v>0</v>
      </c>
      <c r="M2243" s="226">
        <f t="shared" si="1372"/>
        <v>139500</v>
      </c>
    </row>
    <row r="2244" spans="1:13" s="99" customFormat="1" hidden="1" x14ac:dyDescent="0.2">
      <c r="A2244" s="95" t="s">
        <v>808</v>
      </c>
      <c r="B2244" s="93" t="s">
        <v>811</v>
      </c>
      <c r="C2244" s="134">
        <v>43</v>
      </c>
      <c r="D2244" s="95" t="s">
        <v>101</v>
      </c>
      <c r="E2244" s="136">
        <v>3211</v>
      </c>
      <c r="F2244" s="141" t="s">
        <v>42</v>
      </c>
      <c r="G2244" s="130"/>
      <c r="H2244" s="274">
        <v>67000</v>
      </c>
      <c r="I2244" s="274"/>
      <c r="J2244" s="274"/>
      <c r="K2244" s="274"/>
      <c r="L2244" s="274"/>
      <c r="M2244" s="274">
        <f t="shared" si="1372"/>
        <v>67000</v>
      </c>
    </row>
    <row r="2245" spans="1:13" s="137" customFormat="1" ht="30" hidden="1" x14ac:dyDescent="0.2">
      <c r="A2245" s="95" t="s">
        <v>808</v>
      </c>
      <c r="B2245" s="93" t="s">
        <v>811</v>
      </c>
      <c r="C2245" s="134">
        <v>43</v>
      </c>
      <c r="D2245" s="95" t="s">
        <v>101</v>
      </c>
      <c r="E2245" s="136">
        <v>3212</v>
      </c>
      <c r="F2245" s="141" t="s">
        <v>43</v>
      </c>
      <c r="G2245" s="130"/>
      <c r="H2245" s="274">
        <v>47000</v>
      </c>
      <c r="I2245" s="274"/>
      <c r="J2245" s="274"/>
      <c r="K2245" s="274"/>
      <c r="L2245" s="274"/>
      <c r="M2245" s="274">
        <f t="shared" si="1372"/>
        <v>47000</v>
      </c>
    </row>
    <row r="2246" spans="1:13" s="137" customFormat="1" ht="15" hidden="1" x14ac:dyDescent="0.2">
      <c r="A2246" s="95" t="s">
        <v>808</v>
      </c>
      <c r="B2246" s="93" t="s">
        <v>811</v>
      </c>
      <c r="C2246" s="134">
        <v>43</v>
      </c>
      <c r="D2246" s="95" t="s">
        <v>101</v>
      </c>
      <c r="E2246" s="136">
        <v>3213</v>
      </c>
      <c r="F2246" s="141" t="s">
        <v>44</v>
      </c>
      <c r="G2246" s="130"/>
      <c r="H2246" s="274">
        <v>25000</v>
      </c>
      <c r="I2246" s="274"/>
      <c r="J2246" s="274"/>
      <c r="K2246" s="274"/>
      <c r="L2246" s="274"/>
      <c r="M2246" s="274">
        <f t="shared" si="1372"/>
        <v>25000</v>
      </c>
    </row>
    <row r="2247" spans="1:13" s="137" customFormat="1" ht="15" hidden="1" x14ac:dyDescent="0.2">
      <c r="A2247" s="95" t="s">
        <v>808</v>
      </c>
      <c r="B2247" s="93" t="s">
        <v>811</v>
      </c>
      <c r="C2247" s="134">
        <v>43</v>
      </c>
      <c r="D2247" s="95" t="s">
        <v>101</v>
      </c>
      <c r="E2247" s="136">
        <v>3214</v>
      </c>
      <c r="F2247" s="141" t="s">
        <v>45</v>
      </c>
      <c r="G2247" s="130"/>
      <c r="H2247" s="274">
        <v>500</v>
      </c>
      <c r="I2247" s="274"/>
      <c r="J2247" s="274"/>
      <c r="K2247" s="274"/>
      <c r="L2247" s="274"/>
      <c r="M2247" s="274">
        <f t="shared" si="1372"/>
        <v>500</v>
      </c>
    </row>
    <row r="2248" spans="1:13" s="137" customFormat="1" hidden="1" x14ac:dyDescent="0.2">
      <c r="A2248" s="116" t="s">
        <v>808</v>
      </c>
      <c r="B2248" s="100" t="s">
        <v>811</v>
      </c>
      <c r="C2248" s="101">
        <v>43</v>
      </c>
      <c r="D2248" s="102"/>
      <c r="E2248" s="103">
        <v>322</v>
      </c>
      <c r="F2248" s="139"/>
      <c r="G2248" s="104"/>
      <c r="H2248" s="226">
        <f t="shared" ref="H2248:J2248" si="1392">SUM(H2249:H2253)</f>
        <v>907000</v>
      </c>
      <c r="I2248" s="226">
        <f t="shared" si="1392"/>
        <v>600000</v>
      </c>
      <c r="J2248" s="226">
        <f t="shared" si="1392"/>
        <v>3700</v>
      </c>
      <c r="K2248" s="226">
        <f t="shared" ref="K2248:L2248" si="1393">SUM(K2249:K2253)</f>
        <v>0</v>
      </c>
      <c r="L2248" s="226">
        <f t="shared" si="1393"/>
        <v>0</v>
      </c>
      <c r="M2248" s="226">
        <f t="shared" si="1372"/>
        <v>310700</v>
      </c>
    </row>
    <row r="2249" spans="1:13" s="137" customFormat="1" ht="15" hidden="1" x14ac:dyDescent="0.2">
      <c r="A2249" s="95" t="s">
        <v>808</v>
      </c>
      <c r="B2249" s="93" t="s">
        <v>811</v>
      </c>
      <c r="C2249" s="134">
        <v>43</v>
      </c>
      <c r="D2249" s="95" t="s">
        <v>101</v>
      </c>
      <c r="E2249" s="136">
        <v>3221</v>
      </c>
      <c r="F2249" s="141" t="s">
        <v>297</v>
      </c>
      <c r="G2249" s="130"/>
      <c r="H2249" s="274">
        <v>41000</v>
      </c>
      <c r="I2249" s="274"/>
      <c r="J2249" s="274"/>
      <c r="K2249" s="274"/>
      <c r="L2249" s="274"/>
      <c r="M2249" s="274">
        <f t="shared" si="1372"/>
        <v>41000</v>
      </c>
    </row>
    <row r="2250" spans="1:13" s="99" customFormat="1" hidden="1" x14ac:dyDescent="0.2">
      <c r="A2250" s="95" t="s">
        <v>808</v>
      </c>
      <c r="B2250" s="93" t="s">
        <v>811</v>
      </c>
      <c r="C2250" s="134">
        <v>43</v>
      </c>
      <c r="D2250" s="95" t="s">
        <v>101</v>
      </c>
      <c r="E2250" s="136">
        <v>3223</v>
      </c>
      <c r="F2250" s="141" t="s">
        <v>48</v>
      </c>
      <c r="G2250" s="130"/>
      <c r="H2250" s="274">
        <v>830000</v>
      </c>
      <c r="I2250" s="274">
        <v>600000</v>
      </c>
      <c r="J2250" s="274"/>
      <c r="K2250" s="274"/>
      <c r="L2250" s="274"/>
      <c r="M2250" s="274">
        <f t="shared" si="1372"/>
        <v>230000</v>
      </c>
    </row>
    <row r="2251" spans="1:13" s="137" customFormat="1" ht="30" hidden="1" x14ac:dyDescent="0.2">
      <c r="A2251" s="95" t="s">
        <v>808</v>
      </c>
      <c r="B2251" s="93" t="s">
        <v>811</v>
      </c>
      <c r="C2251" s="134">
        <v>43</v>
      </c>
      <c r="D2251" s="95" t="s">
        <v>101</v>
      </c>
      <c r="E2251" s="136">
        <v>3224</v>
      </c>
      <c r="F2251" s="141" t="s">
        <v>155</v>
      </c>
      <c r="G2251" s="130"/>
      <c r="H2251" s="274">
        <v>27000</v>
      </c>
      <c r="I2251" s="274"/>
      <c r="J2251" s="274"/>
      <c r="K2251" s="274"/>
      <c r="L2251" s="274"/>
      <c r="M2251" s="274">
        <f t="shared" si="1372"/>
        <v>27000</v>
      </c>
    </row>
    <row r="2252" spans="1:13" s="137" customFormat="1" ht="15" hidden="1" x14ac:dyDescent="0.2">
      <c r="A2252" s="95" t="s">
        <v>808</v>
      </c>
      <c r="B2252" s="93" t="s">
        <v>811</v>
      </c>
      <c r="C2252" s="134">
        <v>43</v>
      </c>
      <c r="D2252" s="95" t="s">
        <v>101</v>
      </c>
      <c r="E2252" s="136">
        <v>3225</v>
      </c>
      <c r="F2252" s="141" t="s">
        <v>473</v>
      </c>
      <c r="G2252" s="130"/>
      <c r="H2252" s="274">
        <v>4000</v>
      </c>
      <c r="I2252" s="274"/>
      <c r="J2252" s="274">
        <v>2500</v>
      </c>
      <c r="K2252" s="274"/>
      <c r="L2252" s="274"/>
      <c r="M2252" s="274">
        <f t="shared" si="1372"/>
        <v>6500</v>
      </c>
    </row>
    <row r="2253" spans="1:13" s="137" customFormat="1" ht="15" hidden="1" x14ac:dyDescent="0.2">
      <c r="A2253" s="95" t="s">
        <v>808</v>
      </c>
      <c r="B2253" s="93" t="s">
        <v>811</v>
      </c>
      <c r="C2253" s="134">
        <v>43</v>
      </c>
      <c r="D2253" s="95" t="s">
        <v>101</v>
      </c>
      <c r="E2253" s="136">
        <v>3227</v>
      </c>
      <c r="F2253" s="141" t="s">
        <v>51</v>
      </c>
      <c r="G2253" s="130"/>
      <c r="H2253" s="274">
        <v>5000</v>
      </c>
      <c r="I2253" s="274"/>
      <c r="J2253" s="274">
        <v>1200</v>
      </c>
      <c r="K2253" s="274"/>
      <c r="L2253" s="274"/>
      <c r="M2253" s="274">
        <f t="shared" si="1372"/>
        <v>6200</v>
      </c>
    </row>
    <row r="2254" spans="1:13" s="137" customFormat="1" hidden="1" x14ac:dyDescent="0.2">
      <c r="A2254" s="116" t="s">
        <v>808</v>
      </c>
      <c r="B2254" s="100" t="s">
        <v>811</v>
      </c>
      <c r="C2254" s="101">
        <v>43</v>
      </c>
      <c r="D2254" s="102"/>
      <c r="E2254" s="103">
        <v>323</v>
      </c>
      <c r="F2254" s="139"/>
      <c r="G2254" s="104"/>
      <c r="H2254" s="226">
        <f t="shared" ref="H2254:J2254" si="1394">SUM(H2255:H2263)</f>
        <v>2235000</v>
      </c>
      <c r="I2254" s="226">
        <f t="shared" si="1394"/>
        <v>280000</v>
      </c>
      <c r="J2254" s="226">
        <f t="shared" si="1394"/>
        <v>115000</v>
      </c>
      <c r="K2254" s="226">
        <f t="shared" ref="K2254:L2254" si="1395">SUM(K2255:K2263)</f>
        <v>0</v>
      </c>
      <c r="L2254" s="226">
        <f t="shared" si="1395"/>
        <v>0</v>
      </c>
      <c r="M2254" s="226">
        <f t="shared" si="1372"/>
        <v>2070000</v>
      </c>
    </row>
    <row r="2255" spans="1:13" s="137" customFormat="1" ht="15" hidden="1" x14ac:dyDescent="0.2">
      <c r="A2255" s="95" t="s">
        <v>808</v>
      </c>
      <c r="B2255" s="93" t="s">
        <v>811</v>
      </c>
      <c r="C2255" s="134">
        <v>43</v>
      </c>
      <c r="D2255" s="95" t="s">
        <v>101</v>
      </c>
      <c r="E2255" s="136">
        <v>3231</v>
      </c>
      <c r="F2255" s="141" t="s">
        <v>52</v>
      </c>
      <c r="G2255" s="130"/>
      <c r="H2255" s="274">
        <v>40000</v>
      </c>
      <c r="I2255" s="274"/>
      <c r="J2255" s="274"/>
      <c r="K2255" s="274"/>
      <c r="L2255" s="274"/>
      <c r="M2255" s="274">
        <f t="shared" si="1372"/>
        <v>40000</v>
      </c>
    </row>
    <row r="2256" spans="1:13" s="137" customFormat="1" ht="15" hidden="1" x14ac:dyDescent="0.2">
      <c r="A2256" s="95" t="s">
        <v>808</v>
      </c>
      <c r="B2256" s="93" t="s">
        <v>811</v>
      </c>
      <c r="C2256" s="134">
        <v>43</v>
      </c>
      <c r="D2256" s="95" t="s">
        <v>101</v>
      </c>
      <c r="E2256" s="136">
        <v>3232</v>
      </c>
      <c r="F2256" s="141" t="s">
        <v>53</v>
      </c>
      <c r="G2256" s="130"/>
      <c r="H2256" s="274">
        <v>1000</v>
      </c>
      <c r="I2256" s="274"/>
      <c r="J2256" s="274"/>
      <c r="K2256" s="274"/>
      <c r="L2256" s="274"/>
      <c r="M2256" s="274">
        <f t="shared" si="1372"/>
        <v>1000</v>
      </c>
    </row>
    <row r="2257" spans="1:13" s="137" customFormat="1" ht="15" hidden="1" x14ac:dyDescent="0.2">
      <c r="A2257" s="95" t="s">
        <v>808</v>
      </c>
      <c r="B2257" s="93" t="s">
        <v>811</v>
      </c>
      <c r="C2257" s="134">
        <v>43</v>
      </c>
      <c r="D2257" s="95" t="s">
        <v>101</v>
      </c>
      <c r="E2257" s="136">
        <v>3233</v>
      </c>
      <c r="F2257" s="141" t="s">
        <v>54</v>
      </c>
      <c r="G2257" s="350"/>
      <c r="H2257" s="274">
        <v>200000</v>
      </c>
      <c r="I2257" s="274"/>
      <c r="J2257" s="274"/>
      <c r="K2257" s="274"/>
      <c r="L2257" s="274"/>
      <c r="M2257" s="274">
        <f t="shared" si="1372"/>
        <v>200000</v>
      </c>
    </row>
    <row r="2258" spans="1:13" s="137" customFormat="1" ht="15" hidden="1" x14ac:dyDescent="0.2">
      <c r="A2258" s="95" t="s">
        <v>808</v>
      </c>
      <c r="B2258" s="93" t="s">
        <v>811</v>
      </c>
      <c r="C2258" s="134">
        <v>43</v>
      </c>
      <c r="D2258" s="95" t="s">
        <v>101</v>
      </c>
      <c r="E2258" s="136">
        <v>3234</v>
      </c>
      <c r="F2258" s="141" t="s">
        <v>55</v>
      </c>
      <c r="G2258" s="350"/>
      <c r="H2258" s="274">
        <v>304000</v>
      </c>
      <c r="I2258" s="274"/>
      <c r="J2258" s="274"/>
      <c r="K2258" s="274"/>
      <c r="L2258" s="274"/>
      <c r="M2258" s="274">
        <f t="shared" si="1372"/>
        <v>304000</v>
      </c>
    </row>
    <row r="2259" spans="1:13" s="137" customFormat="1" ht="15" hidden="1" x14ac:dyDescent="0.2">
      <c r="A2259" s="95" t="s">
        <v>808</v>
      </c>
      <c r="B2259" s="93" t="s">
        <v>811</v>
      </c>
      <c r="C2259" s="134">
        <v>43</v>
      </c>
      <c r="D2259" s="95" t="s">
        <v>101</v>
      </c>
      <c r="E2259" s="136">
        <v>3235</v>
      </c>
      <c r="F2259" s="141" t="s">
        <v>56</v>
      </c>
      <c r="G2259" s="350"/>
      <c r="H2259" s="274">
        <v>110000</v>
      </c>
      <c r="I2259" s="274"/>
      <c r="J2259" s="274">
        <v>45000</v>
      </c>
      <c r="K2259" s="274"/>
      <c r="L2259" s="274"/>
      <c r="M2259" s="274">
        <f t="shared" si="1372"/>
        <v>155000</v>
      </c>
    </row>
    <row r="2260" spans="1:13" s="99" customFormat="1" hidden="1" x14ac:dyDescent="0.2">
      <c r="A2260" s="95" t="s">
        <v>808</v>
      </c>
      <c r="B2260" s="93" t="s">
        <v>811</v>
      </c>
      <c r="C2260" s="134">
        <v>43</v>
      </c>
      <c r="D2260" s="95" t="s">
        <v>101</v>
      </c>
      <c r="E2260" s="136">
        <v>3236</v>
      </c>
      <c r="F2260" s="141" t="s">
        <v>57</v>
      </c>
      <c r="G2260" s="350"/>
      <c r="H2260" s="274">
        <v>20000</v>
      </c>
      <c r="I2260" s="274"/>
      <c r="J2260" s="274"/>
      <c r="K2260" s="274"/>
      <c r="L2260" s="274"/>
      <c r="M2260" s="274">
        <f t="shared" si="1372"/>
        <v>20000</v>
      </c>
    </row>
    <row r="2261" spans="1:13" s="137" customFormat="1" ht="15" hidden="1" x14ac:dyDescent="0.2">
      <c r="A2261" s="95" t="s">
        <v>808</v>
      </c>
      <c r="B2261" s="93" t="s">
        <v>811</v>
      </c>
      <c r="C2261" s="134">
        <v>43</v>
      </c>
      <c r="D2261" s="95" t="s">
        <v>101</v>
      </c>
      <c r="E2261" s="136">
        <v>3237</v>
      </c>
      <c r="F2261" s="141" t="s">
        <v>58</v>
      </c>
      <c r="G2261" s="350"/>
      <c r="H2261" s="274">
        <v>360000</v>
      </c>
      <c r="I2261" s="274"/>
      <c r="J2261" s="274">
        <v>70000</v>
      </c>
      <c r="K2261" s="274"/>
      <c r="L2261" s="274"/>
      <c r="M2261" s="274">
        <f t="shared" si="1372"/>
        <v>430000</v>
      </c>
    </row>
    <row r="2262" spans="1:13" s="99" customFormat="1" hidden="1" x14ac:dyDescent="0.2">
      <c r="A2262" s="95" t="s">
        <v>808</v>
      </c>
      <c r="B2262" s="93" t="s">
        <v>811</v>
      </c>
      <c r="C2262" s="134">
        <v>43</v>
      </c>
      <c r="D2262" s="95" t="s">
        <v>101</v>
      </c>
      <c r="E2262" s="136">
        <v>3238</v>
      </c>
      <c r="F2262" s="141" t="s">
        <v>59</v>
      </c>
      <c r="G2262" s="350"/>
      <c r="H2262" s="274">
        <v>200000</v>
      </c>
      <c r="I2262" s="274"/>
      <c r="J2262" s="274"/>
      <c r="K2262" s="274"/>
      <c r="L2262" s="274"/>
      <c r="M2262" s="274">
        <f t="shared" si="1372"/>
        <v>200000</v>
      </c>
    </row>
    <row r="2263" spans="1:13" s="137" customFormat="1" ht="15" hidden="1" x14ac:dyDescent="0.2">
      <c r="A2263" s="95" t="s">
        <v>808</v>
      </c>
      <c r="B2263" s="93" t="s">
        <v>811</v>
      </c>
      <c r="C2263" s="134">
        <v>43</v>
      </c>
      <c r="D2263" s="95" t="s">
        <v>101</v>
      </c>
      <c r="E2263" s="136">
        <v>3239</v>
      </c>
      <c r="F2263" s="141" t="s">
        <v>60</v>
      </c>
      <c r="G2263" s="351"/>
      <c r="H2263" s="274">
        <v>1000000</v>
      </c>
      <c r="I2263" s="274">
        <v>280000</v>
      </c>
      <c r="J2263" s="274"/>
      <c r="K2263" s="274"/>
      <c r="L2263" s="274"/>
      <c r="M2263" s="274">
        <f t="shared" si="1372"/>
        <v>720000</v>
      </c>
    </row>
    <row r="2264" spans="1:13" s="137" customFormat="1" hidden="1" x14ac:dyDescent="0.2">
      <c r="A2264" s="116" t="s">
        <v>808</v>
      </c>
      <c r="B2264" s="100" t="s">
        <v>811</v>
      </c>
      <c r="C2264" s="145">
        <v>43</v>
      </c>
      <c r="D2264" s="102"/>
      <c r="E2264" s="103">
        <v>324</v>
      </c>
      <c r="F2264" s="139"/>
      <c r="G2264" s="354"/>
      <c r="H2264" s="226">
        <f t="shared" ref="H2264:L2264" si="1396">SUM(H2265)</f>
        <v>1000</v>
      </c>
      <c r="I2264" s="226">
        <f t="shared" si="1396"/>
        <v>0</v>
      </c>
      <c r="J2264" s="226">
        <f t="shared" si="1396"/>
        <v>0</v>
      </c>
      <c r="K2264" s="226">
        <f t="shared" si="1396"/>
        <v>0</v>
      </c>
      <c r="L2264" s="226">
        <f t="shared" si="1396"/>
        <v>0</v>
      </c>
      <c r="M2264" s="226">
        <f t="shared" si="1372"/>
        <v>1000</v>
      </c>
    </row>
    <row r="2265" spans="1:13" s="137" customFormat="1" ht="30" hidden="1" x14ac:dyDescent="0.2">
      <c r="A2265" s="95" t="s">
        <v>808</v>
      </c>
      <c r="B2265" s="93" t="s">
        <v>811</v>
      </c>
      <c r="C2265" s="134">
        <v>43</v>
      </c>
      <c r="D2265" s="95" t="s">
        <v>101</v>
      </c>
      <c r="E2265" s="136">
        <v>3241</v>
      </c>
      <c r="F2265" s="141" t="s">
        <v>205</v>
      </c>
      <c r="G2265" s="350"/>
      <c r="H2265" s="274">
        <v>1000</v>
      </c>
      <c r="I2265" s="274"/>
      <c r="J2265" s="274"/>
      <c r="K2265" s="274"/>
      <c r="L2265" s="274"/>
      <c r="M2265" s="274">
        <f t="shared" si="1372"/>
        <v>1000</v>
      </c>
    </row>
    <row r="2266" spans="1:13" s="137" customFormat="1" hidden="1" x14ac:dyDescent="0.2">
      <c r="A2266" s="116" t="s">
        <v>808</v>
      </c>
      <c r="B2266" s="100" t="s">
        <v>811</v>
      </c>
      <c r="C2266" s="145">
        <v>43</v>
      </c>
      <c r="D2266" s="102"/>
      <c r="E2266" s="103">
        <v>329</v>
      </c>
      <c r="F2266" s="139"/>
      <c r="G2266" s="354"/>
      <c r="H2266" s="226">
        <f t="shared" ref="H2266:J2266" si="1397">SUM(H2267:H2273)</f>
        <v>203000</v>
      </c>
      <c r="I2266" s="226">
        <f t="shared" si="1397"/>
        <v>0</v>
      </c>
      <c r="J2266" s="226">
        <f t="shared" si="1397"/>
        <v>10000</v>
      </c>
      <c r="K2266" s="226">
        <f t="shared" ref="K2266:L2266" si="1398">SUM(K2267:K2273)</f>
        <v>0</v>
      </c>
      <c r="L2266" s="226">
        <f t="shared" si="1398"/>
        <v>0</v>
      </c>
      <c r="M2266" s="226">
        <f t="shared" si="1372"/>
        <v>213000</v>
      </c>
    </row>
    <row r="2267" spans="1:13" s="137" customFormat="1" ht="30" hidden="1" x14ac:dyDescent="0.2">
      <c r="A2267" s="95" t="s">
        <v>808</v>
      </c>
      <c r="B2267" s="93" t="s">
        <v>811</v>
      </c>
      <c r="C2267" s="134">
        <v>43</v>
      </c>
      <c r="D2267" s="95" t="s">
        <v>101</v>
      </c>
      <c r="E2267" s="136">
        <v>3291</v>
      </c>
      <c r="F2267" s="141" t="s">
        <v>474</v>
      </c>
      <c r="G2267" s="350"/>
      <c r="H2267" s="274">
        <v>43000</v>
      </c>
      <c r="I2267" s="274"/>
      <c r="J2267" s="274"/>
      <c r="K2267" s="274"/>
      <c r="L2267" s="274"/>
      <c r="M2267" s="274">
        <f t="shared" si="1372"/>
        <v>43000</v>
      </c>
    </row>
    <row r="2268" spans="1:13" s="137" customFormat="1" ht="15" hidden="1" x14ac:dyDescent="0.2">
      <c r="A2268" s="95" t="s">
        <v>808</v>
      </c>
      <c r="B2268" s="93" t="s">
        <v>811</v>
      </c>
      <c r="C2268" s="134">
        <v>43</v>
      </c>
      <c r="D2268" s="95" t="s">
        <v>101</v>
      </c>
      <c r="E2268" s="136">
        <v>3292</v>
      </c>
      <c r="F2268" s="141" t="s">
        <v>63</v>
      </c>
      <c r="G2268" s="350"/>
      <c r="H2268" s="274">
        <v>40000</v>
      </c>
      <c r="I2268" s="274"/>
      <c r="J2268" s="274"/>
      <c r="K2268" s="274"/>
      <c r="L2268" s="274"/>
      <c r="M2268" s="274">
        <f t="shared" si="1372"/>
        <v>40000</v>
      </c>
    </row>
    <row r="2269" spans="1:13" s="137" customFormat="1" ht="15" hidden="1" x14ac:dyDescent="0.2">
      <c r="A2269" s="95" t="s">
        <v>808</v>
      </c>
      <c r="B2269" s="93" t="s">
        <v>811</v>
      </c>
      <c r="C2269" s="134">
        <v>43</v>
      </c>
      <c r="D2269" s="95" t="s">
        <v>101</v>
      </c>
      <c r="E2269" s="136">
        <v>3293</v>
      </c>
      <c r="F2269" s="141" t="s">
        <v>64</v>
      </c>
      <c r="G2269" s="350"/>
      <c r="H2269" s="274">
        <v>71000</v>
      </c>
      <c r="I2269" s="274"/>
      <c r="J2269" s="274"/>
      <c r="K2269" s="274"/>
      <c r="L2269" s="274"/>
      <c r="M2269" s="274">
        <f t="shared" si="1372"/>
        <v>71000</v>
      </c>
    </row>
    <row r="2270" spans="1:13" ht="15" hidden="1" x14ac:dyDescent="0.2">
      <c r="A2270" s="95" t="s">
        <v>808</v>
      </c>
      <c r="B2270" s="93" t="s">
        <v>811</v>
      </c>
      <c r="C2270" s="134">
        <v>43</v>
      </c>
      <c r="D2270" s="95" t="s">
        <v>101</v>
      </c>
      <c r="E2270" s="136">
        <v>3294</v>
      </c>
      <c r="F2270" s="141" t="s">
        <v>604</v>
      </c>
      <c r="G2270" s="350"/>
      <c r="H2270" s="274">
        <v>35000</v>
      </c>
      <c r="I2270" s="274"/>
      <c r="J2270" s="274"/>
      <c r="K2270" s="274"/>
      <c r="L2270" s="274"/>
      <c r="M2270" s="274">
        <f t="shared" si="1372"/>
        <v>35000</v>
      </c>
    </row>
    <row r="2271" spans="1:13" s="99" customFormat="1" hidden="1" x14ac:dyDescent="0.2">
      <c r="A2271" s="95" t="s">
        <v>808</v>
      </c>
      <c r="B2271" s="93" t="s">
        <v>811</v>
      </c>
      <c r="C2271" s="134">
        <v>43</v>
      </c>
      <c r="D2271" s="95" t="s">
        <v>101</v>
      </c>
      <c r="E2271" s="136">
        <v>3295</v>
      </c>
      <c r="F2271" s="141" t="s">
        <v>66</v>
      </c>
      <c r="G2271" s="351"/>
      <c r="H2271" s="274">
        <v>13000</v>
      </c>
      <c r="I2271" s="274"/>
      <c r="J2271" s="274">
        <v>7000</v>
      </c>
      <c r="K2271" s="274"/>
      <c r="L2271" s="274"/>
      <c r="M2271" s="274">
        <f t="shared" si="1372"/>
        <v>20000</v>
      </c>
    </row>
    <row r="2272" spans="1:13" s="137" customFormat="1" ht="15" hidden="1" x14ac:dyDescent="0.2">
      <c r="A2272" s="95" t="s">
        <v>808</v>
      </c>
      <c r="B2272" s="93" t="s">
        <v>811</v>
      </c>
      <c r="C2272" s="134">
        <v>43</v>
      </c>
      <c r="D2272" s="95" t="s">
        <v>101</v>
      </c>
      <c r="E2272" s="136">
        <v>3296</v>
      </c>
      <c r="F2272" s="141" t="s">
        <v>606</v>
      </c>
      <c r="G2272" s="351"/>
      <c r="H2272" s="274">
        <v>500</v>
      </c>
      <c r="I2272" s="274"/>
      <c r="J2272" s="274"/>
      <c r="K2272" s="274"/>
      <c r="L2272" s="274"/>
      <c r="M2272" s="274">
        <f t="shared" si="1372"/>
        <v>500</v>
      </c>
    </row>
    <row r="2273" spans="1:13" s="137" customFormat="1" ht="15" hidden="1" x14ac:dyDescent="0.2">
      <c r="A2273" s="95" t="s">
        <v>808</v>
      </c>
      <c r="B2273" s="93" t="s">
        <v>811</v>
      </c>
      <c r="C2273" s="134">
        <v>43</v>
      </c>
      <c r="D2273" s="95" t="s">
        <v>101</v>
      </c>
      <c r="E2273" s="136">
        <v>3299</v>
      </c>
      <c r="F2273" s="141" t="s">
        <v>67</v>
      </c>
      <c r="G2273" s="130"/>
      <c r="H2273" s="274">
        <v>500</v>
      </c>
      <c r="I2273" s="274"/>
      <c r="J2273" s="274">
        <v>3000</v>
      </c>
      <c r="K2273" s="274"/>
      <c r="L2273" s="274"/>
      <c r="M2273" s="274">
        <f t="shared" si="1372"/>
        <v>3500</v>
      </c>
    </row>
    <row r="2274" spans="1:13" s="137" customFormat="1" hidden="1" x14ac:dyDescent="0.2">
      <c r="A2274" s="186" t="s">
        <v>808</v>
      </c>
      <c r="B2274" s="174" t="s">
        <v>811</v>
      </c>
      <c r="C2274" s="164">
        <v>43</v>
      </c>
      <c r="D2274" s="164"/>
      <c r="E2274" s="165">
        <v>34</v>
      </c>
      <c r="F2274" s="166"/>
      <c r="G2274" s="167"/>
      <c r="H2274" s="227">
        <f t="shared" ref="H2274:L2274" si="1399">H2275</f>
        <v>8500</v>
      </c>
      <c r="I2274" s="227">
        <f t="shared" si="1399"/>
        <v>0</v>
      </c>
      <c r="J2274" s="227">
        <f t="shared" si="1399"/>
        <v>0</v>
      </c>
      <c r="K2274" s="227">
        <f t="shared" si="1399"/>
        <v>0</v>
      </c>
      <c r="L2274" s="227">
        <f t="shared" si="1399"/>
        <v>0</v>
      </c>
      <c r="M2274" s="227">
        <f t="shared" si="1372"/>
        <v>8500</v>
      </c>
    </row>
    <row r="2275" spans="1:13" s="99" customFormat="1" hidden="1" x14ac:dyDescent="0.2">
      <c r="A2275" s="116" t="s">
        <v>808</v>
      </c>
      <c r="B2275" s="100" t="s">
        <v>811</v>
      </c>
      <c r="C2275" s="145">
        <v>43</v>
      </c>
      <c r="D2275" s="102"/>
      <c r="E2275" s="103">
        <v>343</v>
      </c>
      <c r="F2275" s="139"/>
      <c r="G2275" s="104"/>
      <c r="H2275" s="226">
        <f t="shared" ref="H2275:J2275" si="1400">SUM(H2276:H2278)</f>
        <v>8500</v>
      </c>
      <c r="I2275" s="226">
        <f t="shared" si="1400"/>
        <v>0</v>
      </c>
      <c r="J2275" s="226">
        <f t="shared" si="1400"/>
        <v>0</v>
      </c>
      <c r="K2275" s="226">
        <f t="shared" ref="K2275:L2275" si="1401">SUM(K2276:K2278)</f>
        <v>0</v>
      </c>
      <c r="L2275" s="226">
        <f t="shared" si="1401"/>
        <v>0</v>
      </c>
      <c r="M2275" s="226">
        <f t="shared" si="1372"/>
        <v>8500</v>
      </c>
    </row>
    <row r="2276" spans="1:13" ht="15" hidden="1" x14ac:dyDescent="0.2">
      <c r="A2276" s="95" t="s">
        <v>808</v>
      </c>
      <c r="B2276" s="93" t="s">
        <v>811</v>
      </c>
      <c r="C2276" s="134">
        <v>43</v>
      </c>
      <c r="D2276" s="95" t="s">
        <v>101</v>
      </c>
      <c r="E2276" s="136">
        <v>3431</v>
      </c>
      <c r="F2276" s="141" t="s">
        <v>68</v>
      </c>
      <c r="G2276" s="130"/>
      <c r="H2276" s="274">
        <v>7000</v>
      </c>
      <c r="I2276" s="274"/>
      <c r="J2276" s="274"/>
      <c r="K2276" s="274"/>
      <c r="L2276" s="274"/>
      <c r="M2276" s="274">
        <f t="shared" si="1372"/>
        <v>7000</v>
      </c>
    </row>
    <row r="2277" spans="1:13" s="99" customFormat="1" hidden="1" x14ac:dyDescent="0.2">
      <c r="A2277" s="95" t="s">
        <v>808</v>
      </c>
      <c r="B2277" s="93" t="s">
        <v>811</v>
      </c>
      <c r="C2277" s="134">
        <v>43</v>
      </c>
      <c r="D2277" s="95" t="s">
        <v>101</v>
      </c>
      <c r="E2277" s="136">
        <v>3433</v>
      </c>
      <c r="F2277" s="141" t="s">
        <v>69</v>
      </c>
      <c r="G2277" s="130"/>
      <c r="H2277" s="274">
        <v>1000</v>
      </c>
      <c r="I2277" s="274"/>
      <c r="J2277" s="274"/>
      <c r="K2277" s="274"/>
      <c r="L2277" s="274"/>
      <c r="M2277" s="274">
        <f t="shared" si="1372"/>
        <v>1000</v>
      </c>
    </row>
    <row r="2278" spans="1:13" s="137" customFormat="1" ht="15" hidden="1" x14ac:dyDescent="0.2">
      <c r="A2278" s="95" t="s">
        <v>808</v>
      </c>
      <c r="B2278" s="93" t="s">
        <v>811</v>
      </c>
      <c r="C2278" s="134">
        <v>43</v>
      </c>
      <c r="D2278" s="95" t="s">
        <v>101</v>
      </c>
      <c r="E2278" s="136">
        <v>3434</v>
      </c>
      <c r="F2278" s="141" t="s">
        <v>70</v>
      </c>
      <c r="G2278" s="130"/>
      <c r="H2278" s="274">
        <v>500</v>
      </c>
      <c r="I2278" s="274"/>
      <c r="J2278" s="274"/>
      <c r="K2278" s="274"/>
      <c r="L2278" s="274"/>
      <c r="M2278" s="274">
        <f t="shared" si="1372"/>
        <v>500</v>
      </c>
    </row>
    <row r="2279" spans="1:13" ht="67.5" hidden="1" x14ac:dyDescent="0.2">
      <c r="A2279" s="187" t="s">
        <v>808</v>
      </c>
      <c r="B2279" s="169" t="s">
        <v>812</v>
      </c>
      <c r="C2279" s="169"/>
      <c r="D2279" s="169"/>
      <c r="E2279" s="170"/>
      <c r="F2279" s="172" t="s">
        <v>813</v>
      </c>
      <c r="G2279" s="173" t="s">
        <v>618</v>
      </c>
      <c r="H2279" s="228">
        <f>H2280+H2283+H2286+H2290+H2306+H2316+H2313+H2322+H2319</f>
        <v>2088500</v>
      </c>
      <c r="I2279" s="228">
        <f t="shared" ref="I2279:J2279" si="1402">I2280+I2283+I2286+I2290+I2306+I2316+I2313+I2322+I2319</f>
        <v>200000</v>
      </c>
      <c r="J2279" s="228">
        <f t="shared" si="1402"/>
        <v>2160600</v>
      </c>
      <c r="K2279" s="228">
        <f t="shared" ref="K2279:L2279" si="1403">K2280+K2283+K2286+K2290+K2306+K2316+K2313+K2322+K2319</f>
        <v>0</v>
      </c>
      <c r="L2279" s="228">
        <f t="shared" si="1403"/>
        <v>0</v>
      </c>
      <c r="M2279" s="228">
        <f t="shared" si="1372"/>
        <v>4049100</v>
      </c>
    </row>
    <row r="2280" spans="1:13" s="99" customFormat="1" hidden="1" x14ac:dyDescent="0.2">
      <c r="A2280" s="182" t="s">
        <v>808</v>
      </c>
      <c r="B2280" s="163" t="s">
        <v>812</v>
      </c>
      <c r="C2280" s="164">
        <v>31</v>
      </c>
      <c r="D2280" s="163"/>
      <c r="E2280" s="165">
        <v>32</v>
      </c>
      <c r="F2280" s="166"/>
      <c r="G2280" s="166"/>
      <c r="H2280" s="352">
        <f t="shared" ref="H2280:L2281" si="1404">H2281</f>
        <v>633000</v>
      </c>
      <c r="I2280" s="352">
        <f t="shared" si="1404"/>
        <v>0</v>
      </c>
      <c r="J2280" s="352">
        <f t="shared" si="1404"/>
        <v>600000</v>
      </c>
      <c r="K2280" s="352">
        <f t="shared" si="1404"/>
        <v>0</v>
      </c>
      <c r="L2280" s="352">
        <f t="shared" si="1404"/>
        <v>0</v>
      </c>
      <c r="M2280" s="352">
        <f t="shared" si="1372"/>
        <v>1233000</v>
      </c>
    </row>
    <row r="2281" spans="1:13" s="137" customFormat="1" hidden="1" x14ac:dyDescent="0.2">
      <c r="A2281" s="116" t="s">
        <v>808</v>
      </c>
      <c r="B2281" s="100" t="s">
        <v>812</v>
      </c>
      <c r="C2281" s="101">
        <v>31</v>
      </c>
      <c r="D2281" s="116"/>
      <c r="E2281" s="111">
        <v>323</v>
      </c>
      <c r="F2281" s="139"/>
      <c r="G2281" s="181"/>
      <c r="H2281" s="353">
        <f t="shared" si="1404"/>
        <v>633000</v>
      </c>
      <c r="I2281" s="353">
        <f t="shared" si="1404"/>
        <v>0</v>
      </c>
      <c r="J2281" s="353">
        <f t="shared" si="1404"/>
        <v>600000</v>
      </c>
      <c r="K2281" s="353">
        <f t="shared" si="1404"/>
        <v>0</v>
      </c>
      <c r="L2281" s="353">
        <f t="shared" si="1404"/>
        <v>0</v>
      </c>
      <c r="M2281" s="353">
        <f t="shared" si="1372"/>
        <v>1233000</v>
      </c>
    </row>
    <row r="2282" spans="1:13" s="99" customFormat="1" hidden="1" x14ac:dyDescent="0.2">
      <c r="A2282" s="95" t="s">
        <v>808</v>
      </c>
      <c r="B2282" s="93" t="s">
        <v>812</v>
      </c>
      <c r="C2282" s="134">
        <v>31</v>
      </c>
      <c r="D2282" s="95" t="s">
        <v>101</v>
      </c>
      <c r="E2282" s="136">
        <v>3232</v>
      </c>
      <c r="F2282" s="141" t="s">
        <v>53</v>
      </c>
      <c r="G2282" s="130"/>
      <c r="H2282" s="274">
        <v>633000</v>
      </c>
      <c r="I2282" s="274"/>
      <c r="J2282" s="274">
        <v>600000</v>
      </c>
      <c r="K2282" s="274"/>
      <c r="L2282" s="274"/>
      <c r="M2282" s="274">
        <f t="shared" si="1372"/>
        <v>1233000</v>
      </c>
    </row>
    <row r="2283" spans="1:13" s="99" customFormat="1" hidden="1" x14ac:dyDescent="0.2">
      <c r="A2283" s="182" t="s">
        <v>808</v>
      </c>
      <c r="B2283" s="163" t="s">
        <v>812</v>
      </c>
      <c r="C2283" s="164">
        <v>43</v>
      </c>
      <c r="D2283" s="163"/>
      <c r="E2283" s="165">
        <v>32</v>
      </c>
      <c r="F2283" s="166"/>
      <c r="G2283" s="166"/>
      <c r="H2283" s="352">
        <f t="shared" ref="H2283:L2284" si="1405">H2284</f>
        <v>100000</v>
      </c>
      <c r="I2283" s="352">
        <f t="shared" si="1405"/>
        <v>0</v>
      </c>
      <c r="J2283" s="352">
        <f t="shared" si="1405"/>
        <v>200000</v>
      </c>
      <c r="K2283" s="352">
        <f t="shared" si="1405"/>
        <v>0</v>
      </c>
      <c r="L2283" s="352">
        <f t="shared" si="1405"/>
        <v>0</v>
      </c>
      <c r="M2283" s="352">
        <f t="shared" si="1372"/>
        <v>300000</v>
      </c>
    </row>
    <row r="2284" spans="1:13" s="148" customFormat="1" hidden="1" x14ac:dyDescent="0.2">
      <c r="A2284" s="116" t="s">
        <v>808</v>
      </c>
      <c r="B2284" s="100" t="s">
        <v>812</v>
      </c>
      <c r="C2284" s="101">
        <v>43</v>
      </c>
      <c r="D2284" s="116"/>
      <c r="E2284" s="111">
        <v>323</v>
      </c>
      <c r="F2284" s="139"/>
      <c r="G2284" s="181"/>
      <c r="H2284" s="353">
        <f t="shared" si="1405"/>
        <v>100000</v>
      </c>
      <c r="I2284" s="353">
        <f t="shared" si="1405"/>
        <v>0</v>
      </c>
      <c r="J2284" s="353">
        <f t="shared" si="1405"/>
        <v>200000</v>
      </c>
      <c r="K2284" s="353">
        <f t="shared" si="1405"/>
        <v>0</v>
      </c>
      <c r="L2284" s="353">
        <f t="shared" si="1405"/>
        <v>0</v>
      </c>
      <c r="M2284" s="353">
        <f t="shared" si="1372"/>
        <v>300000</v>
      </c>
    </row>
    <row r="2285" spans="1:13" s="148" customFormat="1" hidden="1" x14ac:dyDescent="0.2">
      <c r="A2285" s="95" t="s">
        <v>808</v>
      </c>
      <c r="B2285" s="93" t="s">
        <v>812</v>
      </c>
      <c r="C2285" s="134">
        <v>43</v>
      </c>
      <c r="D2285" s="95" t="s">
        <v>101</v>
      </c>
      <c r="E2285" s="136">
        <v>3232</v>
      </c>
      <c r="F2285" s="141" t="s">
        <v>53</v>
      </c>
      <c r="G2285" s="130"/>
      <c r="H2285" s="274">
        <v>100000</v>
      </c>
      <c r="I2285" s="274"/>
      <c r="J2285" s="274">
        <v>200000</v>
      </c>
      <c r="K2285" s="274"/>
      <c r="L2285" s="274"/>
      <c r="M2285" s="274">
        <f t="shared" si="1372"/>
        <v>300000</v>
      </c>
    </row>
    <row r="2286" spans="1:13" s="99" customFormat="1" hidden="1" x14ac:dyDescent="0.2">
      <c r="A2286" s="182" t="s">
        <v>808</v>
      </c>
      <c r="B2286" s="163" t="s">
        <v>812</v>
      </c>
      <c r="C2286" s="164">
        <v>43</v>
      </c>
      <c r="D2286" s="164"/>
      <c r="E2286" s="165">
        <v>41</v>
      </c>
      <c r="F2286" s="166"/>
      <c r="G2286" s="167"/>
      <c r="H2286" s="227">
        <f t="shared" ref="H2286:L2286" si="1406">H2287</f>
        <v>35500</v>
      </c>
      <c r="I2286" s="227">
        <f t="shared" si="1406"/>
        <v>0</v>
      </c>
      <c r="J2286" s="227">
        <f t="shared" si="1406"/>
        <v>0</v>
      </c>
      <c r="K2286" s="227">
        <f t="shared" si="1406"/>
        <v>0</v>
      </c>
      <c r="L2286" s="227">
        <f t="shared" si="1406"/>
        <v>0</v>
      </c>
      <c r="M2286" s="227">
        <f t="shared" si="1372"/>
        <v>35500</v>
      </c>
    </row>
    <row r="2287" spans="1:13" s="99" customFormat="1" hidden="1" x14ac:dyDescent="0.2">
      <c r="A2287" s="116" t="s">
        <v>808</v>
      </c>
      <c r="B2287" s="100" t="s">
        <v>812</v>
      </c>
      <c r="C2287" s="101">
        <v>43</v>
      </c>
      <c r="D2287" s="102"/>
      <c r="E2287" s="103">
        <v>412</v>
      </c>
      <c r="F2287" s="139"/>
      <c r="G2287" s="104"/>
      <c r="H2287" s="226">
        <f t="shared" ref="H2287:I2287" si="1407">SUM(H2288:H2289)</f>
        <v>35500</v>
      </c>
      <c r="I2287" s="226">
        <f t="shared" si="1407"/>
        <v>0</v>
      </c>
      <c r="J2287" s="226">
        <f t="shared" ref="J2287:L2287" si="1408">SUM(J2288:J2289)</f>
        <v>0</v>
      </c>
      <c r="K2287" s="226">
        <f t="shared" si="1408"/>
        <v>0</v>
      </c>
      <c r="L2287" s="226">
        <f t="shared" si="1408"/>
        <v>0</v>
      </c>
      <c r="M2287" s="226">
        <f t="shared" si="1372"/>
        <v>35500</v>
      </c>
    </row>
    <row r="2288" spans="1:13" s="148" customFormat="1" hidden="1" x14ac:dyDescent="0.2">
      <c r="A2288" s="95" t="s">
        <v>808</v>
      </c>
      <c r="B2288" s="93" t="s">
        <v>812</v>
      </c>
      <c r="C2288" s="134">
        <v>43</v>
      </c>
      <c r="D2288" s="95" t="s">
        <v>101</v>
      </c>
      <c r="E2288" s="136">
        <v>4123</v>
      </c>
      <c r="F2288" s="141" t="s">
        <v>83</v>
      </c>
      <c r="G2288" s="130"/>
      <c r="H2288" s="274">
        <v>35000</v>
      </c>
      <c r="I2288" s="274"/>
      <c r="J2288" s="274"/>
      <c r="K2288" s="274"/>
      <c r="L2288" s="274"/>
      <c r="M2288" s="274">
        <f t="shared" si="1372"/>
        <v>35000</v>
      </c>
    </row>
    <row r="2289" spans="1:13" s="148" customFormat="1" hidden="1" x14ac:dyDescent="0.2">
      <c r="A2289" s="95" t="s">
        <v>808</v>
      </c>
      <c r="B2289" s="93" t="s">
        <v>812</v>
      </c>
      <c r="C2289" s="134">
        <v>43</v>
      </c>
      <c r="D2289" s="95" t="s">
        <v>101</v>
      </c>
      <c r="E2289" s="136">
        <v>4126</v>
      </c>
      <c r="F2289" s="141" t="s">
        <v>84</v>
      </c>
      <c r="G2289" s="130"/>
      <c r="H2289" s="274">
        <v>500</v>
      </c>
      <c r="I2289" s="274"/>
      <c r="J2289" s="274"/>
      <c r="K2289" s="274"/>
      <c r="L2289" s="274"/>
      <c r="M2289" s="274">
        <f t="shared" si="1372"/>
        <v>500</v>
      </c>
    </row>
    <row r="2290" spans="1:13" s="148" customFormat="1" hidden="1" x14ac:dyDescent="0.2">
      <c r="A2290" s="182" t="s">
        <v>808</v>
      </c>
      <c r="B2290" s="163" t="s">
        <v>812</v>
      </c>
      <c r="C2290" s="164">
        <v>43</v>
      </c>
      <c r="D2290" s="164"/>
      <c r="E2290" s="165">
        <v>42</v>
      </c>
      <c r="F2290" s="166"/>
      <c r="G2290" s="167"/>
      <c r="H2290" s="227">
        <f t="shared" ref="H2290:J2290" si="1409">H2291+H2295+H2301+H2303</f>
        <v>1010000</v>
      </c>
      <c r="I2290" s="227">
        <f t="shared" si="1409"/>
        <v>200000</v>
      </c>
      <c r="J2290" s="227">
        <f t="shared" si="1409"/>
        <v>258100</v>
      </c>
      <c r="K2290" s="227">
        <f t="shared" ref="K2290:L2290" si="1410">K2291+K2295+K2301+K2303</f>
        <v>0</v>
      </c>
      <c r="L2290" s="227">
        <f t="shared" si="1410"/>
        <v>0</v>
      </c>
      <c r="M2290" s="227">
        <f t="shared" si="1372"/>
        <v>1068100</v>
      </c>
    </row>
    <row r="2291" spans="1:13" s="99" customFormat="1" hidden="1" x14ac:dyDescent="0.2">
      <c r="A2291" s="116" t="s">
        <v>808</v>
      </c>
      <c r="B2291" s="100" t="s">
        <v>812</v>
      </c>
      <c r="C2291" s="101">
        <v>43</v>
      </c>
      <c r="D2291" s="102"/>
      <c r="E2291" s="103">
        <v>421</v>
      </c>
      <c r="F2291" s="139"/>
      <c r="G2291" s="104"/>
      <c r="H2291" s="229">
        <f t="shared" ref="H2291:J2291" si="1411">H2294+H2293+H2292</f>
        <v>121000</v>
      </c>
      <c r="I2291" s="229">
        <f t="shared" si="1411"/>
        <v>0</v>
      </c>
      <c r="J2291" s="229">
        <f t="shared" si="1411"/>
        <v>247000</v>
      </c>
      <c r="K2291" s="229">
        <f t="shared" ref="K2291:L2291" si="1412">K2294+K2293+K2292</f>
        <v>0</v>
      </c>
      <c r="L2291" s="229">
        <f t="shared" si="1412"/>
        <v>0</v>
      </c>
      <c r="M2291" s="229">
        <f t="shared" si="1372"/>
        <v>368000</v>
      </c>
    </row>
    <row r="2292" spans="1:13" s="148" customFormat="1" hidden="1" x14ac:dyDescent="0.2">
      <c r="A2292" s="95" t="s">
        <v>808</v>
      </c>
      <c r="B2292" s="93" t="s">
        <v>812</v>
      </c>
      <c r="C2292" s="134">
        <v>43</v>
      </c>
      <c r="D2292" s="95" t="s">
        <v>101</v>
      </c>
      <c r="E2292" s="136">
        <v>4212</v>
      </c>
      <c r="F2292" s="141" t="s">
        <v>814</v>
      </c>
      <c r="G2292" s="130"/>
      <c r="H2292" s="274">
        <v>1000</v>
      </c>
      <c r="I2292" s="274"/>
      <c r="J2292" s="274">
        <v>85000</v>
      </c>
      <c r="K2292" s="274"/>
      <c r="L2292" s="274"/>
      <c r="M2292" s="274">
        <f t="shared" si="1372"/>
        <v>86000</v>
      </c>
    </row>
    <row r="2293" spans="1:13" s="148" customFormat="1" hidden="1" x14ac:dyDescent="0.2">
      <c r="A2293" s="95" t="s">
        <v>808</v>
      </c>
      <c r="B2293" s="93" t="s">
        <v>812</v>
      </c>
      <c r="C2293" s="134">
        <v>43</v>
      </c>
      <c r="D2293" s="95" t="s">
        <v>101</v>
      </c>
      <c r="E2293" s="136">
        <v>4213</v>
      </c>
      <c r="F2293" s="141" t="s">
        <v>815</v>
      </c>
      <c r="G2293" s="130"/>
      <c r="H2293" s="274">
        <v>20000</v>
      </c>
      <c r="I2293" s="274"/>
      <c r="J2293" s="274">
        <v>12000</v>
      </c>
      <c r="K2293" s="274"/>
      <c r="L2293" s="274"/>
      <c r="M2293" s="274">
        <f t="shared" si="1372"/>
        <v>32000</v>
      </c>
    </row>
    <row r="2294" spans="1:13" s="148" customFormat="1" hidden="1" x14ac:dyDescent="0.2">
      <c r="A2294" s="95" t="s">
        <v>808</v>
      </c>
      <c r="B2294" s="93" t="s">
        <v>812</v>
      </c>
      <c r="C2294" s="134">
        <v>43</v>
      </c>
      <c r="D2294" s="95" t="s">
        <v>101</v>
      </c>
      <c r="E2294" s="136">
        <v>4214</v>
      </c>
      <c r="F2294" s="141" t="s">
        <v>500</v>
      </c>
      <c r="G2294" s="130"/>
      <c r="H2294" s="274">
        <v>100000</v>
      </c>
      <c r="I2294" s="274"/>
      <c r="J2294" s="274">
        <v>150000</v>
      </c>
      <c r="K2294" s="274"/>
      <c r="L2294" s="274"/>
      <c r="M2294" s="274">
        <f t="shared" si="1372"/>
        <v>250000</v>
      </c>
    </row>
    <row r="2295" spans="1:13" s="148" customFormat="1" hidden="1" x14ac:dyDescent="0.2">
      <c r="A2295" s="116" t="s">
        <v>808</v>
      </c>
      <c r="B2295" s="100" t="s">
        <v>812</v>
      </c>
      <c r="C2295" s="101">
        <v>43</v>
      </c>
      <c r="D2295" s="102"/>
      <c r="E2295" s="103">
        <v>422</v>
      </c>
      <c r="F2295" s="139"/>
      <c r="G2295" s="104"/>
      <c r="H2295" s="229">
        <f t="shared" ref="H2295:I2295" si="1413">SUM(H2296:H2300)</f>
        <v>318000</v>
      </c>
      <c r="I2295" s="229">
        <f t="shared" si="1413"/>
        <v>0</v>
      </c>
      <c r="J2295" s="229">
        <f t="shared" ref="J2295:L2295" si="1414">SUM(J2296:J2300)</f>
        <v>11100</v>
      </c>
      <c r="K2295" s="229">
        <f t="shared" si="1414"/>
        <v>0</v>
      </c>
      <c r="L2295" s="229">
        <f t="shared" si="1414"/>
        <v>0</v>
      </c>
      <c r="M2295" s="229">
        <f t="shared" si="1372"/>
        <v>329100</v>
      </c>
    </row>
    <row r="2296" spans="1:13" s="148" customFormat="1" hidden="1" x14ac:dyDescent="0.2">
      <c r="A2296" s="95" t="s">
        <v>808</v>
      </c>
      <c r="B2296" s="93" t="s">
        <v>812</v>
      </c>
      <c r="C2296" s="134">
        <v>43</v>
      </c>
      <c r="D2296" s="95" t="s">
        <v>101</v>
      </c>
      <c r="E2296" s="136">
        <v>4221</v>
      </c>
      <c r="F2296" s="141" t="s">
        <v>74</v>
      </c>
      <c r="G2296" s="130"/>
      <c r="H2296" s="274">
        <v>70000</v>
      </c>
      <c r="I2296" s="274"/>
      <c r="J2296" s="274">
        <v>10000</v>
      </c>
      <c r="K2296" s="274"/>
      <c r="L2296" s="274"/>
      <c r="M2296" s="274">
        <f t="shared" si="1372"/>
        <v>80000</v>
      </c>
    </row>
    <row r="2297" spans="1:13" s="99" customFormat="1" hidden="1" x14ac:dyDescent="0.2">
      <c r="A2297" s="95" t="s">
        <v>808</v>
      </c>
      <c r="B2297" s="93" t="s">
        <v>812</v>
      </c>
      <c r="C2297" s="134">
        <v>43</v>
      </c>
      <c r="D2297" s="95" t="s">
        <v>101</v>
      </c>
      <c r="E2297" s="136">
        <v>4222</v>
      </c>
      <c r="F2297" s="141" t="s">
        <v>75</v>
      </c>
      <c r="G2297" s="130"/>
      <c r="H2297" s="274">
        <v>40000</v>
      </c>
      <c r="I2297" s="274"/>
      <c r="J2297" s="274"/>
      <c r="K2297" s="274"/>
      <c r="L2297" s="274"/>
      <c r="M2297" s="274">
        <f t="shared" si="1372"/>
        <v>40000</v>
      </c>
    </row>
    <row r="2298" spans="1:13" s="148" customFormat="1" hidden="1" x14ac:dyDescent="0.2">
      <c r="A2298" s="95" t="s">
        <v>808</v>
      </c>
      <c r="B2298" s="93" t="s">
        <v>812</v>
      </c>
      <c r="C2298" s="134">
        <v>43</v>
      </c>
      <c r="D2298" s="95" t="s">
        <v>101</v>
      </c>
      <c r="E2298" s="136">
        <v>4223</v>
      </c>
      <c r="F2298" s="141" t="s">
        <v>76</v>
      </c>
      <c r="G2298" s="130"/>
      <c r="H2298" s="274">
        <v>7000</v>
      </c>
      <c r="I2298" s="274"/>
      <c r="J2298" s="274">
        <v>1100</v>
      </c>
      <c r="K2298" s="274"/>
      <c r="L2298" s="274"/>
      <c r="M2298" s="274">
        <f t="shared" si="1372"/>
        <v>8100</v>
      </c>
    </row>
    <row r="2299" spans="1:13" s="99" customFormat="1" hidden="1" x14ac:dyDescent="0.2">
      <c r="A2299" s="95" t="s">
        <v>808</v>
      </c>
      <c r="B2299" s="93" t="s">
        <v>812</v>
      </c>
      <c r="C2299" s="134">
        <v>43</v>
      </c>
      <c r="D2299" s="95" t="s">
        <v>101</v>
      </c>
      <c r="E2299" s="136">
        <v>4225</v>
      </c>
      <c r="F2299" s="141" t="s">
        <v>85</v>
      </c>
      <c r="G2299" s="130"/>
      <c r="H2299" s="274">
        <v>1000</v>
      </c>
      <c r="I2299" s="274"/>
      <c r="J2299" s="274"/>
      <c r="K2299" s="274"/>
      <c r="L2299" s="274"/>
      <c r="M2299" s="274">
        <f t="shared" si="1372"/>
        <v>1000</v>
      </c>
    </row>
    <row r="2300" spans="1:13" s="148" customFormat="1" hidden="1" x14ac:dyDescent="0.2">
      <c r="A2300" s="95" t="s">
        <v>808</v>
      </c>
      <c r="B2300" s="93" t="s">
        <v>812</v>
      </c>
      <c r="C2300" s="134">
        <v>43</v>
      </c>
      <c r="D2300" s="95" t="s">
        <v>101</v>
      </c>
      <c r="E2300" s="136">
        <v>4227</v>
      </c>
      <c r="F2300" s="141" t="s">
        <v>77</v>
      </c>
      <c r="G2300" s="130"/>
      <c r="H2300" s="274">
        <v>200000</v>
      </c>
      <c r="I2300" s="274"/>
      <c r="J2300" s="274"/>
      <c r="K2300" s="274"/>
      <c r="L2300" s="274"/>
      <c r="M2300" s="274">
        <f t="shared" si="1372"/>
        <v>200000</v>
      </c>
    </row>
    <row r="2301" spans="1:13" s="148" customFormat="1" hidden="1" x14ac:dyDescent="0.2">
      <c r="A2301" s="116" t="s">
        <v>808</v>
      </c>
      <c r="B2301" s="100" t="s">
        <v>812</v>
      </c>
      <c r="C2301" s="101">
        <v>43</v>
      </c>
      <c r="D2301" s="102"/>
      <c r="E2301" s="103">
        <v>423</v>
      </c>
      <c r="F2301" s="139"/>
      <c r="G2301" s="104"/>
      <c r="H2301" s="229">
        <f t="shared" ref="H2301:L2301" si="1415">+H2302</f>
        <v>70000</v>
      </c>
      <c r="I2301" s="229">
        <f t="shared" si="1415"/>
        <v>0</v>
      </c>
      <c r="J2301" s="229">
        <f t="shared" si="1415"/>
        <v>0</v>
      </c>
      <c r="K2301" s="229">
        <f t="shared" si="1415"/>
        <v>0</v>
      </c>
      <c r="L2301" s="229">
        <f t="shared" si="1415"/>
        <v>0</v>
      </c>
      <c r="M2301" s="229">
        <f t="shared" si="1372"/>
        <v>70000</v>
      </c>
    </row>
    <row r="2302" spans="1:13" s="99" customFormat="1" hidden="1" x14ac:dyDescent="0.2">
      <c r="A2302" s="95" t="s">
        <v>808</v>
      </c>
      <c r="B2302" s="93" t="s">
        <v>812</v>
      </c>
      <c r="C2302" s="134">
        <v>43</v>
      </c>
      <c r="D2302" s="95" t="s">
        <v>101</v>
      </c>
      <c r="E2302" s="136">
        <v>4231</v>
      </c>
      <c r="F2302" s="141" t="s">
        <v>241</v>
      </c>
      <c r="G2302" s="130"/>
      <c r="H2302" s="274">
        <v>70000</v>
      </c>
      <c r="I2302" s="274"/>
      <c r="J2302" s="274"/>
      <c r="K2302" s="274"/>
      <c r="L2302" s="274"/>
      <c r="M2302" s="274">
        <f t="shared" si="1372"/>
        <v>70000</v>
      </c>
    </row>
    <row r="2303" spans="1:13" s="99" customFormat="1" hidden="1" x14ac:dyDescent="0.2">
      <c r="A2303" s="116" t="s">
        <v>808</v>
      </c>
      <c r="B2303" s="100" t="s">
        <v>812</v>
      </c>
      <c r="C2303" s="101">
        <v>43</v>
      </c>
      <c r="D2303" s="102"/>
      <c r="E2303" s="103">
        <v>426</v>
      </c>
      <c r="F2303" s="139"/>
      <c r="G2303" s="104"/>
      <c r="H2303" s="229">
        <f t="shared" ref="H2303:J2303" si="1416">H2305+H2304</f>
        <v>501000</v>
      </c>
      <c r="I2303" s="229">
        <f t="shared" si="1416"/>
        <v>200000</v>
      </c>
      <c r="J2303" s="229">
        <f t="shared" si="1416"/>
        <v>0</v>
      </c>
      <c r="K2303" s="229">
        <f t="shared" ref="K2303:L2303" si="1417">K2305+K2304</f>
        <v>0</v>
      </c>
      <c r="L2303" s="229">
        <f t="shared" si="1417"/>
        <v>0</v>
      </c>
      <c r="M2303" s="229">
        <f t="shared" si="1372"/>
        <v>301000</v>
      </c>
    </row>
    <row r="2304" spans="1:13" s="99" customFormat="1" hidden="1" x14ac:dyDescent="0.2">
      <c r="A2304" s="95" t="s">
        <v>808</v>
      </c>
      <c r="B2304" s="93" t="s">
        <v>812</v>
      </c>
      <c r="C2304" s="134">
        <v>43</v>
      </c>
      <c r="D2304" s="95" t="s">
        <v>101</v>
      </c>
      <c r="E2304" s="136">
        <v>4262</v>
      </c>
      <c r="F2304" s="141" t="s">
        <v>86</v>
      </c>
      <c r="G2304" s="130"/>
      <c r="H2304" s="274">
        <v>500000</v>
      </c>
      <c r="I2304" s="274">
        <v>200000</v>
      </c>
      <c r="J2304" s="274"/>
      <c r="K2304" s="274"/>
      <c r="L2304" s="274"/>
      <c r="M2304" s="274">
        <f t="shared" si="1372"/>
        <v>300000</v>
      </c>
    </row>
    <row r="2305" spans="1:13" s="99" customFormat="1" hidden="1" x14ac:dyDescent="0.2">
      <c r="A2305" s="95" t="s">
        <v>808</v>
      </c>
      <c r="B2305" s="93" t="s">
        <v>812</v>
      </c>
      <c r="C2305" s="134">
        <v>43</v>
      </c>
      <c r="D2305" s="95" t="s">
        <v>101</v>
      </c>
      <c r="E2305" s="136">
        <v>4264</v>
      </c>
      <c r="F2305" s="141" t="s">
        <v>816</v>
      </c>
      <c r="G2305" s="130"/>
      <c r="H2305" s="274">
        <v>1000</v>
      </c>
      <c r="I2305" s="274"/>
      <c r="J2305" s="274"/>
      <c r="K2305" s="274"/>
      <c r="L2305" s="274"/>
      <c r="M2305" s="274">
        <f t="shared" si="1372"/>
        <v>1000</v>
      </c>
    </row>
    <row r="2306" spans="1:13" s="99" customFormat="1" hidden="1" x14ac:dyDescent="0.2">
      <c r="A2306" s="182" t="s">
        <v>808</v>
      </c>
      <c r="B2306" s="163" t="s">
        <v>812</v>
      </c>
      <c r="C2306" s="164">
        <v>43</v>
      </c>
      <c r="D2306" s="164"/>
      <c r="E2306" s="165">
        <v>45</v>
      </c>
      <c r="F2306" s="166"/>
      <c r="G2306" s="167"/>
      <c r="H2306" s="227">
        <f t="shared" ref="H2306:J2306" si="1418">H2307+H2309+H2311</f>
        <v>3000</v>
      </c>
      <c r="I2306" s="227">
        <f t="shared" si="1418"/>
        <v>0</v>
      </c>
      <c r="J2306" s="227">
        <f t="shared" si="1418"/>
        <v>12000</v>
      </c>
      <c r="K2306" s="227">
        <f t="shared" ref="K2306:L2306" si="1419">K2307+K2309+K2311</f>
        <v>0</v>
      </c>
      <c r="L2306" s="227">
        <f t="shared" si="1419"/>
        <v>0</v>
      </c>
      <c r="M2306" s="227">
        <f t="shared" si="1372"/>
        <v>15000</v>
      </c>
    </row>
    <row r="2307" spans="1:13" s="99" customFormat="1" hidden="1" x14ac:dyDescent="0.2">
      <c r="A2307" s="116" t="s">
        <v>808</v>
      </c>
      <c r="B2307" s="100" t="s">
        <v>812</v>
      </c>
      <c r="C2307" s="101">
        <v>43</v>
      </c>
      <c r="D2307" s="102"/>
      <c r="E2307" s="103">
        <v>451</v>
      </c>
      <c r="F2307" s="139"/>
      <c r="G2307" s="104"/>
      <c r="H2307" s="229">
        <f t="shared" ref="H2307:L2307" si="1420">H2308</f>
        <v>1000</v>
      </c>
      <c r="I2307" s="229">
        <f t="shared" si="1420"/>
        <v>0</v>
      </c>
      <c r="J2307" s="229">
        <f t="shared" si="1420"/>
        <v>12000</v>
      </c>
      <c r="K2307" s="229">
        <f t="shared" si="1420"/>
        <v>0</v>
      </c>
      <c r="L2307" s="229">
        <f t="shared" si="1420"/>
        <v>0</v>
      </c>
      <c r="M2307" s="229">
        <f t="shared" si="1372"/>
        <v>13000</v>
      </c>
    </row>
    <row r="2308" spans="1:13" s="99" customFormat="1" hidden="1" x14ac:dyDescent="0.2">
      <c r="A2308" s="95" t="s">
        <v>808</v>
      </c>
      <c r="B2308" s="93" t="s">
        <v>812</v>
      </c>
      <c r="C2308" s="94">
        <v>43</v>
      </c>
      <c r="D2308" s="95" t="s">
        <v>101</v>
      </c>
      <c r="E2308" s="108">
        <v>4511</v>
      </c>
      <c r="F2308" s="140" t="s">
        <v>91</v>
      </c>
      <c r="G2308" s="109"/>
      <c r="H2308" s="274">
        <v>1000</v>
      </c>
      <c r="I2308" s="274"/>
      <c r="J2308" s="274">
        <v>12000</v>
      </c>
      <c r="K2308" s="274"/>
      <c r="L2308" s="274"/>
      <c r="M2308" s="274">
        <f t="shared" si="1372"/>
        <v>13000</v>
      </c>
    </row>
    <row r="2309" spans="1:13" s="137" customFormat="1" hidden="1" x14ac:dyDescent="0.2">
      <c r="A2309" s="116" t="s">
        <v>808</v>
      </c>
      <c r="B2309" s="100" t="s">
        <v>812</v>
      </c>
      <c r="C2309" s="101">
        <v>43</v>
      </c>
      <c r="D2309" s="102"/>
      <c r="E2309" s="103">
        <v>452</v>
      </c>
      <c r="F2309" s="139"/>
      <c r="G2309" s="104"/>
      <c r="H2309" s="229">
        <f t="shared" ref="H2309:L2309" si="1421">H2310</f>
        <v>1000</v>
      </c>
      <c r="I2309" s="229">
        <f t="shared" si="1421"/>
        <v>0</v>
      </c>
      <c r="J2309" s="229">
        <f t="shared" si="1421"/>
        <v>0</v>
      </c>
      <c r="K2309" s="229">
        <f t="shared" si="1421"/>
        <v>0</v>
      </c>
      <c r="L2309" s="229">
        <f t="shared" si="1421"/>
        <v>0</v>
      </c>
      <c r="M2309" s="229">
        <f t="shared" si="1372"/>
        <v>1000</v>
      </c>
    </row>
    <row r="2310" spans="1:13" s="137" customFormat="1" ht="15" hidden="1" x14ac:dyDescent="0.2">
      <c r="A2310" s="95" t="s">
        <v>808</v>
      </c>
      <c r="B2310" s="93" t="s">
        <v>812</v>
      </c>
      <c r="C2310" s="94">
        <v>43</v>
      </c>
      <c r="D2310" s="95" t="s">
        <v>101</v>
      </c>
      <c r="E2310" s="108">
        <v>4521</v>
      </c>
      <c r="F2310" s="140" t="s">
        <v>817</v>
      </c>
      <c r="G2310" s="109"/>
      <c r="H2310" s="274">
        <v>1000</v>
      </c>
      <c r="I2310" s="274"/>
      <c r="J2310" s="274"/>
      <c r="K2310" s="274"/>
      <c r="L2310" s="274"/>
      <c r="M2310" s="274">
        <f t="shared" si="1372"/>
        <v>1000</v>
      </c>
    </row>
    <row r="2311" spans="1:13" s="137" customFormat="1" hidden="1" x14ac:dyDescent="0.2">
      <c r="A2311" s="116" t="s">
        <v>808</v>
      </c>
      <c r="B2311" s="100" t="s">
        <v>812</v>
      </c>
      <c r="C2311" s="101">
        <v>43</v>
      </c>
      <c r="D2311" s="102"/>
      <c r="E2311" s="103">
        <v>454</v>
      </c>
      <c r="F2311" s="139"/>
      <c r="G2311" s="104"/>
      <c r="H2311" s="229">
        <f t="shared" ref="H2311:L2311" si="1422">H2312</f>
        <v>1000</v>
      </c>
      <c r="I2311" s="229">
        <f t="shared" si="1422"/>
        <v>0</v>
      </c>
      <c r="J2311" s="229">
        <f t="shared" si="1422"/>
        <v>0</v>
      </c>
      <c r="K2311" s="229">
        <f t="shared" si="1422"/>
        <v>0</v>
      </c>
      <c r="L2311" s="229">
        <f t="shared" si="1422"/>
        <v>0</v>
      </c>
      <c r="M2311" s="229">
        <f t="shared" si="1372"/>
        <v>1000</v>
      </c>
    </row>
    <row r="2312" spans="1:13" s="99" customFormat="1" ht="30" hidden="1" x14ac:dyDescent="0.2">
      <c r="A2312" s="95" t="s">
        <v>808</v>
      </c>
      <c r="B2312" s="93" t="s">
        <v>812</v>
      </c>
      <c r="C2312" s="94">
        <v>43</v>
      </c>
      <c r="D2312" s="95" t="s">
        <v>101</v>
      </c>
      <c r="E2312" s="108">
        <v>4541</v>
      </c>
      <c r="F2312" s="140" t="s">
        <v>805</v>
      </c>
      <c r="G2312" s="109"/>
      <c r="H2312" s="274">
        <v>1000</v>
      </c>
      <c r="I2312" s="274"/>
      <c r="J2312" s="274"/>
      <c r="K2312" s="274"/>
      <c r="L2312" s="274"/>
      <c r="M2312" s="274">
        <f t="shared" si="1372"/>
        <v>1000</v>
      </c>
    </row>
    <row r="2313" spans="1:13" hidden="1" x14ac:dyDescent="0.2">
      <c r="A2313" s="182" t="s">
        <v>808</v>
      </c>
      <c r="B2313" s="163" t="s">
        <v>812</v>
      </c>
      <c r="C2313" s="164">
        <v>51</v>
      </c>
      <c r="D2313" s="164"/>
      <c r="E2313" s="165">
        <v>32</v>
      </c>
      <c r="F2313" s="166"/>
      <c r="G2313" s="167"/>
      <c r="H2313" s="227">
        <f t="shared" ref="H2313:L2314" si="1423">H2314</f>
        <v>100000</v>
      </c>
      <c r="I2313" s="227">
        <f t="shared" si="1423"/>
        <v>0</v>
      </c>
      <c r="J2313" s="227">
        <f t="shared" si="1423"/>
        <v>13500</v>
      </c>
      <c r="K2313" s="227">
        <f t="shared" si="1423"/>
        <v>0</v>
      </c>
      <c r="L2313" s="227">
        <f t="shared" si="1423"/>
        <v>0</v>
      </c>
      <c r="M2313" s="227">
        <f t="shared" si="1372"/>
        <v>113500</v>
      </c>
    </row>
    <row r="2314" spans="1:13" s="137" customFormat="1" hidden="1" x14ac:dyDescent="0.2">
      <c r="A2314" s="116" t="s">
        <v>808</v>
      </c>
      <c r="B2314" s="100" t="s">
        <v>812</v>
      </c>
      <c r="C2314" s="101">
        <v>51</v>
      </c>
      <c r="D2314" s="102"/>
      <c r="E2314" s="103">
        <v>323</v>
      </c>
      <c r="F2314" s="139"/>
      <c r="G2314" s="104"/>
      <c r="H2314" s="147">
        <f t="shared" si="1423"/>
        <v>100000</v>
      </c>
      <c r="I2314" s="147">
        <f t="shared" si="1423"/>
        <v>0</v>
      </c>
      <c r="J2314" s="147">
        <f t="shared" si="1423"/>
        <v>13500</v>
      </c>
      <c r="K2314" s="147">
        <f t="shared" si="1423"/>
        <v>0</v>
      </c>
      <c r="L2314" s="147">
        <f t="shared" si="1423"/>
        <v>0</v>
      </c>
      <c r="M2314" s="147">
        <f t="shared" si="1372"/>
        <v>113500</v>
      </c>
    </row>
    <row r="2315" spans="1:13" s="99" customFormat="1" hidden="1" x14ac:dyDescent="0.2">
      <c r="A2315" s="95" t="s">
        <v>808</v>
      </c>
      <c r="B2315" s="93" t="s">
        <v>812</v>
      </c>
      <c r="C2315" s="134">
        <v>51</v>
      </c>
      <c r="D2315" s="95" t="s">
        <v>101</v>
      </c>
      <c r="E2315" s="136">
        <v>3232</v>
      </c>
      <c r="F2315" s="141" t="s">
        <v>53</v>
      </c>
      <c r="G2315" s="130"/>
      <c r="H2315" s="275">
        <v>100000</v>
      </c>
      <c r="I2315" s="275"/>
      <c r="J2315" s="275">
        <v>13500</v>
      </c>
      <c r="K2315" s="275"/>
      <c r="L2315" s="275"/>
      <c r="M2315" s="275">
        <f t="shared" si="1372"/>
        <v>113500</v>
      </c>
    </row>
    <row r="2316" spans="1:13" hidden="1" x14ac:dyDescent="0.2">
      <c r="A2316" s="182" t="s">
        <v>808</v>
      </c>
      <c r="B2316" s="163" t="s">
        <v>812</v>
      </c>
      <c r="C2316" s="164">
        <v>51</v>
      </c>
      <c r="D2316" s="164"/>
      <c r="E2316" s="165">
        <v>42</v>
      </c>
      <c r="F2316" s="166"/>
      <c r="G2316" s="167"/>
      <c r="H2316" s="296">
        <f t="shared" ref="H2316:L2317" si="1424">H2317</f>
        <v>200000</v>
      </c>
      <c r="I2316" s="296">
        <f t="shared" si="1424"/>
        <v>0</v>
      </c>
      <c r="J2316" s="296">
        <f t="shared" si="1424"/>
        <v>1000000</v>
      </c>
      <c r="K2316" s="296">
        <f t="shared" si="1424"/>
        <v>0</v>
      </c>
      <c r="L2316" s="296">
        <f t="shared" si="1424"/>
        <v>0</v>
      </c>
      <c r="M2316" s="296">
        <f t="shared" si="1372"/>
        <v>1200000</v>
      </c>
    </row>
    <row r="2317" spans="1:13" s="137" customFormat="1" hidden="1" x14ac:dyDescent="0.2">
      <c r="A2317" s="116" t="s">
        <v>808</v>
      </c>
      <c r="B2317" s="100" t="s">
        <v>812</v>
      </c>
      <c r="C2317" s="101">
        <v>51</v>
      </c>
      <c r="D2317" s="102"/>
      <c r="E2317" s="103">
        <v>421</v>
      </c>
      <c r="F2317" s="139"/>
      <c r="G2317" s="104"/>
      <c r="H2317" s="147">
        <f t="shared" si="1424"/>
        <v>200000</v>
      </c>
      <c r="I2317" s="147">
        <f t="shared" si="1424"/>
        <v>0</v>
      </c>
      <c r="J2317" s="147">
        <f t="shared" si="1424"/>
        <v>1000000</v>
      </c>
      <c r="K2317" s="147">
        <f t="shared" si="1424"/>
        <v>0</v>
      </c>
      <c r="L2317" s="147">
        <f t="shared" si="1424"/>
        <v>0</v>
      </c>
      <c r="M2317" s="147">
        <f t="shared" si="1372"/>
        <v>1200000</v>
      </c>
    </row>
    <row r="2318" spans="1:13" s="99" customFormat="1" hidden="1" x14ac:dyDescent="0.2">
      <c r="A2318" s="95" t="s">
        <v>808</v>
      </c>
      <c r="B2318" s="93" t="s">
        <v>812</v>
      </c>
      <c r="C2318" s="134">
        <v>51</v>
      </c>
      <c r="D2318" s="95" t="s">
        <v>101</v>
      </c>
      <c r="E2318" s="136">
        <v>4214</v>
      </c>
      <c r="F2318" s="141" t="s">
        <v>500</v>
      </c>
      <c r="G2318" s="130"/>
      <c r="H2318" s="275">
        <v>200000</v>
      </c>
      <c r="I2318" s="275"/>
      <c r="J2318" s="275">
        <v>1000000</v>
      </c>
      <c r="K2318" s="275"/>
      <c r="L2318" s="275"/>
      <c r="M2318" s="275">
        <f t="shared" si="1372"/>
        <v>1200000</v>
      </c>
    </row>
    <row r="2319" spans="1:13" hidden="1" x14ac:dyDescent="0.2">
      <c r="A2319" s="182" t="s">
        <v>808</v>
      </c>
      <c r="B2319" s="163" t="s">
        <v>812</v>
      </c>
      <c r="C2319" s="164">
        <v>61</v>
      </c>
      <c r="D2319" s="164"/>
      <c r="E2319" s="165">
        <v>42</v>
      </c>
      <c r="F2319" s="166"/>
      <c r="G2319" s="167"/>
      <c r="H2319" s="296">
        <f>H2320</f>
        <v>0</v>
      </c>
      <c r="I2319" s="296">
        <f>I2320</f>
        <v>0</v>
      </c>
      <c r="J2319" s="296">
        <f>J2320</f>
        <v>77000</v>
      </c>
      <c r="K2319" s="296">
        <f t="shared" ref="K2319:L2319" si="1425">K2320</f>
        <v>0</v>
      </c>
      <c r="L2319" s="296">
        <f t="shared" si="1425"/>
        <v>0</v>
      </c>
      <c r="M2319" s="296">
        <f t="shared" si="1372"/>
        <v>77000</v>
      </c>
    </row>
    <row r="2320" spans="1:13" s="99" customFormat="1" hidden="1" x14ac:dyDescent="0.2">
      <c r="A2320" s="116" t="s">
        <v>808</v>
      </c>
      <c r="B2320" s="100" t="s">
        <v>812</v>
      </c>
      <c r="C2320" s="101">
        <v>61</v>
      </c>
      <c r="D2320" s="102"/>
      <c r="E2320" s="103">
        <v>421</v>
      </c>
      <c r="F2320" s="139"/>
      <c r="G2320" s="104"/>
      <c r="H2320" s="147">
        <f t="shared" ref="H2320:L2320" si="1426">H2321</f>
        <v>0</v>
      </c>
      <c r="I2320" s="147">
        <f t="shared" si="1426"/>
        <v>0</v>
      </c>
      <c r="J2320" s="147">
        <f t="shared" si="1426"/>
        <v>77000</v>
      </c>
      <c r="K2320" s="147">
        <f t="shared" si="1426"/>
        <v>0</v>
      </c>
      <c r="L2320" s="147">
        <f t="shared" si="1426"/>
        <v>0</v>
      </c>
      <c r="M2320" s="147">
        <f t="shared" si="1372"/>
        <v>77000</v>
      </c>
    </row>
    <row r="2321" spans="1:13" s="137" customFormat="1" ht="15" hidden="1" x14ac:dyDescent="0.2">
      <c r="A2321" s="95" t="s">
        <v>808</v>
      </c>
      <c r="B2321" s="93" t="s">
        <v>812</v>
      </c>
      <c r="C2321" s="134">
        <v>61</v>
      </c>
      <c r="D2321" s="95" t="s">
        <v>101</v>
      </c>
      <c r="E2321" s="136">
        <v>4214</v>
      </c>
      <c r="F2321" s="141" t="s">
        <v>500</v>
      </c>
      <c r="G2321" s="130"/>
      <c r="H2321" s="275">
        <v>0</v>
      </c>
      <c r="I2321" s="275"/>
      <c r="J2321" s="275">
        <v>77000</v>
      </c>
      <c r="K2321" s="275"/>
      <c r="L2321" s="275"/>
      <c r="M2321" s="275">
        <f t="shared" si="1372"/>
        <v>77000</v>
      </c>
    </row>
    <row r="2322" spans="1:13" hidden="1" x14ac:dyDescent="0.2">
      <c r="A2322" s="182" t="s">
        <v>808</v>
      </c>
      <c r="B2322" s="163" t="s">
        <v>812</v>
      </c>
      <c r="C2322" s="164">
        <v>71</v>
      </c>
      <c r="D2322" s="164"/>
      <c r="E2322" s="165">
        <v>42</v>
      </c>
      <c r="F2322" s="166"/>
      <c r="G2322" s="167"/>
      <c r="H2322" s="296">
        <f>H2323</f>
        <v>7000</v>
      </c>
      <c r="I2322" s="296">
        <f>I2323</f>
        <v>0</v>
      </c>
      <c r="J2322" s="296">
        <f>J2323</f>
        <v>0</v>
      </c>
      <c r="K2322" s="296">
        <f t="shared" ref="K2322:L2322" si="1427">K2323</f>
        <v>0</v>
      </c>
      <c r="L2322" s="296">
        <f t="shared" si="1427"/>
        <v>0</v>
      </c>
      <c r="M2322" s="296">
        <f t="shared" si="1372"/>
        <v>7000</v>
      </c>
    </row>
    <row r="2323" spans="1:13" s="99" customFormat="1" hidden="1" x14ac:dyDescent="0.2">
      <c r="A2323" s="116" t="s">
        <v>808</v>
      </c>
      <c r="B2323" s="100" t="s">
        <v>812</v>
      </c>
      <c r="C2323" s="101">
        <v>71</v>
      </c>
      <c r="D2323" s="102"/>
      <c r="E2323" s="103">
        <v>423</v>
      </c>
      <c r="F2323" s="139"/>
      <c r="G2323" s="104"/>
      <c r="H2323" s="147">
        <f t="shared" ref="H2323:L2323" si="1428">H2324</f>
        <v>7000</v>
      </c>
      <c r="I2323" s="147">
        <f t="shared" si="1428"/>
        <v>0</v>
      </c>
      <c r="J2323" s="147">
        <f t="shared" si="1428"/>
        <v>0</v>
      </c>
      <c r="K2323" s="147">
        <f t="shared" si="1428"/>
        <v>0</v>
      </c>
      <c r="L2323" s="147">
        <f t="shared" si="1428"/>
        <v>0</v>
      </c>
      <c r="M2323" s="147">
        <f t="shared" si="1372"/>
        <v>7000</v>
      </c>
    </row>
    <row r="2324" spans="1:13" s="137" customFormat="1" ht="15" hidden="1" x14ac:dyDescent="0.2">
      <c r="A2324" s="95" t="s">
        <v>808</v>
      </c>
      <c r="B2324" s="93" t="s">
        <v>812</v>
      </c>
      <c r="C2324" s="134">
        <v>71</v>
      </c>
      <c r="D2324" s="95" t="s">
        <v>101</v>
      </c>
      <c r="E2324" s="136">
        <v>4231</v>
      </c>
      <c r="F2324" s="141" t="s">
        <v>241</v>
      </c>
      <c r="G2324" s="130"/>
      <c r="H2324" s="275">
        <v>7000</v>
      </c>
      <c r="I2324" s="275"/>
      <c r="J2324" s="275"/>
      <c r="K2324" s="275"/>
      <c r="L2324" s="275"/>
      <c r="M2324" s="275">
        <f t="shared" si="1372"/>
        <v>7000</v>
      </c>
    </row>
    <row r="2325" spans="1:13" s="137" customFormat="1" ht="67.5" hidden="1" x14ac:dyDescent="0.2">
      <c r="A2325" s="187" t="s">
        <v>808</v>
      </c>
      <c r="B2325" s="169" t="s">
        <v>818</v>
      </c>
      <c r="C2325" s="169"/>
      <c r="D2325" s="169"/>
      <c r="E2325" s="170"/>
      <c r="F2325" s="172" t="s">
        <v>819</v>
      </c>
      <c r="G2325" s="173" t="s">
        <v>618</v>
      </c>
      <c r="H2325" s="297">
        <f>H2326+H2329</f>
        <v>2085000</v>
      </c>
      <c r="I2325" s="297">
        <f t="shared" ref="I2325:L2325" si="1429">I2326+I2329</f>
        <v>0</v>
      </c>
      <c r="J2325" s="297">
        <f t="shared" si="1429"/>
        <v>1700</v>
      </c>
      <c r="K2325" s="297">
        <f t="shared" si="1429"/>
        <v>0</v>
      </c>
      <c r="L2325" s="297">
        <f t="shared" si="1429"/>
        <v>0</v>
      </c>
      <c r="M2325" s="297">
        <f t="shared" si="1372"/>
        <v>2086700</v>
      </c>
    </row>
    <row r="2326" spans="1:13" s="137" customFormat="1" hidden="1" x14ac:dyDescent="0.2">
      <c r="A2326" s="186" t="s">
        <v>808</v>
      </c>
      <c r="B2326" s="174" t="s">
        <v>818</v>
      </c>
      <c r="C2326" s="164">
        <v>43</v>
      </c>
      <c r="D2326" s="164"/>
      <c r="E2326" s="165">
        <v>34</v>
      </c>
      <c r="F2326" s="166"/>
      <c r="G2326" s="167"/>
      <c r="H2326" s="296">
        <f t="shared" ref="H2326:L2326" si="1430">+H2327</f>
        <v>160000</v>
      </c>
      <c r="I2326" s="296">
        <f t="shared" si="1430"/>
        <v>0</v>
      </c>
      <c r="J2326" s="296">
        <f t="shared" si="1430"/>
        <v>1700</v>
      </c>
      <c r="K2326" s="296">
        <f t="shared" si="1430"/>
        <v>0</v>
      </c>
      <c r="L2326" s="296">
        <f t="shared" si="1430"/>
        <v>0</v>
      </c>
      <c r="M2326" s="296">
        <f t="shared" si="1372"/>
        <v>161700</v>
      </c>
    </row>
    <row r="2327" spans="1:13" s="137" customFormat="1" hidden="1" x14ac:dyDescent="0.2">
      <c r="A2327" s="116" t="s">
        <v>808</v>
      </c>
      <c r="B2327" s="100" t="s">
        <v>818</v>
      </c>
      <c r="C2327" s="101">
        <v>43</v>
      </c>
      <c r="D2327" s="102"/>
      <c r="E2327" s="103">
        <v>342</v>
      </c>
      <c r="F2327" s="139"/>
      <c r="G2327" s="104"/>
      <c r="H2327" s="295">
        <f t="shared" ref="H2327:L2327" si="1431">H2328</f>
        <v>160000</v>
      </c>
      <c r="I2327" s="295">
        <f t="shared" si="1431"/>
        <v>0</v>
      </c>
      <c r="J2327" s="295">
        <f t="shared" si="1431"/>
        <v>1700</v>
      </c>
      <c r="K2327" s="295">
        <f t="shared" si="1431"/>
        <v>0</v>
      </c>
      <c r="L2327" s="295">
        <f t="shared" si="1431"/>
        <v>0</v>
      </c>
      <c r="M2327" s="295">
        <f t="shared" si="1372"/>
        <v>161700</v>
      </c>
    </row>
    <row r="2328" spans="1:13" s="99" customFormat="1" ht="45" hidden="1" x14ac:dyDescent="0.2">
      <c r="A2328" s="95" t="s">
        <v>808</v>
      </c>
      <c r="B2328" s="93" t="s">
        <v>818</v>
      </c>
      <c r="C2328" s="134">
        <v>43</v>
      </c>
      <c r="D2328" s="95" t="s">
        <v>101</v>
      </c>
      <c r="E2328" s="136">
        <v>3421</v>
      </c>
      <c r="F2328" s="141" t="s">
        <v>820</v>
      </c>
      <c r="G2328" s="130"/>
      <c r="H2328" s="275">
        <v>160000</v>
      </c>
      <c r="I2328" s="275"/>
      <c r="J2328" s="275">
        <v>1700</v>
      </c>
      <c r="K2328" s="275"/>
      <c r="L2328" s="275"/>
      <c r="M2328" s="275">
        <f t="shared" si="1372"/>
        <v>161700</v>
      </c>
    </row>
    <row r="2329" spans="1:13" hidden="1" x14ac:dyDescent="0.2">
      <c r="A2329" s="186" t="s">
        <v>808</v>
      </c>
      <c r="B2329" s="174" t="s">
        <v>818</v>
      </c>
      <c r="C2329" s="164">
        <v>43</v>
      </c>
      <c r="D2329" s="164"/>
      <c r="E2329" s="165">
        <v>54</v>
      </c>
      <c r="F2329" s="166"/>
      <c r="G2329" s="167"/>
      <c r="H2329" s="296">
        <f t="shared" ref="H2329:L2329" si="1432">+H2330</f>
        <v>1925000</v>
      </c>
      <c r="I2329" s="296">
        <f t="shared" si="1432"/>
        <v>0</v>
      </c>
      <c r="J2329" s="296">
        <f t="shared" si="1432"/>
        <v>0</v>
      </c>
      <c r="K2329" s="296">
        <f t="shared" si="1432"/>
        <v>0</v>
      </c>
      <c r="L2329" s="296">
        <f t="shared" si="1432"/>
        <v>0</v>
      </c>
      <c r="M2329" s="296">
        <f t="shared" ref="M2329:M2331" si="1433">H2329-I2329+J2329-K2329+L2329</f>
        <v>1925000</v>
      </c>
    </row>
    <row r="2330" spans="1:13" s="99" customFormat="1" hidden="1" x14ac:dyDescent="0.2">
      <c r="A2330" s="116" t="s">
        <v>808</v>
      </c>
      <c r="B2330" s="100" t="s">
        <v>818</v>
      </c>
      <c r="C2330" s="145">
        <v>43</v>
      </c>
      <c r="D2330" s="95"/>
      <c r="E2330" s="146">
        <v>541</v>
      </c>
      <c r="F2330" s="141"/>
      <c r="G2330" s="130"/>
      <c r="H2330" s="295">
        <f t="shared" ref="H2330:L2330" si="1434">H2331</f>
        <v>1925000</v>
      </c>
      <c r="I2330" s="295">
        <f t="shared" si="1434"/>
        <v>0</v>
      </c>
      <c r="J2330" s="295">
        <f t="shared" si="1434"/>
        <v>0</v>
      </c>
      <c r="K2330" s="295">
        <f t="shared" si="1434"/>
        <v>0</v>
      </c>
      <c r="L2330" s="295">
        <f t="shared" si="1434"/>
        <v>0</v>
      </c>
      <c r="M2330" s="295">
        <f t="shared" si="1433"/>
        <v>1925000</v>
      </c>
    </row>
    <row r="2331" spans="1:13" s="137" customFormat="1" ht="15" hidden="1" x14ac:dyDescent="0.2">
      <c r="A2331" s="95" t="s">
        <v>808</v>
      </c>
      <c r="B2331" s="93" t="s">
        <v>818</v>
      </c>
      <c r="C2331" s="134">
        <v>43</v>
      </c>
      <c r="D2331" s="95" t="s">
        <v>101</v>
      </c>
      <c r="E2331" s="136">
        <v>5416</v>
      </c>
      <c r="F2331" s="141" t="s">
        <v>821</v>
      </c>
      <c r="G2331" s="130"/>
      <c r="H2331" s="275">
        <v>1925000</v>
      </c>
      <c r="I2331" s="275"/>
      <c r="J2331" s="275"/>
      <c r="K2331" s="275"/>
      <c r="L2331" s="275"/>
      <c r="M2331" s="275">
        <f t="shared" si="1433"/>
        <v>1925000</v>
      </c>
    </row>
    <row r="2332" spans="1:13" ht="67.5" hidden="1" x14ac:dyDescent="0.2">
      <c r="A2332" s="187" t="s">
        <v>808</v>
      </c>
      <c r="B2332" s="169" t="s">
        <v>118</v>
      </c>
      <c r="C2332" s="169"/>
      <c r="D2332" s="169"/>
      <c r="E2332" s="170"/>
      <c r="F2332" s="172" t="s">
        <v>822</v>
      </c>
      <c r="G2332" s="173" t="s">
        <v>618</v>
      </c>
      <c r="H2332" s="297">
        <f>H2333+H2339+H2336+H2342</f>
        <v>8083446</v>
      </c>
      <c r="I2332" s="297">
        <f t="shared" ref="I2332:L2332" si="1435">I2333+I2339+I2336+I2342</f>
        <v>0</v>
      </c>
      <c r="J2332" s="297">
        <f t="shared" si="1435"/>
        <v>122000</v>
      </c>
      <c r="K2332" s="297">
        <f t="shared" si="1435"/>
        <v>0</v>
      </c>
      <c r="L2332" s="297">
        <f t="shared" si="1435"/>
        <v>0</v>
      </c>
      <c r="M2332" s="297">
        <f t="shared" si="1372"/>
        <v>8205446</v>
      </c>
    </row>
    <row r="2333" spans="1:13" s="99" customFormat="1" hidden="1" x14ac:dyDescent="0.2">
      <c r="A2333" s="186" t="s">
        <v>808</v>
      </c>
      <c r="B2333" s="174" t="s">
        <v>118</v>
      </c>
      <c r="C2333" s="164">
        <v>11</v>
      </c>
      <c r="D2333" s="164"/>
      <c r="E2333" s="165">
        <v>34</v>
      </c>
      <c r="F2333" s="166"/>
      <c r="G2333" s="167"/>
      <c r="H2333" s="296">
        <f t="shared" ref="H2333:L2334" si="1436">+H2334</f>
        <v>1265446</v>
      </c>
      <c r="I2333" s="296">
        <f t="shared" si="1436"/>
        <v>0</v>
      </c>
      <c r="J2333" s="296">
        <f t="shared" si="1436"/>
        <v>0</v>
      </c>
      <c r="K2333" s="296">
        <f t="shared" si="1436"/>
        <v>0</v>
      </c>
      <c r="L2333" s="296">
        <f t="shared" si="1436"/>
        <v>0</v>
      </c>
      <c r="M2333" s="296">
        <f t="shared" si="1372"/>
        <v>1265446</v>
      </c>
    </row>
    <row r="2334" spans="1:13" s="137" customFormat="1" hidden="1" x14ac:dyDescent="0.2">
      <c r="A2334" s="116" t="s">
        <v>808</v>
      </c>
      <c r="B2334" s="100" t="s">
        <v>118</v>
      </c>
      <c r="C2334" s="101">
        <v>11</v>
      </c>
      <c r="D2334" s="102"/>
      <c r="E2334" s="103">
        <v>342</v>
      </c>
      <c r="F2334" s="139"/>
      <c r="G2334" s="104"/>
      <c r="H2334" s="295">
        <f t="shared" si="1436"/>
        <v>1265446</v>
      </c>
      <c r="I2334" s="295">
        <f t="shared" si="1436"/>
        <v>0</v>
      </c>
      <c r="J2334" s="295">
        <f t="shared" si="1436"/>
        <v>0</v>
      </c>
      <c r="K2334" s="295">
        <f t="shared" si="1436"/>
        <v>0</v>
      </c>
      <c r="L2334" s="295">
        <f t="shared" si="1436"/>
        <v>0</v>
      </c>
      <c r="M2334" s="295">
        <f t="shared" si="1372"/>
        <v>1265446</v>
      </c>
    </row>
    <row r="2335" spans="1:13" ht="45" hidden="1" x14ac:dyDescent="0.2">
      <c r="A2335" s="95" t="s">
        <v>808</v>
      </c>
      <c r="B2335" s="93" t="s">
        <v>118</v>
      </c>
      <c r="C2335" s="134">
        <v>11</v>
      </c>
      <c r="D2335" s="95" t="s">
        <v>101</v>
      </c>
      <c r="E2335" s="136">
        <v>3421</v>
      </c>
      <c r="F2335" s="141" t="s">
        <v>820</v>
      </c>
      <c r="G2335" s="130"/>
      <c r="H2335" s="275">
        <v>1265446</v>
      </c>
      <c r="I2335" s="275"/>
      <c r="J2335" s="275"/>
      <c r="K2335" s="275"/>
      <c r="L2335" s="275"/>
      <c r="M2335" s="275">
        <f t="shared" si="1372"/>
        <v>1265446</v>
      </c>
    </row>
    <row r="2336" spans="1:13" s="99" customFormat="1" hidden="1" x14ac:dyDescent="0.2">
      <c r="A2336" s="186" t="s">
        <v>808</v>
      </c>
      <c r="B2336" s="174" t="s">
        <v>118</v>
      </c>
      <c r="C2336" s="164">
        <v>11</v>
      </c>
      <c r="D2336" s="164"/>
      <c r="E2336" s="165">
        <v>54</v>
      </c>
      <c r="F2336" s="166"/>
      <c r="G2336" s="167"/>
      <c r="H2336" s="296">
        <f t="shared" ref="H2336:L2337" si="1437">+H2337</f>
        <v>5602000</v>
      </c>
      <c r="I2336" s="296">
        <f t="shared" si="1437"/>
        <v>0</v>
      </c>
      <c r="J2336" s="296">
        <f t="shared" si="1437"/>
        <v>0</v>
      </c>
      <c r="K2336" s="296">
        <f t="shared" si="1437"/>
        <v>0</v>
      </c>
      <c r="L2336" s="296">
        <f t="shared" si="1437"/>
        <v>0</v>
      </c>
      <c r="M2336" s="296">
        <f t="shared" ref="M2336:M2338" si="1438">H2336-I2336+J2336-K2336+L2336</f>
        <v>5602000</v>
      </c>
    </row>
    <row r="2337" spans="1:13" s="137" customFormat="1" hidden="1" x14ac:dyDescent="0.2">
      <c r="A2337" s="116" t="s">
        <v>808</v>
      </c>
      <c r="B2337" s="100" t="s">
        <v>118</v>
      </c>
      <c r="C2337" s="101">
        <v>11</v>
      </c>
      <c r="D2337" s="102"/>
      <c r="E2337" s="103">
        <v>541</v>
      </c>
      <c r="F2337" s="139"/>
      <c r="G2337" s="104"/>
      <c r="H2337" s="295">
        <f t="shared" si="1437"/>
        <v>5602000</v>
      </c>
      <c r="I2337" s="295">
        <f t="shared" si="1437"/>
        <v>0</v>
      </c>
      <c r="J2337" s="295">
        <f t="shared" si="1437"/>
        <v>0</v>
      </c>
      <c r="K2337" s="295">
        <f t="shared" si="1437"/>
        <v>0</v>
      </c>
      <c r="L2337" s="295">
        <f t="shared" si="1437"/>
        <v>0</v>
      </c>
      <c r="M2337" s="295">
        <f t="shared" si="1438"/>
        <v>5602000</v>
      </c>
    </row>
    <row r="2338" spans="1:13" ht="30" hidden="1" x14ac:dyDescent="0.2">
      <c r="A2338" s="95" t="s">
        <v>808</v>
      </c>
      <c r="B2338" s="93" t="s">
        <v>118</v>
      </c>
      <c r="C2338" s="134">
        <v>11</v>
      </c>
      <c r="D2338" s="95" t="s">
        <v>101</v>
      </c>
      <c r="E2338" s="136">
        <v>5413</v>
      </c>
      <c r="F2338" s="141" t="s">
        <v>823</v>
      </c>
      <c r="G2338" s="130"/>
      <c r="H2338" s="275">
        <v>5602000</v>
      </c>
      <c r="I2338" s="275"/>
      <c r="J2338" s="275"/>
      <c r="K2338" s="275"/>
      <c r="L2338" s="275"/>
      <c r="M2338" s="275">
        <f t="shared" si="1438"/>
        <v>5602000</v>
      </c>
    </row>
    <row r="2339" spans="1:13" s="99" customFormat="1" hidden="1" x14ac:dyDescent="0.2">
      <c r="A2339" s="186" t="s">
        <v>808</v>
      </c>
      <c r="B2339" s="174" t="s">
        <v>118</v>
      </c>
      <c r="C2339" s="164">
        <v>43</v>
      </c>
      <c r="D2339" s="164"/>
      <c r="E2339" s="165">
        <v>34</v>
      </c>
      <c r="F2339" s="166"/>
      <c r="G2339" s="167"/>
      <c r="H2339" s="296">
        <f t="shared" ref="H2339:L2340" si="1439">+H2340</f>
        <v>1215000</v>
      </c>
      <c r="I2339" s="296">
        <f t="shared" si="1439"/>
        <v>0</v>
      </c>
      <c r="J2339" s="296">
        <f t="shared" si="1439"/>
        <v>122000</v>
      </c>
      <c r="K2339" s="296">
        <f t="shared" si="1439"/>
        <v>0</v>
      </c>
      <c r="L2339" s="296">
        <f t="shared" si="1439"/>
        <v>0</v>
      </c>
      <c r="M2339" s="296">
        <f t="shared" si="1372"/>
        <v>1337000</v>
      </c>
    </row>
    <row r="2340" spans="1:13" s="137" customFormat="1" hidden="1" x14ac:dyDescent="0.2">
      <c r="A2340" s="116" t="s">
        <v>808</v>
      </c>
      <c r="B2340" s="100" t="s">
        <v>118</v>
      </c>
      <c r="C2340" s="101">
        <v>43</v>
      </c>
      <c r="D2340" s="102"/>
      <c r="E2340" s="103">
        <v>342</v>
      </c>
      <c r="F2340" s="139"/>
      <c r="G2340" s="104"/>
      <c r="H2340" s="295">
        <f t="shared" si="1439"/>
        <v>1215000</v>
      </c>
      <c r="I2340" s="295">
        <f t="shared" si="1439"/>
        <v>0</v>
      </c>
      <c r="J2340" s="295">
        <f t="shared" si="1439"/>
        <v>122000</v>
      </c>
      <c r="K2340" s="295">
        <f t="shared" si="1439"/>
        <v>0</v>
      </c>
      <c r="L2340" s="295">
        <f t="shared" si="1439"/>
        <v>0</v>
      </c>
      <c r="M2340" s="295">
        <f t="shared" si="1372"/>
        <v>1337000</v>
      </c>
    </row>
    <row r="2341" spans="1:13" s="99" customFormat="1" ht="45" hidden="1" x14ac:dyDescent="0.2">
      <c r="A2341" s="95" t="s">
        <v>808</v>
      </c>
      <c r="B2341" s="93" t="s">
        <v>118</v>
      </c>
      <c r="C2341" s="134">
        <v>43</v>
      </c>
      <c r="D2341" s="95" t="s">
        <v>101</v>
      </c>
      <c r="E2341" s="136">
        <v>3421</v>
      </c>
      <c r="F2341" s="141" t="s">
        <v>820</v>
      </c>
      <c r="G2341" s="130"/>
      <c r="H2341" s="275">
        <v>1215000</v>
      </c>
      <c r="I2341" s="275"/>
      <c r="J2341" s="275">
        <v>122000</v>
      </c>
      <c r="K2341" s="275"/>
      <c r="L2341" s="275"/>
      <c r="M2341" s="275">
        <f t="shared" si="1372"/>
        <v>1337000</v>
      </c>
    </row>
    <row r="2342" spans="1:13" hidden="1" x14ac:dyDescent="0.2">
      <c r="A2342" s="186" t="s">
        <v>808</v>
      </c>
      <c r="B2342" s="174" t="s">
        <v>118</v>
      </c>
      <c r="C2342" s="164">
        <v>43</v>
      </c>
      <c r="D2342" s="164"/>
      <c r="E2342" s="165">
        <v>54</v>
      </c>
      <c r="F2342" s="166"/>
      <c r="G2342" s="167"/>
      <c r="H2342" s="296">
        <f t="shared" ref="H2342:L2343" si="1440">+H2343</f>
        <v>1000</v>
      </c>
      <c r="I2342" s="296">
        <f t="shared" si="1440"/>
        <v>0</v>
      </c>
      <c r="J2342" s="296">
        <f t="shared" si="1440"/>
        <v>0</v>
      </c>
      <c r="K2342" s="296">
        <f t="shared" si="1440"/>
        <v>0</v>
      </c>
      <c r="L2342" s="296">
        <f t="shared" si="1440"/>
        <v>0</v>
      </c>
      <c r="M2342" s="296">
        <f t="shared" ref="M2342:M2344" si="1441">H2342-I2342+J2342-K2342+L2342</f>
        <v>1000</v>
      </c>
    </row>
    <row r="2343" spans="1:13" s="148" customFormat="1" hidden="1" x14ac:dyDescent="0.2">
      <c r="A2343" s="116" t="s">
        <v>808</v>
      </c>
      <c r="B2343" s="100" t="s">
        <v>118</v>
      </c>
      <c r="C2343" s="101">
        <v>43</v>
      </c>
      <c r="D2343" s="102"/>
      <c r="E2343" s="103">
        <v>541</v>
      </c>
      <c r="F2343" s="139"/>
      <c r="G2343" s="104"/>
      <c r="H2343" s="295">
        <f t="shared" si="1440"/>
        <v>1000</v>
      </c>
      <c r="I2343" s="295">
        <f t="shared" si="1440"/>
        <v>0</v>
      </c>
      <c r="J2343" s="295">
        <f t="shared" si="1440"/>
        <v>0</v>
      </c>
      <c r="K2343" s="295">
        <f t="shared" si="1440"/>
        <v>0</v>
      </c>
      <c r="L2343" s="295">
        <f t="shared" si="1440"/>
        <v>0</v>
      </c>
      <c r="M2343" s="295">
        <f t="shared" si="1441"/>
        <v>1000</v>
      </c>
    </row>
    <row r="2344" spans="1:13" s="148" customFormat="1" ht="30" hidden="1" x14ac:dyDescent="0.2">
      <c r="A2344" s="95" t="s">
        <v>808</v>
      </c>
      <c r="B2344" s="93" t="s">
        <v>118</v>
      </c>
      <c r="C2344" s="134">
        <v>43</v>
      </c>
      <c r="D2344" s="95" t="s">
        <v>101</v>
      </c>
      <c r="E2344" s="136">
        <v>5413</v>
      </c>
      <c r="F2344" s="141" t="s">
        <v>823</v>
      </c>
      <c r="G2344" s="130"/>
      <c r="H2344" s="275">
        <v>1000</v>
      </c>
      <c r="I2344" s="275"/>
      <c r="J2344" s="275"/>
      <c r="K2344" s="275"/>
      <c r="L2344" s="275"/>
      <c r="M2344" s="275">
        <f t="shared" si="1441"/>
        <v>1000</v>
      </c>
    </row>
    <row r="2345" spans="1:13" ht="67.5" hidden="1" customHeight="1" x14ac:dyDescent="0.2">
      <c r="A2345" s="187" t="s">
        <v>808</v>
      </c>
      <c r="B2345" s="169" t="s">
        <v>824</v>
      </c>
      <c r="C2345" s="169"/>
      <c r="D2345" s="169"/>
      <c r="E2345" s="170"/>
      <c r="F2345" s="172" t="s">
        <v>825</v>
      </c>
      <c r="G2345" s="173" t="s">
        <v>618</v>
      </c>
      <c r="H2345" s="297">
        <f t="shared" ref="H2345:L2347" si="1442">H2346</f>
        <v>0</v>
      </c>
      <c r="I2345" s="297">
        <f t="shared" si="1442"/>
        <v>0</v>
      </c>
      <c r="J2345" s="297">
        <f t="shared" si="1442"/>
        <v>2211000</v>
      </c>
      <c r="K2345" s="297">
        <f t="shared" si="1442"/>
        <v>0</v>
      </c>
      <c r="L2345" s="297">
        <f t="shared" si="1442"/>
        <v>0</v>
      </c>
      <c r="M2345" s="297">
        <f t="shared" si="1372"/>
        <v>2211000</v>
      </c>
    </row>
    <row r="2346" spans="1:13" s="99" customFormat="1" hidden="1" x14ac:dyDescent="0.2">
      <c r="A2346" s="186" t="s">
        <v>808</v>
      </c>
      <c r="B2346" s="174" t="s">
        <v>824</v>
      </c>
      <c r="C2346" s="164">
        <v>51</v>
      </c>
      <c r="D2346" s="164"/>
      <c r="E2346" s="165">
        <v>36</v>
      </c>
      <c r="F2346" s="166"/>
      <c r="G2346" s="167"/>
      <c r="H2346" s="296">
        <f t="shared" si="1442"/>
        <v>0</v>
      </c>
      <c r="I2346" s="296">
        <f t="shared" si="1442"/>
        <v>0</v>
      </c>
      <c r="J2346" s="296">
        <f t="shared" si="1442"/>
        <v>2211000</v>
      </c>
      <c r="K2346" s="296">
        <f t="shared" si="1442"/>
        <v>0</v>
      </c>
      <c r="L2346" s="296">
        <f t="shared" si="1442"/>
        <v>0</v>
      </c>
      <c r="M2346" s="296">
        <f t="shared" si="1372"/>
        <v>2211000</v>
      </c>
    </row>
    <row r="2347" spans="1:13" s="137" customFormat="1" hidden="1" x14ac:dyDescent="0.2">
      <c r="A2347" s="116" t="s">
        <v>808</v>
      </c>
      <c r="B2347" s="100" t="s">
        <v>824</v>
      </c>
      <c r="C2347" s="101">
        <v>51</v>
      </c>
      <c r="D2347" s="102"/>
      <c r="E2347" s="103">
        <v>368</v>
      </c>
      <c r="F2347" s="139"/>
      <c r="G2347" s="104"/>
      <c r="H2347" s="295">
        <f t="shared" si="1442"/>
        <v>0</v>
      </c>
      <c r="I2347" s="295">
        <f t="shared" si="1442"/>
        <v>0</v>
      </c>
      <c r="J2347" s="295">
        <f t="shared" si="1442"/>
        <v>2211000</v>
      </c>
      <c r="K2347" s="295">
        <f t="shared" si="1442"/>
        <v>0</v>
      </c>
      <c r="L2347" s="295">
        <f t="shared" si="1442"/>
        <v>0</v>
      </c>
      <c r="M2347" s="295">
        <f t="shared" si="1372"/>
        <v>2211000</v>
      </c>
    </row>
    <row r="2348" spans="1:13" ht="45" hidden="1" customHeight="1" x14ac:dyDescent="0.2">
      <c r="A2348" s="355" t="s">
        <v>808</v>
      </c>
      <c r="B2348" s="356" t="s">
        <v>824</v>
      </c>
      <c r="C2348" s="357">
        <v>51</v>
      </c>
      <c r="D2348" s="355" t="s">
        <v>270</v>
      </c>
      <c r="E2348" s="358">
        <v>3682</v>
      </c>
      <c r="F2348" s="359" t="s">
        <v>686</v>
      </c>
      <c r="G2348" s="130"/>
      <c r="H2348" s="275"/>
      <c r="I2348" s="275"/>
      <c r="J2348" s="275">
        <v>2211000</v>
      </c>
      <c r="K2348" s="275"/>
      <c r="L2348" s="275"/>
      <c r="M2348" s="275">
        <f t="shared" si="1372"/>
        <v>2211000</v>
      </c>
    </row>
    <row r="2349" spans="1:13" s="137" customFormat="1" ht="94.5" hidden="1" x14ac:dyDescent="0.2">
      <c r="A2349" s="187" t="s">
        <v>808</v>
      </c>
      <c r="B2349" s="169" t="s">
        <v>826</v>
      </c>
      <c r="C2349" s="169"/>
      <c r="D2349" s="169"/>
      <c r="E2349" s="170"/>
      <c r="F2349" s="172" t="s">
        <v>827</v>
      </c>
      <c r="G2349" s="173" t="s">
        <v>618</v>
      </c>
      <c r="H2349" s="297">
        <f>H2368+H2350+H2353+H2356+H2359+H2365+H2362</f>
        <v>4226375</v>
      </c>
      <c r="I2349" s="297">
        <f t="shared" ref="I2349:L2349" si="1443">I2368+I2350+I2353+I2356+I2359+I2365+I2362</f>
        <v>981375</v>
      </c>
      <c r="J2349" s="297">
        <f t="shared" si="1443"/>
        <v>1935375</v>
      </c>
      <c r="K2349" s="297">
        <f t="shared" si="1443"/>
        <v>0</v>
      </c>
      <c r="L2349" s="297">
        <f t="shared" si="1443"/>
        <v>0</v>
      </c>
      <c r="M2349" s="297">
        <f t="shared" si="1372"/>
        <v>5180375</v>
      </c>
    </row>
    <row r="2350" spans="1:13" s="148" customFormat="1" hidden="1" x14ac:dyDescent="0.2">
      <c r="A2350" s="186" t="s">
        <v>808</v>
      </c>
      <c r="B2350" s="174" t="s">
        <v>826</v>
      </c>
      <c r="C2350" s="164">
        <v>11</v>
      </c>
      <c r="D2350" s="164"/>
      <c r="E2350" s="165">
        <v>42</v>
      </c>
      <c r="F2350" s="166"/>
      <c r="G2350" s="167"/>
      <c r="H2350" s="296">
        <f t="shared" ref="H2350:L2351" si="1444">H2351</f>
        <v>518700</v>
      </c>
      <c r="I2350" s="296">
        <f t="shared" si="1444"/>
        <v>0</v>
      </c>
      <c r="J2350" s="296">
        <f t="shared" si="1444"/>
        <v>981375</v>
      </c>
      <c r="K2350" s="296">
        <f t="shared" si="1444"/>
        <v>0</v>
      </c>
      <c r="L2350" s="296">
        <f t="shared" si="1444"/>
        <v>0</v>
      </c>
      <c r="M2350" s="296">
        <f t="shared" si="1372"/>
        <v>1500075</v>
      </c>
    </row>
    <row r="2351" spans="1:13" s="99" customFormat="1" hidden="1" x14ac:dyDescent="0.2">
      <c r="A2351" s="116" t="s">
        <v>808</v>
      </c>
      <c r="B2351" s="100" t="s">
        <v>826</v>
      </c>
      <c r="C2351" s="101">
        <v>11</v>
      </c>
      <c r="D2351" s="102"/>
      <c r="E2351" s="103">
        <v>421</v>
      </c>
      <c r="F2351" s="139"/>
      <c r="G2351" s="104"/>
      <c r="H2351" s="147">
        <f t="shared" si="1444"/>
        <v>518700</v>
      </c>
      <c r="I2351" s="147">
        <f t="shared" si="1444"/>
        <v>0</v>
      </c>
      <c r="J2351" s="147">
        <f t="shared" si="1444"/>
        <v>981375</v>
      </c>
      <c r="K2351" s="147">
        <f t="shared" si="1444"/>
        <v>0</v>
      </c>
      <c r="L2351" s="147">
        <f t="shared" si="1444"/>
        <v>0</v>
      </c>
      <c r="M2351" s="147">
        <f t="shared" si="1372"/>
        <v>1500075</v>
      </c>
    </row>
    <row r="2352" spans="1:13" ht="15" hidden="1" x14ac:dyDescent="0.2">
      <c r="A2352" s="95" t="s">
        <v>808</v>
      </c>
      <c r="B2352" s="93" t="s">
        <v>826</v>
      </c>
      <c r="C2352" s="134">
        <v>11</v>
      </c>
      <c r="D2352" s="95" t="s">
        <v>101</v>
      </c>
      <c r="E2352" s="136">
        <v>4214</v>
      </c>
      <c r="F2352" s="141" t="s">
        <v>500</v>
      </c>
      <c r="G2352" s="130"/>
      <c r="H2352" s="275">
        <v>518700</v>
      </c>
      <c r="I2352" s="275"/>
      <c r="J2352" s="275">
        <v>981375</v>
      </c>
      <c r="K2352" s="275"/>
      <c r="L2352" s="275"/>
      <c r="M2352" s="275">
        <f t="shared" si="1372"/>
        <v>1500075</v>
      </c>
    </row>
    <row r="2353" spans="1:13" hidden="1" x14ac:dyDescent="0.2">
      <c r="A2353" s="186" t="s">
        <v>808</v>
      </c>
      <c r="B2353" s="174" t="s">
        <v>826</v>
      </c>
      <c r="C2353" s="164">
        <v>43</v>
      </c>
      <c r="D2353" s="164"/>
      <c r="E2353" s="165">
        <v>32</v>
      </c>
      <c r="F2353" s="166"/>
      <c r="G2353" s="167"/>
      <c r="H2353" s="296">
        <f t="shared" ref="H2353:L2353" si="1445">H2354</f>
        <v>8300</v>
      </c>
      <c r="I2353" s="296">
        <f t="shared" si="1445"/>
        <v>0</v>
      </c>
      <c r="J2353" s="296">
        <f t="shared" si="1445"/>
        <v>0</v>
      </c>
      <c r="K2353" s="296">
        <f t="shared" si="1445"/>
        <v>0</v>
      </c>
      <c r="L2353" s="296">
        <f t="shared" si="1445"/>
        <v>0</v>
      </c>
      <c r="M2353" s="296">
        <f t="shared" si="1372"/>
        <v>8300</v>
      </c>
    </row>
    <row r="2354" spans="1:13" s="99" customFormat="1" hidden="1" x14ac:dyDescent="0.2">
      <c r="A2354" s="116" t="s">
        <v>808</v>
      </c>
      <c r="B2354" s="100" t="s">
        <v>826</v>
      </c>
      <c r="C2354" s="101">
        <v>43</v>
      </c>
      <c r="D2354" s="102"/>
      <c r="E2354" s="103">
        <v>323</v>
      </c>
      <c r="F2354" s="139"/>
      <c r="G2354" s="104"/>
      <c r="H2354" s="295">
        <f>SUM(H2355:H2355)</f>
        <v>8300</v>
      </c>
      <c r="I2354" s="295">
        <f>SUM(I2355:I2355)</f>
        <v>0</v>
      </c>
      <c r="J2354" s="295">
        <f>SUM(J2355:J2355)</f>
        <v>0</v>
      </c>
      <c r="K2354" s="295">
        <f t="shared" ref="K2354:L2354" si="1446">SUM(K2355:K2355)</f>
        <v>0</v>
      </c>
      <c r="L2354" s="295">
        <f t="shared" si="1446"/>
        <v>0</v>
      </c>
      <c r="M2354" s="295">
        <f t="shared" si="1372"/>
        <v>8300</v>
      </c>
    </row>
    <row r="2355" spans="1:13" s="137" customFormat="1" ht="15" hidden="1" x14ac:dyDescent="0.2">
      <c r="A2355" s="95" t="s">
        <v>808</v>
      </c>
      <c r="B2355" s="93" t="s">
        <v>826</v>
      </c>
      <c r="C2355" s="134">
        <v>43</v>
      </c>
      <c r="D2355" s="95" t="s">
        <v>101</v>
      </c>
      <c r="E2355" s="136">
        <v>3237</v>
      </c>
      <c r="F2355" s="141" t="s">
        <v>58</v>
      </c>
      <c r="G2355" s="351"/>
      <c r="H2355" s="275">
        <v>8300</v>
      </c>
      <c r="I2355" s="275"/>
      <c r="J2355" s="275"/>
      <c r="K2355" s="275"/>
      <c r="L2355" s="275"/>
      <c r="M2355" s="275">
        <f t="shared" si="1372"/>
        <v>8300</v>
      </c>
    </row>
    <row r="2356" spans="1:13" s="99" customFormat="1" hidden="1" x14ac:dyDescent="0.2">
      <c r="A2356" s="186" t="s">
        <v>808</v>
      </c>
      <c r="B2356" s="174" t="s">
        <v>826</v>
      </c>
      <c r="C2356" s="164">
        <v>43</v>
      </c>
      <c r="D2356" s="164"/>
      <c r="E2356" s="165">
        <v>34</v>
      </c>
      <c r="F2356" s="166"/>
      <c r="G2356" s="167"/>
      <c r="H2356" s="296">
        <f t="shared" ref="H2356:L2356" si="1447">+H2357</f>
        <v>212000</v>
      </c>
      <c r="I2356" s="296">
        <f t="shared" si="1447"/>
        <v>0</v>
      </c>
      <c r="J2356" s="296">
        <f t="shared" si="1447"/>
        <v>0</v>
      </c>
      <c r="K2356" s="296">
        <f t="shared" si="1447"/>
        <v>0</v>
      </c>
      <c r="L2356" s="296">
        <f t="shared" si="1447"/>
        <v>0</v>
      </c>
      <c r="M2356" s="296">
        <f t="shared" si="1372"/>
        <v>212000</v>
      </c>
    </row>
    <row r="2357" spans="1:13" s="148" customFormat="1" hidden="1" x14ac:dyDescent="0.2">
      <c r="A2357" s="116" t="s">
        <v>808</v>
      </c>
      <c r="B2357" s="100" t="s">
        <v>826</v>
      </c>
      <c r="C2357" s="101">
        <v>43</v>
      </c>
      <c r="D2357" s="102"/>
      <c r="E2357" s="103">
        <v>342</v>
      </c>
      <c r="F2357" s="139"/>
      <c r="G2357" s="104"/>
      <c r="H2357" s="295">
        <f t="shared" ref="H2357:L2357" si="1448">SUM(H2358:H2358)</f>
        <v>212000</v>
      </c>
      <c r="I2357" s="295">
        <f t="shared" si="1448"/>
        <v>0</v>
      </c>
      <c r="J2357" s="295">
        <f t="shared" si="1448"/>
        <v>0</v>
      </c>
      <c r="K2357" s="295">
        <f t="shared" si="1448"/>
        <v>0</v>
      </c>
      <c r="L2357" s="295">
        <f t="shared" si="1448"/>
        <v>0</v>
      </c>
      <c r="M2357" s="295">
        <f t="shared" si="1372"/>
        <v>212000</v>
      </c>
    </row>
    <row r="2358" spans="1:13" s="148" customFormat="1" ht="45" hidden="1" x14ac:dyDescent="0.2">
      <c r="A2358" s="95" t="s">
        <v>808</v>
      </c>
      <c r="B2358" s="93" t="s">
        <v>826</v>
      </c>
      <c r="C2358" s="134">
        <v>43</v>
      </c>
      <c r="D2358" s="95" t="s">
        <v>101</v>
      </c>
      <c r="E2358" s="136">
        <v>3423</v>
      </c>
      <c r="F2358" s="141" t="s">
        <v>828</v>
      </c>
      <c r="G2358" s="130"/>
      <c r="H2358" s="275">
        <v>212000</v>
      </c>
      <c r="I2358" s="275"/>
      <c r="J2358" s="275"/>
      <c r="K2358" s="275"/>
      <c r="L2358" s="275"/>
      <c r="M2358" s="275">
        <f t="shared" si="1372"/>
        <v>212000</v>
      </c>
    </row>
    <row r="2359" spans="1:13" s="137" customFormat="1" hidden="1" x14ac:dyDescent="0.2">
      <c r="A2359" s="186" t="s">
        <v>808</v>
      </c>
      <c r="B2359" s="174" t="s">
        <v>826</v>
      </c>
      <c r="C2359" s="164">
        <v>43</v>
      </c>
      <c r="D2359" s="164"/>
      <c r="E2359" s="165">
        <v>42</v>
      </c>
      <c r="F2359" s="166"/>
      <c r="G2359" s="167"/>
      <c r="H2359" s="296">
        <f t="shared" ref="H2359:L2366" si="1449">H2360</f>
        <v>1250000</v>
      </c>
      <c r="I2359" s="296">
        <f t="shared" si="1449"/>
        <v>0</v>
      </c>
      <c r="J2359" s="296">
        <f t="shared" si="1449"/>
        <v>130000</v>
      </c>
      <c r="K2359" s="296">
        <f t="shared" si="1449"/>
        <v>0</v>
      </c>
      <c r="L2359" s="296">
        <f t="shared" si="1449"/>
        <v>0</v>
      </c>
      <c r="M2359" s="296">
        <f t="shared" si="1372"/>
        <v>1380000</v>
      </c>
    </row>
    <row r="2360" spans="1:13" s="137" customFormat="1" hidden="1" x14ac:dyDescent="0.2">
      <c r="A2360" s="116" t="s">
        <v>808</v>
      </c>
      <c r="B2360" s="100" t="s">
        <v>826</v>
      </c>
      <c r="C2360" s="101">
        <v>43</v>
      </c>
      <c r="D2360" s="102"/>
      <c r="E2360" s="103">
        <v>421</v>
      </c>
      <c r="F2360" s="139"/>
      <c r="G2360" s="104"/>
      <c r="H2360" s="147">
        <f t="shared" si="1449"/>
        <v>1250000</v>
      </c>
      <c r="I2360" s="147">
        <f t="shared" si="1449"/>
        <v>0</v>
      </c>
      <c r="J2360" s="147">
        <f t="shared" si="1449"/>
        <v>130000</v>
      </c>
      <c r="K2360" s="147">
        <f t="shared" si="1449"/>
        <v>0</v>
      </c>
      <c r="L2360" s="147">
        <f t="shared" si="1449"/>
        <v>0</v>
      </c>
      <c r="M2360" s="147">
        <f t="shared" si="1372"/>
        <v>1380000</v>
      </c>
    </row>
    <row r="2361" spans="1:13" s="148" customFormat="1" hidden="1" x14ac:dyDescent="0.2">
      <c r="A2361" s="95" t="s">
        <v>808</v>
      </c>
      <c r="B2361" s="93" t="s">
        <v>826</v>
      </c>
      <c r="C2361" s="134">
        <v>43</v>
      </c>
      <c r="D2361" s="95" t="s">
        <v>101</v>
      </c>
      <c r="E2361" s="136">
        <v>4214</v>
      </c>
      <c r="F2361" s="141" t="s">
        <v>500</v>
      </c>
      <c r="G2361" s="130"/>
      <c r="H2361" s="275">
        <v>1250000</v>
      </c>
      <c r="I2361" s="275"/>
      <c r="J2361" s="275">
        <v>130000</v>
      </c>
      <c r="K2361" s="275"/>
      <c r="L2361" s="275"/>
      <c r="M2361" s="275">
        <f t="shared" si="1372"/>
        <v>1380000</v>
      </c>
    </row>
    <row r="2362" spans="1:13" s="148" customFormat="1" hidden="1" x14ac:dyDescent="0.2">
      <c r="A2362" s="186" t="s">
        <v>808</v>
      </c>
      <c r="B2362" s="174" t="s">
        <v>826</v>
      </c>
      <c r="C2362" s="164">
        <v>43</v>
      </c>
      <c r="D2362" s="164"/>
      <c r="E2362" s="165">
        <v>54</v>
      </c>
      <c r="F2362" s="166"/>
      <c r="G2362" s="167"/>
      <c r="H2362" s="296">
        <f t="shared" ref="H2362:L2362" si="1450">+H2363</f>
        <v>1256000</v>
      </c>
      <c r="I2362" s="296">
        <f t="shared" si="1450"/>
        <v>0</v>
      </c>
      <c r="J2362" s="296">
        <f t="shared" si="1450"/>
        <v>0</v>
      </c>
      <c r="K2362" s="296">
        <f t="shared" si="1450"/>
        <v>0</v>
      </c>
      <c r="L2362" s="296">
        <f t="shared" si="1450"/>
        <v>0</v>
      </c>
      <c r="M2362" s="296">
        <f t="shared" ref="M2362:M2364" si="1451">H2362-I2362+J2362-K2362+L2362</f>
        <v>1256000</v>
      </c>
    </row>
    <row r="2363" spans="1:13" s="148" customFormat="1" hidden="1" x14ac:dyDescent="0.2">
      <c r="A2363" s="116" t="s">
        <v>808</v>
      </c>
      <c r="B2363" s="100" t="s">
        <v>826</v>
      </c>
      <c r="C2363" s="134">
        <v>43</v>
      </c>
      <c r="D2363" s="95"/>
      <c r="E2363" s="146">
        <v>544</v>
      </c>
      <c r="F2363" s="141"/>
      <c r="G2363" s="130"/>
      <c r="H2363" s="295">
        <f t="shared" ref="H2363:L2363" si="1452">SUM(H2364:H2364)</f>
        <v>1256000</v>
      </c>
      <c r="I2363" s="295">
        <f t="shared" si="1452"/>
        <v>0</v>
      </c>
      <c r="J2363" s="295">
        <f t="shared" si="1452"/>
        <v>0</v>
      </c>
      <c r="K2363" s="295">
        <f t="shared" si="1452"/>
        <v>0</v>
      </c>
      <c r="L2363" s="295">
        <f t="shared" si="1452"/>
        <v>0</v>
      </c>
      <c r="M2363" s="295">
        <f t="shared" si="1451"/>
        <v>1256000</v>
      </c>
    </row>
    <row r="2364" spans="1:13" s="137" customFormat="1" ht="30" hidden="1" x14ac:dyDescent="0.2">
      <c r="A2364" s="95" t="s">
        <v>808</v>
      </c>
      <c r="B2364" s="93" t="s">
        <v>826</v>
      </c>
      <c r="C2364" s="134">
        <v>43</v>
      </c>
      <c r="D2364" s="95" t="s">
        <v>101</v>
      </c>
      <c r="E2364" s="136">
        <v>5443</v>
      </c>
      <c r="F2364" s="141" t="s">
        <v>829</v>
      </c>
      <c r="G2364" s="130"/>
      <c r="H2364" s="275">
        <v>1256000</v>
      </c>
      <c r="I2364" s="275"/>
      <c r="J2364" s="275"/>
      <c r="K2364" s="275"/>
      <c r="L2364" s="275"/>
      <c r="M2364" s="275">
        <f t="shared" si="1451"/>
        <v>1256000</v>
      </c>
    </row>
    <row r="2365" spans="1:13" s="137" customFormat="1" hidden="1" x14ac:dyDescent="0.2">
      <c r="A2365" s="186" t="s">
        <v>808</v>
      </c>
      <c r="B2365" s="174" t="s">
        <v>826</v>
      </c>
      <c r="C2365" s="164">
        <v>51</v>
      </c>
      <c r="D2365" s="164"/>
      <c r="E2365" s="165">
        <v>42</v>
      </c>
      <c r="F2365" s="166"/>
      <c r="G2365" s="167"/>
      <c r="H2365" s="296">
        <f t="shared" si="1449"/>
        <v>0</v>
      </c>
      <c r="I2365" s="296">
        <f t="shared" si="1449"/>
        <v>0</v>
      </c>
      <c r="J2365" s="296">
        <f t="shared" si="1449"/>
        <v>824000</v>
      </c>
      <c r="K2365" s="296">
        <f t="shared" si="1449"/>
        <v>0</v>
      </c>
      <c r="L2365" s="296">
        <f t="shared" si="1449"/>
        <v>0</v>
      </c>
      <c r="M2365" s="296">
        <f t="shared" si="1372"/>
        <v>824000</v>
      </c>
    </row>
    <row r="2366" spans="1:13" s="137" customFormat="1" hidden="1" x14ac:dyDescent="0.2">
      <c r="A2366" s="116" t="s">
        <v>808</v>
      </c>
      <c r="B2366" s="100" t="s">
        <v>826</v>
      </c>
      <c r="C2366" s="101">
        <v>51</v>
      </c>
      <c r="D2366" s="102"/>
      <c r="E2366" s="103">
        <v>421</v>
      </c>
      <c r="F2366" s="139"/>
      <c r="G2366" s="104"/>
      <c r="H2366" s="147">
        <f t="shared" si="1449"/>
        <v>0</v>
      </c>
      <c r="I2366" s="147">
        <f t="shared" si="1449"/>
        <v>0</v>
      </c>
      <c r="J2366" s="147">
        <f t="shared" si="1449"/>
        <v>824000</v>
      </c>
      <c r="K2366" s="147">
        <f t="shared" si="1449"/>
        <v>0</v>
      </c>
      <c r="L2366" s="147">
        <f t="shared" si="1449"/>
        <v>0</v>
      </c>
      <c r="M2366" s="147">
        <f t="shared" si="1372"/>
        <v>824000</v>
      </c>
    </row>
    <row r="2367" spans="1:13" s="148" customFormat="1" hidden="1" x14ac:dyDescent="0.2">
      <c r="A2367" s="95" t="s">
        <v>808</v>
      </c>
      <c r="B2367" s="93" t="s">
        <v>826</v>
      </c>
      <c r="C2367" s="134">
        <v>51</v>
      </c>
      <c r="D2367" s="95" t="s">
        <v>101</v>
      </c>
      <c r="E2367" s="136">
        <v>4214</v>
      </c>
      <c r="F2367" s="141" t="s">
        <v>500</v>
      </c>
      <c r="G2367" s="130"/>
      <c r="H2367" s="275">
        <v>0</v>
      </c>
      <c r="I2367" s="275"/>
      <c r="J2367" s="275">
        <v>824000</v>
      </c>
      <c r="K2367" s="275"/>
      <c r="L2367" s="275"/>
      <c r="M2367" s="275">
        <f t="shared" si="1372"/>
        <v>824000</v>
      </c>
    </row>
    <row r="2368" spans="1:13" s="148" customFormat="1" hidden="1" x14ac:dyDescent="0.2">
      <c r="A2368" s="186" t="s">
        <v>808</v>
      </c>
      <c r="B2368" s="174" t="s">
        <v>826</v>
      </c>
      <c r="C2368" s="164">
        <v>810</v>
      </c>
      <c r="D2368" s="164"/>
      <c r="E2368" s="165">
        <v>42</v>
      </c>
      <c r="F2368" s="166"/>
      <c r="G2368" s="167"/>
      <c r="H2368" s="296">
        <f t="shared" ref="H2368:L2369" si="1453">H2369</f>
        <v>981375</v>
      </c>
      <c r="I2368" s="296">
        <f t="shared" si="1453"/>
        <v>981375</v>
      </c>
      <c r="J2368" s="296">
        <f t="shared" si="1453"/>
        <v>0</v>
      </c>
      <c r="K2368" s="296">
        <f t="shared" si="1453"/>
        <v>0</v>
      </c>
      <c r="L2368" s="296">
        <f t="shared" si="1453"/>
        <v>0</v>
      </c>
      <c r="M2368" s="296">
        <f t="shared" si="1372"/>
        <v>0</v>
      </c>
    </row>
    <row r="2369" spans="1:13" s="99" customFormat="1" hidden="1" x14ac:dyDescent="0.2">
      <c r="A2369" s="116" t="s">
        <v>808</v>
      </c>
      <c r="B2369" s="100" t="s">
        <v>826</v>
      </c>
      <c r="C2369" s="101">
        <v>810</v>
      </c>
      <c r="D2369" s="102"/>
      <c r="E2369" s="103">
        <v>421</v>
      </c>
      <c r="F2369" s="139"/>
      <c r="G2369" s="104"/>
      <c r="H2369" s="147">
        <f t="shared" si="1453"/>
        <v>981375</v>
      </c>
      <c r="I2369" s="147">
        <f t="shared" si="1453"/>
        <v>981375</v>
      </c>
      <c r="J2369" s="147">
        <f t="shared" si="1453"/>
        <v>0</v>
      </c>
      <c r="K2369" s="147">
        <f t="shared" si="1453"/>
        <v>0</v>
      </c>
      <c r="L2369" s="147">
        <f t="shared" si="1453"/>
        <v>0</v>
      </c>
      <c r="M2369" s="147">
        <f t="shared" si="1372"/>
        <v>0</v>
      </c>
    </row>
    <row r="2370" spans="1:13" ht="15" hidden="1" x14ac:dyDescent="0.2">
      <c r="A2370" s="95" t="s">
        <v>808</v>
      </c>
      <c r="B2370" s="93" t="s">
        <v>826</v>
      </c>
      <c r="C2370" s="134">
        <v>810</v>
      </c>
      <c r="D2370" s="95" t="s">
        <v>101</v>
      </c>
      <c r="E2370" s="136">
        <v>4214</v>
      </c>
      <c r="F2370" s="141" t="s">
        <v>500</v>
      </c>
      <c r="G2370" s="130"/>
      <c r="H2370" s="275">
        <v>981375</v>
      </c>
      <c r="I2370" s="275">
        <v>981375</v>
      </c>
      <c r="J2370" s="275"/>
      <c r="K2370" s="275"/>
      <c r="L2370" s="275"/>
      <c r="M2370" s="275">
        <f t="shared" si="1372"/>
        <v>0</v>
      </c>
    </row>
    <row r="2371" spans="1:13" s="99" customFormat="1" ht="67.5" hidden="1" x14ac:dyDescent="0.2">
      <c r="A2371" s="187" t="s">
        <v>808</v>
      </c>
      <c r="B2371" s="169" t="s">
        <v>830</v>
      </c>
      <c r="C2371" s="169"/>
      <c r="D2371" s="169"/>
      <c r="E2371" s="170"/>
      <c r="F2371" s="172" t="s">
        <v>831</v>
      </c>
      <c r="G2371" s="173" t="s">
        <v>618</v>
      </c>
      <c r="H2371" s="297">
        <f>+H2372+H2377+H2381+H2386+H2389+H2392+H2397</f>
        <v>12806000</v>
      </c>
      <c r="I2371" s="297">
        <f>+I2372+I2377+I2381+I2386+I2389+I2392+I2397</f>
        <v>1494000</v>
      </c>
      <c r="J2371" s="297">
        <f>+J2372+J2377+J2381+J2386+J2389+J2392+J2397</f>
        <v>126300</v>
      </c>
      <c r="K2371" s="297">
        <f t="shared" ref="K2371:L2371" si="1454">+K2372+K2377+K2381+K2386+K2389+K2392+K2397</f>
        <v>0</v>
      </c>
      <c r="L2371" s="297">
        <f t="shared" si="1454"/>
        <v>0</v>
      </c>
      <c r="M2371" s="297">
        <f t="shared" si="1372"/>
        <v>11438300</v>
      </c>
    </row>
    <row r="2372" spans="1:13" s="137" customFormat="1" hidden="1" x14ac:dyDescent="0.2">
      <c r="A2372" s="182" t="s">
        <v>808</v>
      </c>
      <c r="B2372" s="163" t="s">
        <v>830</v>
      </c>
      <c r="C2372" s="164">
        <v>43</v>
      </c>
      <c r="D2372" s="163"/>
      <c r="E2372" s="165">
        <v>31</v>
      </c>
      <c r="F2372" s="166"/>
      <c r="G2372" s="166"/>
      <c r="H2372" s="180">
        <f>H2373+H2375</f>
        <v>2650</v>
      </c>
      <c r="I2372" s="180">
        <f>I2373+I2375</f>
        <v>0</v>
      </c>
      <c r="J2372" s="180">
        <f>J2373+J2375</f>
        <v>0</v>
      </c>
      <c r="K2372" s="180">
        <f t="shared" ref="K2372:L2372" si="1455">K2373+K2375</f>
        <v>0</v>
      </c>
      <c r="L2372" s="180">
        <f t="shared" si="1455"/>
        <v>0</v>
      </c>
      <c r="M2372" s="180">
        <f t="shared" si="1372"/>
        <v>2650</v>
      </c>
    </row>
    <row r="2373" spans="1:13" s="99" customFormat="1" hidden="1" x14ac:dyDescent="0.2">
      <c r="A2373" s="116" t="s">
        <v>808</v>
      </c>
      <c r="B2373" s="100" t="s">
        <v>830</v>
      </c>
      <c r="C2373" s="101">
        <v>43</v>
      </c>
      <c r="D2373" s="116"/>
      <c r="E2373" s="111">
        <v>311</v>
      </c>
      <c r="F2373" s="139"/>
      <c r="G2373" s="181"/>
      <c r="H2373" s="106">
        <f t="shared" ref="H2373:L2373" si="1456">H2374</f>
        <v>2250</v>
      </c>
      <c r="I2373" s="106">
        <f t="shared" si="1456"/>
        <v>0</v>
      </c>
      <c r="J2373" s="106">
        <f t="shared" si="1456"/>
        <v>0</v>
      </c>
      <c r="K2373" s="106">
        <f t="shared" si="1456"/>
        <v>0</v>
      </c>
      <c r="L2373" s="106">
        <f t="shared" si="1456"/>
        <v>0</v>
      </c>
      <c r="M2373" s="106">
        <f t="shared" si="1372"/>
        <v>2250</v>
      </c>
    </row>
    <row r="2374" spans="1:13" s="137" customFormat="1" ht="15" hidden="1" x14ac:dyDescent="0.2">
      <c r="A2374" s="95" t="s">
        <v>808</v>
      </c>
      <c r="B2374" s="93" t="s">
        <v>830</v>
      </c>
      <c r="C2374" s="94">
        <v>43</v>
      </c>
      <c r="D2374" s="95" t="s">
        <v>101</v>
      </c>
      <c r="E2374" s="117">
        <v>3111</v>
      </c>
      <c r="F2374" s="140" t="s">
        <v>33</v>
      </c>
      <c r="G2374" s="132"/>
      <c r="H2374" s="275">
        <v>2250</v>
      </c>
      <c r="I2374" s="275"/>
      <c r="J2374" s="275"/>
      <c r="K2374" s="275"/>
      <c r="L2374" s="275"/>
      <c r="M2374" s="275">
        <f t="shared" si="1372"/>
        <v>2250</v>
      </c>
    </row>
    <row r="2375" spans="1:13" s="137" customFormat="1" hidden="1" x14ac:dyDescent="0.2">
      <c r="A2375" s="116" t="s">
        <v>808</v>
      </c>
      <c r="B2375" s="100" t="s">
        <v>830</v>
      </c>
      <c r="C2375" s="101">
        <v>43</v>
      </c>
      <c r="D2375" s="102"/>
      <c r="E2375" s="103">
        <v>313</v>
      </c>
      <c r="F2375" s="139"/>
      <c r="G2375" s="104"/>
      <c r="H2375" s="295">
        <f t="shared" ref="H2375:L2375" si="1457">H2376</f>
        <v>400</v>
      </c>
      <c r="I2375" s="295">
        <f t="shared" si="1457"/>
        <v>0</v>
      </c>
      <c r="J2375" s="295">
        <f t="shared" si="1457"/>
        <v>0</v>
      </c>
      <c r="K2375" s="295">
        <f t="shared" si="1457"/>
        <v>0</v>
      </c>
      <c r="L2375" s="295">
        <f t="shared" si="1457"/>
        <v>0</v>
      </c>
      <c r="M2375" s="295">
        <f t="shared" si="1372"/>
        <v>400</v>
      </c>
    </row>
    <row r="2376" spans="1:13" s="99" customFormat="1" hidden="1" x14ac:dyDescent="0.2">
      <c r="A2376" s="95" t="s">
        <v>808</v>
      </c>
      <c r="B2376" s="93" t="s">
        <v>830</v>
      </c>
      <c r="C2376" s="134">
        <v>43</v>
      </c>
      <c r="D2376" s="95" t="s">
        <v>101</v>
      </c>
      <c r="E2376" s="136">
        <v>3132</v>
      </c>
      <c r="F2376" s="141" t="s">
        <v>40</v>
      </c>
      <c r="G2376" s="130"/>
      <c r="H2376" s="275">
        <v>400</v>
      </c>
      <c r="I2376" s="275"/>
      <c r="J2376" s="275"/>
      <c r="K2376" s="275"/>
      <c r="L2376" s="275"/>
      <c r="M2376" s="275">
        <f t="shared" si="1372"/>
        <v>400</v>
      </c>
    </row>
    <row r="2377" spans="1:13" s="137" customFormat="1" hidden="1" x14ac:dyDescent="0.2">
      <c r="A2377" s="186" t="s">
        <v>808</v>
      </c>
      <c r="B2377" s="174" t="s">
        <v>830</v>
      </c>
      <c r="C2377" s="164">
        <v>43</v>
      </c>
      <c r="D2377" s="164"/>
      <c r="E2377" s="165">
        <v>32</v>
      </c>
      <c r="F2377" s="166"/>
      <c r="G2377" s="167"/>
      <c r="H2377" s="296">
        <f>H2378</f>
        <v>3500</v>
      </c>
      <c r="I2377" s="296">
        <f>I2378</f>
        <v>0</v>
      </c>
      <c r="J2377" s="296">
        <f>J2378</f>
        <v>118000</v>
      </c>
      <c r="K2377" s="296">
        <f t="shared" ref="K2377:L2377" si="1458">K2378</f>
        <v>0</v>
      </c>
      <c r="L2377" s="296">
        <f t="shared" si="1458"/>
        <v>0</v>
      </c>
      <c r="M2377" s="296">
        <f t="shared" si="1372"/>
        <v>121500</v>
      </c>
    </row>
    <row r="2378" spans="1:13" s="137" customFormat="1" hidden="1" x14ac:dyDescent="0.2">
      <c r="A2378" s="116" t="s">
        <v>808</v>
      </c>
      <c r="B2378" s="100" t="s">
        <v>830</v>
      </c>
      <c r="C2378" s="101">
        <v>43</v>
      </c>
      <c r="D2378" s="102"/>
      <c r="E2378" s="103">
        <v>323</v>
      </c>
      <c r="F2378" s="139"/>
      <c r="G2378" s="104"/>
      <c r="H2378" s="295">
        <f>SUM(H2379:H2380)</f>
        <v>3500</v>
      </c>
      <c r="I2378" s="295">
        <f>SUM(I2379:I2380)</f>
        <v>0</v>
      </c>
      <c r="J2378" s="295">
        <f>SUM(J2379:J2380)</f>
        <v>118000</v>
      </c>
      <c r="K2378" s="295">
        <f t="shared" ref="K2378:L2378" si="1459">SUM(K2379:K2380)</f>
        <v>0</v>
      </c>
      <c r="L2378" s="295">
        <f t="shared" si="1459"/>
        <v>0</v>
      </c>
      <c r="M2378" s="295">
        <f t="shared" si="1372"/>
        <v>121500</v>
      </c>
    </row>
    <row r="2379" spans="1:13" s="137" customFormat="1" ht="15" hidden="1" x14ac:dyDescent="0.2">
      <c r="A2379" s="95" t="s">
        <v>808</v>
      </c>
      <c r="B2379" s="93" t="s">
        <v>830</v>
      </c>
      <c r="C2379" s="134">
        <v>43</v>
      </c>
      <c r="D2379" s="95" t="s">
        <v>101</v>
      </c>
      <c r="E2379" s="136">
        <v>3233</v>
      </c>
      <c r="F2379" s="141" t="s">
        <v>54</v>
      </c>
      <c r="G2379" s="351"/>
      <c r="H2379" s="275">
        <v>500</v>
      </c>
      <c r="I2379" s="275"/>
      <c r="J2379" s="275">
        <v>59000</v>
      </c>
      <c r="K2379" s="275"/>
      <c r="L2379" s="275"/>
      <c r="M2379" s="275">
        <f t="shared" si="1372"/>
        <v>59500</v>
      </c>
    </row>
    <row r="2380" spans="1:13" s="137" customFormat="1" ht="15" hidden="1" x14ac:dyDescent="0.2">
      <c r="A2380" s="95" t="s">
        <v>808</v>
      </c>
      <c r="B2380" s="93" t="s">
        <v>830</v>
      </c>
      <c r="C2380" s="134">
        <v>43</v>
      </c>
      <c r="D2380" s="95" t="s">
        <v>101</v>
      </c>
      <c r="E2380" s="136">
        <v>3237</v>
      </c>
      <c r="F2380" s="141" t="s">
        <v>58</v>
      </c>
      <c r="G2380" s="351"/>
      <c r="H2380" s="275">
        <v>3000</v>
      </c>
      <c r="I2380" s="275"/>
      <c r="J2380" s="275">
        <v>59000</v>
      </c>
      <c r="K2380" s="275"/>
      <c r="L2380" s="275"/>
      <c r="M2380" s="275">
        <f t="shared" si="1372"/>
        <v>62000</v>
      </c>
    </row>
    <row r="2381" spans="1:13" s="137" customFormat="1" hidden="1" x14ac:dyDescent="0.2">
      <c r="A2381" s="182" t="s">
        <v>808</v>
      </c>
      <c r="B2381" s="163" t="s">
        <v>830</v>
      </c>
      <c r="C2381" s="164">
        <v>51</v>
      </c>
      <c r="D2381" s="163"/>
      <c r="E2381" s="165">
        <v>31</v>
      </c>
      <c r="F2381" s="166"/>
      <c r="G2381" s="166"/>
      <c r="H2381" s="180">
        <f>H2382+H2384</f>
        <v>7000</v>
      </c>
      <c r="I2381" s="180">
        <f>I2382+I2384</f>
        <v>7000</v>
      </c>
      <c r="J2381" s="180">
        <f>J2382+J2384</f>
        <v>0</v>
      </c>
      <c r="K2381" s="180">
        <f t="shared" ref="K2381:L2381" si="1460">K2382+K2384</f>
        <v>0</v>
      </c>
      <c r="L2381" s="180">
        <f t="shared" si="1460"/>
        <v>0</v>
      </c>
      <c r="M2381" s="180">
        <f t="shared" si="1372"/>
        <v>0</v>
      </c>
    </row>
    <row r="2382" spans="1:13" s="137" customFormat="1" hidden="1" x14ac:dyDescent="0.2">
      <c r="A2382" s="116" t="s">
        <v>808</v>
      </c>
      <c r="B2382" s="100" t="s">
        <v>830</v>
      </c>
      <c r="C2382" s="101">
        <v>51</v>
      </c>
      <c r="D2382" s="116"/>
      <c r="E2382" s="111">
        <v>311</v>
      </c>
      <c r="F2382" s="139"/>
      <c r="G2382" s="181"/>
      <c r="H2382" s="106">
        <f t="shared" ref="H2382:L2382" si="1461">H2383</f>
        <v>6000</v>
      </c>
      <c r="I2382" s="106">
        <f t="shared" si="1461"/>
        <v>6000</v>
      </c>
      <c r="J2382" s="106">
        <f t="shared" si="1461"/>
        <v>0</v>
      </c>
      <c r="K2382" s="106">
        <f t="shared" si="1461"/>
        <v>0</v>
      </c>
      <c r="L2382" s="106">
        <f t="shared" si="1461"/>
        <v>0</v>
      </c>
      <c r="M2382" s="106">
        <f t="shared" si="1372"/>
        <v>0</v>
      </c>
    </row>
    <row r="2383" spans="1:13" s="137" customFormat="1" ht="15" hidden="1" x14ac:dyDescent="0.2">
      <c r="A2383" s="95" t="s">
        <v>808</v>
      </c>
      <c r="B2383" s="93" t="s">
        <v>830</v>
      </c>
      <c r="C2383" s="94">
        <v>51</v>
      </c>
      <c r="D2383" s="95" t="s">
        <v>101</v>
      </c>
      <c r="E2383" s="117">
        <v>3111</v>
      </c>
      <c r="F2383" s="140" t="s">
        <v>33</v>
      </c>
      <c r="G2383" s="132"/>
      <c r="H2383" s="275">
        <v>6000</v>
      </c>
      <c r="I2383" s="275">
        <v>6000</v>
      </c>
      <c r="J2383" s="275"/>
      <c r="K2383" s="275"/>
      <c r="L2383" s="275"/>
      <c r="M2383" s="275">
        <f t="shared" si="1372"/>
        <v>0</v>
      </c>
    </row>
    <row r="2384" spans="1:13" s="137" customFormat="1" hidden="1" x14ac:dyDescent="0.2">
      <c r="A2384" s="116" t="s">
        <v>808</v>
      </c>
      <c r="B2384" s="100" t="s">
        <v>830</v>
      </c>
      <c r="C2384" s="101">
        <v>51</v>
      </c>
      <c r="D2384" s="102"/>
      <c r="E2384" s="103">
        <v>313</v>
      </c>
      <c r="F2384" s="139"/>
      <c r="G2384" s="104"/>
      <c r="H2384" s="295">
        <f t="shared" ref="H2384:L2384" si="1462">H2385</f>
        <v>1000</v>
      </c>
      <c r="I2384" s="295">
        <f t="shared" si="1462"/>
        <v>1000</v>
      </c>
      <c r="J2384" s="295">
        <f t="shared" si="1462"/>
        <v>0</v>
      </c>
      <c r="K2384" s="295">
        <f t="shared" si="1462"/>
        <v>0</v>
      </c>
      <c r="L2384" s="295">
        <f t="shared" si="1462"/>
        <v>0</v>
      </c>
      <c r="M2384" s="295">
        <f t="shared" si="1372"/>
        <v>0</v>
      </c>
    </row>
    <row r="2385" spans="1:13" s="137" customFormat="1" ht="15" hidden="1" x14ac:dyDescent="0.2">
      <c r="A2385" s="95" t="s">
        <v>808</v>
      </c>
      <c r="B2385" s="93" t="s">
        <v>830</v>
      </c>
      <c r="C2385" s="134">
        <v>51</v>
      </c>
      <c r="D2385" s="95" t="s">
        <v>101</v>
      </c>
      <c r="E2385" s="136">
        <v>3132</v>
      </c>
      <c r="F2385" s="141" t="s">
        <v>40</v>
      </c>
      <c r="G2385" s="130"/>
      <c r="H2385" s="275">
        <v>1000</v>
      </c>
      <c r="I2385" s="275">
        <v>1000</v>
      </c>
      <c r="J2385" s="275"/>
      <c r="K2385" s="275"/>
      <c r="L2385" s="275"/>
      <c r="M2385" s="275">
        <f t="shared" si="1372"/>
        <v>0</v>
      </c>
    </row>
    <row r="2386" spans="1:13" s="137" customFormat="1" hidden="1" x14ac:dyDescent="0.2">
      <c r="A2386" s="186" t="s">
        <v>808</v>
      </c>
      <c r="B2386" s="174" t="s">
        <v>830</v>
      </c>
      <c r="C2386" s="164">
        <v>51</v>
      </c>
      <c r="D2386" s="164"/>
      <c r="E2386" s="165">
        <v>32</v>
      </c>
      <c r="F2386" s="166"/>
      <c r="G2386" s="167"/>
      <c r="H2386" s="296">
        <f>H2387</f>
        <v>8500</v>
      </c>
      <c r="I2386" s="296">
        <f>I2387</f>
        <v>0</v>
      </c>
      <c r="J2386" s="296">
        <f>J2387</f>
        <v>1300</v>
      </c>
      <c r="K2386" s="296">
        <f t="shared" ref="K2386:L2386" si="1463">K2387</f>
        <v>0</v>
      </c>
      <c r="L2386" s="296">
        <f t="shared" si="1463"/>
        <v>0</v>
      </c>
      <c r="M2386" s="296">
        <f t="shared" si="1372"/>
        <v>9800</v>
      </c>
    </row>
    <row r="2387" spans="1:13" hidden="1" x14ac:dyDescent="0.2">
      <c r="A2387" s="116" t="s">
        <v>808</v>
      </c>
      <c r="B2387" s="100" t="s">
        <v>830</v>
      </c>
      <c r="C2387" s="101">
        <v>51</v>
      </c>
      <c r="D2387" s="102"/>
      <c r="E2387" s="103">
        <v>323</v>
      </c>
      <c r="F2387" s="139"/>
      <c r="G2387" s="181"/>
      <c r="H2387" s="295">
        <f>SUM(H2388:H2388)</f>
        <v>8500</v>
      </c>
      <c r="I2387" s="295">
        <f>SUM(I2388:I2388)</f>
        <v>0</v>
      </c>
      <c r="J2387" s="295">
        <f>SUM(J2388:J2388)</f>
        <v>1300</v>
      </c>
      <c r="K2387" s="295">
        <f t="shared" ref="K2387:L2387" si="1464">SUM(K2388:K2388)</f>
        <v>0</v>
      </c>
      <c r="L2387" s="295">
        <f t="shared" si="1464"/>
        <v>0</v>
      </c>
      <c r="M2387" s="295">
        <f t="shared" si="1372"/>
        <v>9800</v>
      </c>
    </row>
    <row r="2388" spans="1:13" s="137" customFormat="1" ht="15" hidden="1" x14ac:dyDescent="0.2">
      <c r="A2388" s="95" t="s">
        <v>808</v>
      </c>
      <c r="B2388" s="93" t="s">
        <v>830</v>
      </c>
      <c r="C2388" s="134">
        <v>51</v>
      </c>
      <c r="D2388" s="95" t="s">
        <v>101</v>
      </c>
      <c r="E2388" s="136">
        <v>3237</v>
      </c>
      <c r="F2388" s="141" t="s">
        <v>58</v>
      </c>
      <c r="G2388" s="351"/>
      <c r="H2388" s="275">
        <v>8500</v>
      </c>
      <c r="I2388" s="275"/>
      <c r="J2388" s="275">
        <v>1300</v>
      </c>
      <c r="K2388" s="275"/>
      <c r="L2388" s="275"/>
      <c r="M2388" s="275">
        <f t="shared" si="1372"/>
        <v>9800</v>
      </c>
    </row>
    <row r="2389" spans="1:13" hidden="1" x14ac:dyDescent="0.2">
      <c r="A2389" s="186" t="s">
        <v>808</v>
      </c>
      <c r="B2389" s="174" t="s">
        <v>830</v>
      </c>
      <c r="C2389" s="164">
        <v>51</v>
      </c>
      <c r="D2389" s="164"/>
      <c r="E2389" s="165">
        <v>38</v>
      </c>
      <c r="F2389" s="166"/>
      <c r="G2389" s="167"/>
      <c r="H2389" s="296">
        <f t="shared" ref="H2389:L2390" si="1465">H2390</f>
        <v>12767000</v>
      </c>
      <c r="I2389" s="296">
        <f t="shared" si="1465"/>
        <v>1487000</v>
      </c>
      <c r="J2389" s="296">
        <f t="shared" si="1465"/>
        <v>0</v>
      </c>
      <c r="K2389" s="296">
        <f t="shared" si="1465"/>
        <v>0</v>
      </c>
      <c r="L2389" s="296">
        <f t="shared" si="1465"/>
        <v>0</v>
      </c>
      <c r="M2389" s="296">
        <f t="shared" si="1372"/>
        <v>11280000</v>
      </c>
    </row>
    <row r="2390" spans="1:13" s="137" customFormat="1" hidden="1" x14ac:dyDescent="0.2">
      <c r="A2390" s="116" t="s">
        <v>808</v>
      </c>
      <c r="B2390" s="100" t="s">
        <v>830</v>
      </c>
      <c r="C2390" s="101">
        <v>51</v>
      </c>
      <c r="D2390" s="102"/>
      <c r="E2390" s="103">
        <v>386</v>
      </c>
      <c r="F2390" s="139"/>
      <c r="G2390" s="104"/>
      <c r="H2390" s="147">
        <f t="shared" si="1465"/>
        <v>12767000</v>
      </c>
      <c r="I2390" s="147">
        <f t="shared" si="1465"/>
        <v>1487000</v>
      </c>
      <c r="J2390" s="147">
        <f t="shared" si="1465"/>
        <v>0</v>
      </c>
      <c r="K2390" s="147">
        <f t="shared" si="1465"/>
        <v>0</v>
      </c>
      <c r="L2390" s="147">
        <f t="shared" si="1465"/>
        <v>0</v>
      </c>
      <c r="M2390" s="147">
        <f t="shared" si="1372"/>
        <v>11280000</v>
      </c>
    </row>
    <row r="2391" spans="1:13" s="99" customFormat="1" hidden="1" x14ac:dyDescent="0.2">
      <c r="A2391" s="95" t="s">
        <v>808</v>
      </c>
      <c r="B2391" s="93" t="s">
        <v>830</v>
      </c>
      <c r="C2391" s="134">
        <v>51</v>
      </c>
      <c r="D2391" s="95" t="s">
        <v>101</v>
      </c>
      <c r="E2391" s="136">
        <v>3864</v>
      </c>
      <c r="F2391" s="141" t="s">
        <v>753</v>
      </c>
      <c r="G2391" s="130"/>
      <c r="H2391" s="275">
        <v>12767000</v>
      </c>
      <c r="I2391" s="275">
        <v>1487000</v>
      </c>
      <c r="J2391" s="275"/>
      <c r="K2391" s="275"/>
      <c r="L2391" s="275"/>
      <c r="M2391" s="275">
        <f t="shared" si="1372"/>
        <v>11280000</v>
      </c>
    </row>
    <row r="2392" spans="1:13" hidden="1" x14ac:dyDescent="0.2">
      <c r="A2392" s="186" t="s">
        <v>808</v>
      </c>
      <c r="B2392" s="174" t="s">
        <v>830</v>
      </c>
      <c r="C2392" s="164">
        <v>559</v>
      </c>
      <c r="D2392" s="164"/>
      <c r="E2392" s="165">
        <v>31</v>
      </c>
      <c r="F2392" s="166"/>
      <c r="G2392" s="167"/>
      <c r="H2392" s="296">
        <f>H2393+H2395</f>
        <v>7850</v>
      </c>
      <c r="I2392" s="296">
        <f>I2393+I2395</f>
        <v>0</v>
      </c>
      <c r="J2392" s="296">
        <f>J2393+J2395</f>
        <v>7000</v>
      </c>
      <c r="K2392" s="296">
        <f t="shared" ref="K2392:L2392" si="1466">K2393+K2395</f>
        <v>0</v>
      </c>
      <c r="L2392" s="296">
        <f t="shared" si="1466"/>
        <v>0</v>
      </c>
      <c r="M2392" s="296">
        <f t="shared" si="1372"/>
        <v>14850</v>
      </c>
    </row>
    <row r="2393" spans="1:13" s="99" customFormat="1" hidden="1" x14ac:dyDescent="0.2">
      <c r="A2393" s="116" t="s">
        <v>808</v>
      </c>
      <c r="B2393" s="100" t="s">
        <v>830</v>
      </c>
      <c r="C2393" s="101">
        <v>559</v>
      </c>
      <c r="D2393" s="102"/>
      <c r="E2393" s="103">
        <v>311</v>
      </c>
      <c r="F2393" s="139"/>
      <c r="G2393" s="104"/>
      <c r="H2393" s="147">
        <f t="shared" ref="H2393:L2393" si="1467">H2394</f>
        <v>6750</v>
      </c>
      <c r="I2393" s="147">
        <f t="shared" si="1467"/>
        <v>0</v>
      </c>
      <c r="J2393" s="147">
        <f t="shared" si="1467"/>
        <v>6000</v>
      </c>
      <c r="K2393" s="147">
        <f t="shared" si="1467"/>
        <v>0</v>
      </c>
      <c r="L2393" s="147">
        <f t="shared" si="1467"/>
        <v>0</v>
      </c>
      <c r="M2393" s="147">
        <f t="shared" si="1372"/>
        <v>12750</v>
      </c>
    </row>
    <row r="2394" spans="1:13" ht="15" hidden="1" x14ac:dyDescent="0.2">
      <c r="A2394" s="135" t="s">
        <v>808</v>
      </c>
      <c r="B2394" s="93" t="s">
        <v>830</v>
      </c>
      <c r="C2394" s="94">
        <v>559</v>
      </c>
      <c r="D2394" s="95" t="s">
        <v>101</v>
      </c>
      <c r="E2394" s="117">
        <v>3111</v>
      </c>
      <c r="F2394" s="140" t="s">
        <v>33</v>
      </c>
      <c r="G2394" s="130"/>
      <c r="H2394" s="275">
        <v>6750</v>
      </c>
      <c r="I2394" s="275"/>
      <c r="J2394" s="275">
        <v>6000</v>
      </c>
      <c r="K2394" s="275"/>
      <c r="L2394" s="275"/>
      <c r="M2394" s="275">
        <f t="shared" si="1372"/>
        <v>12750</v>
      </c>
    </row>
    <row r="2395" spans="1:13" s="137" customFormat="1" hidden="1" x14ac:dyDescent="0.2">
      <c r="A2395" s="151" t="s">
        <v>808</v>
      </c>
      <c r="B2395" s="100" t="s">
        <v>830</v>
      </c>
      <c r="C2395" s="101">
        <v>559</v>
      </c>
      <c r="D2395" s="102"/>
      <c r="E2395" s="103">
        <v>313</v>
      </c>
      <c r="F2395" s="139"/>
      <c r="G2395" s="129"/>
      <c r="H2395" s="155">
        <f t="shared" ref="H2395:L2395" si="1468">H2396</f>
        <v>1100</v>
      </c>
      <c r="I2395" s="155">
        <f t="shared" si="1468"/>
        <v>0</v>
      </c>
      <c r="J2395" s="155">
        <f t="shared" si="1468"/>
        <v>1000</v>
      </c>
      <c r="K2395" s="155">
        <f t="shared" si="1468"/>
        <v>0</v>
      </c>
      <c r="L2395" s="155">
        <f t="shared" si="1468"/>
        <v>0</v>
      </c>
      <c r="M2395" s="155">
        <f t="shared" si="1372"/>
        <v>2100</v>
      </c>
    </row>
    <row r="2396" spans="1:13" s="99" customFormat="1" hidden="1" x14ac:dyDescent="0.2">
      <c r="A2396" s="135" t="s">
        <v>808</v>
      </c>
      <c r="B2396" s="93" t="s">
        <v>830</v>
      </c>
      <c r="C2396" s="134">
        <v>559</v>
      </c>
      <c r="D2396" s="95" t="s">
        <v>101</v>
      </c>
      <c r="E2396" s="136">
        <v>3132</v>
      </c>
      <c r="F2396" s="141" t="s">
        <v>40</v>
      </c>
      <c r="G2396" s="130"/>
      <c r="H2396" s="275">
        <v>1100</v>
      </c>
      <c r="I2396" s="275"/>
      <c r="J2396" s="275">
        <v>1000</v>
      </c>
      <c r="K2396" s="275"/>
      <c r="L2396" s="275"/>
      <c r="M2396" s="275">
        <f t="shared" si="1372"/>
        <v>2100</v>
      </c>
    </row>
    <row r="2397" spans="1:13" hidden="1" x14ac:dyDescent="0.2">
      <c r="A2397" s="186" t="s">
        <v>808</v>
      </c>
      <c r="B2397" s="174" t="s">
        <v>830</v>
      </c>
      <c r="C2397" s="164">
        <v>559</v>
      </c>
      <c r="D2397" s="164"/>
      <c r="E2397" s="165">
        <v>32</v>
      </c>
      <c r="F2397" s="166"/>
      <c r="G2397" s="167"/>
      <c r="H2397" s="296">
        <f>H2398</f>
        <v>9500</v>
      </c>
      <c r="I2397" s="296">
        <f>I2398</f>
        <v>0</v>
      </c>
      <c r="J2397" s="296">
        <f>J2398</f>
        <v>0</v>
      </c>
      <c r="K2397" s="296">
        <f t="shared" ref="K2397:L2397" si="1469">K2398</f>
        <v>0</v>
      </c>
      <c r="L2397" s="296">
        <f t="shared" si="1469"/>
        <v>0</v>
      </c>
      <c r="M2397" s="296">
        <f t="shared" si="1372"/>
        <v>9500</v>
      </c>
    </row>
    <row r="2398" spans="1:13" hidden="1" x14ac:dyDescent="0.2">
      <c r="A2398" s="151" t="s">
        <v>808</v>
      </c>
      <c r="B2398" s="100" t="s">
        <v>830</v>
      </c>
      <c r="C2398" s="101">
        <v>559</v>
      </c>
      <c r="D2398" s="102"/>
      <c r="E2398" s="103">
        <v>323</v>
      </c>
      <c r="F2398" s="139"/>
      <c r="G2398" s="129"/>
      <c r="H2398" s="155">
        <f>SUM(H2399:H2400)</f>
        <v>9500</v>
      </c>
      <c r="I2398" s="155">
        <f>SUM(I2399:I2400)</f>
        <v>0</v>
      </c>
      <c r="J2398" s="155">
        <f>SUM(J2399:J2400)</f>
        <v>0</v>
      </c>
      <c r="K2398" s="155">
        <f t="shared" ref="K2398:L2398" si="1470">SUM(K2399:K2400)</f>
        <v>0</v>
      </c>
      <c r="L2398" s="155">
        <f t="shared" si="1470"/>
        <v>0</v>
      </c>
      <c r="M2398" s="155">
        <f t="shared" si="1372"/>
        <v>9500</v>
      </c>
    </row>
    <row r="2399" spans="1:13" ht="15" hidden="1" x14ac:dyDescent="0.2">
      <c r="A2399" s="135" t="s">
        <v>808</v>
      </c>
      <c r="B2399" s="93" t="s">
        <v>830</v>
      </c>
      <c r="C2399" s="134">
        <v>559</v>
      </c>
      <c r="D2399" s="95" t="s">
        <v>101</v>
      </c>
      <c r="E2399" s="136">
        <v>3233</v>
      </c>
      <c r="F2399" s="141" t="s">
        <v>54</v>
      </c>
      <c r="G2399" s="130"/>
      <c r="H2399" s="275">
        <v>1000</v>
      </c>
      <c r="I2399" s="275"/>
      <c r="J2399" s="275"/>
      <c r="K2399" s="275"/>
      <c r="L2399" s="275"/>
      <c r="M2399" s="275">
        <f t="shared" si="1372"/>
        <v>1000</v>
      </c>
    </row>
    <row r="2400" spans="1:13" ht="15" hidden="1" x14ac:dyDescent="0.2">
      <c r="A2400" s="135" t="s">
        <v>808</v>
      </c>
      <c r="B2400" s="93" t="s">
        <v>830</v>
      </c>
      <c r="C2400" s="134">
        <v>559</v>
      </c>
      <c r="D2400" s="95" t="s">
        <v>101</v>
      </c>
      <c r="E2400" s="136">
        <v>3237</v>
      </c>
      <c r="F2400" s="141" t="s">
        <v>58</v>
      </c>
      <c r="G2400" s="130"/>
      <c r="H2400" s="275">
        <v>8500</v>
      </c>
      <c r="I2400" s="275"/>
      <c r="J2400" s="275"/>
      <c r="K2400" s="275"/>
      <c r="L2400" s="275"/>
      <c r="M2400" s="275">
        <f t="shared" si="1372"/>
        <v>8500</v>
      </c>
    </row>
    <row r="2401" spans="1:13" ht="67.5" hidden="1" x14ac:dyDescent="0.2">
      <c r="A2401" s="187" t="s">
        <v>808</v>
      </c>
      <c r="B2401" s="169" t="s">
        <v>832</v>
      </c>
      <c r="C2401" s="169"/>
      <c r="D2401" s="169"/>
      <c r="E2401" s="170"/>
      <c r="F2401" s="172" t="s">
        <v>833</v>
      </c>
      <c r="G2401" s="173" t="s">
        <v>618</v>
      </c>
      <c r="H2401" s="360">
        <f>H2402</f>
        <v>1000</v>
      </c>
      <c r="I2401" s="360">
        <f>I2402</f>
        <v>0</v>
      </c>
      <c r="J2401" s="360">
        <f>J2402</f>
        <v>12000</v>
      </c>
      <c r="K2401" s="360">
        <f t="shared" ref="K2401:L2401" si="1471">K2402</f>
        <v>0</v>
      </c>
      <c r="L2401" s="360">
        <f t="shared" si="1471"/>
        <v>0</v>
      </c>
      <c r="M2401" s="360">
        <f t="shared" si="1372"/>
        <v>13000</v>
      </c>
    </row>
    <row r="2402" spans="1:13" s="99" customFormat="1" hidden="1" x14ac:dyDescent="0.2">
      <c r="A2402" s="186" t="s">
        <v>808</v>
      </c>
      <c r="B2402" s="174" t="s">
        <v>832</v>
      </c>
      <c r="C2402" s="164">
        <v>43</v>
      </c>
      <c r="D2402" s="164"/>
      <c r="E2402" s="165">
        <v>42</v>
      </c>
      <c r="F2402" s="166"/>
      <c r="G2402" s="167"/>
      <c r="H2402" s="296">
        <f t="shared" ref="H2402:L2403" si="1472">H2403</f>
        <v>1000</v>
      </c>
      <c r="I2402" s="296">
        <f t="shared" si="1472"/>
        <v>0</v>
      </c>
      <c r="J2402" s="296">
        <f t="shared" si="1472"/>
        <v>12000</v>
      </c>
      <c r="K2402" s="296">
        <f t="shared" si="1472"/>
        <v>0</v>
      </c>
      <c r="L2402" s="296">
        <f t="shared" si="1472"/>
        <v>0</v>
      </c>
      <c r="M2402" s="296">
        <f t="shared" si="1372"/>
        <v>13000</v>
      </c>
    </row>
    <row r="2403" spans="1:13" hidden="1" x14ac:dyDescent="0.2">
      <c r="A2403" s="116" t="s">
        <v>808</v>
      </c>
      <c r="B2403" s="100" t="s">
        <v>832</v>
      </c>
      <c r="C2403" s="101">
        <v>43</v>
      </c>
      <c r="D2403" s="102"/>
      <c r="E2403" s="103">
        <v>421</v>
      </c>
      <c r="F2403" s="139"/>
      <c r="G2403" s="104"/>
      <c r="H2403" s="147">
        <f t="shared" si="1472"/>
        <v>1000</v>
      </c>
      <c r="I2403" s="147">
        <f t="shared" si="1472"/>
        <v>0</v>
      </c>
      <c r="J2403" s="147">
        <f t="shared" si="1472"/>
        <v>12000</v>
      </c>
      <c r="K2403" s="147">
        <f t="shared" si="1472"/>
        <v>0</v>
      </c>
      <c r="L2403" s="147">
        <f t="shared" si="1472"/>
        <v>0</v>
      </c>
      <c r="M2403" s="147">
        <f t="shared" si="1372"/>
        <v>13000</v>
      </c>
    </row>
    <row r="2404" spans="1:13" ht="15" hidden="1" x14ac:dyDescent="0.2">
      <c r="A2404" s="95" t="s">
        <v>808</v>
      </c>
      <c r="B2404" s="93" t="s">
        <v>832</v>
      </c>
      <c r="C2404" s="134">
        <v>43</v>
      </c>
      <c r="D2404" s="95" t="s">
        <v>101</v>
      </c>
      <c r="E2404" s="136">
        <v>4213</v>
      </c>
      <c r="F2404" s="141" t="s">
        <v>815</v>
      </c>
      <c r="G2404" s="130"/>
      <c r="H2404" s="275">
        <v>1000</v>
      </c>
      <c r="I2404" s="275"/>
      <c r="J2404" s="275">
        <v>12000</v>
      </c>
      <c r="K2404" s="275"/>
      <c r="L2404" s="275"/>
      <c r="M2404" s="275">
        <f t="shared" si="1372"/>
        <v>13000</v>
      </c>
    </row>
    <row r="2405" spans="1:13" ht="67.5" hidden="1" x14ac:dyDescent="0.2">
      <c r="A2405" s="187" t="s">
        <v>808</v>
      </c>
      <c r="B2405" s="169" t="s">
        <v>834</v>
      </c>
      <c r="C2405" s="169"/>
      <c r="D2405" s="169"/>
      <c r="E2405" s="170"/>
      <c r="F2405" s="172" t="s">
        <v>835</v>
      </c>
      <c r="G2405" s="173" t="s">
        <v>618</v>
      </c>
      <c r="H2405" s="360">
        <f>H2411+H2416+H2432+H2437+H2424+H2406+H2419+H2427</f>
        <v>1146600</v>
      </c>
      <c r="I2405" s="360">
        <f>I2411+I2416+I2432+I2437+I2424+I2406+I2419+I2427</f>
        <v>0</v>
      </c>
      <c r="J2405" s="360">
        <f>J2411+J2416+J2432+J2437+J2424+J2406+J2419+J2427</f>
        <v>0</v>
      </c>
      <c r="K2405" s="360">
        <f t="shared" ref="K2405:L2405" si="1473">K2411+K2416+K2432+K2437+K2424+K2406+K2419+K2427</f>
        <v>0</v>
      </c>
      <c r="L2405" s="360">
        <f t="shared" si="1473"/>
        <v>0</v>
      </c>
      <c r="M2405" s="360">
        <f t="shared" si="1372"/>
        <v>1146600</v>
      </c>
    </row>
    <row r="2406" spans="1:13" s="99" customFormat="1" hidden="1" x14ac:dyDescent="0.2">
      <c r="A2406" s="174" t="s">
        <v>808</v>
      </c>
      <c r="B2406" s="174" t="s">
        <v>834</v>
      </c>
      <c r="C2406" s="164">
        <v>43</v>
      </c>
      <c r="D2406" s="164" t="s">
        <v>730</v>
      </c>
      <c r="E2406" s="165">
        <v>31</v>
      </c>
      <c r="F2406" s="166" t="s">
        <v>730</v>
      </c>
      <c r="G2406" s="167"/>
      <c r="H2406" s="296">
        <f t="shared" ref="H2406:J2406" si="1474">H2407+H2409</f>
        <v>14580</v>
      </c>
      <c r="I2406" s="296">
        <f t="shared" si="1474"/>
        <v>0</v>
      </c>
      <c r="J2406" s="296">
        <f t="shared" si="1474"/>
        <v>0</v>
      </c>
      <c r="K2406" s="296">
        <f t="shared" ref="K2406:L2406" si="1475">K2407+K2409</f>
        <v>0</v>
      </c>
      <c r="L2406" s="296">
        <f t="shared" si="1475"/>
        <v>0</v>
      </c>
      <c r="M2406" s="296">
        <f t="shared" si="1372"/>
        <v>14580</v>
      </c>
    </row>
    <row r="2407" spans="1:13" hidden="1" x14ac:dyDescent="0.2">
      <c r="A2407" s="100" t="s">
        <v>808</v>
      </c>
      <c r="B2407" s="100" t="s">
        <v>834</v>
      </c>
      <c r="C2407" s="101">
        <v>43</v>
      </c>
      <c r="D2407" s="102" t="s">
        <v>730</v>
      </c>
      <c r="E2407" s="103">
        <v>311</v>
      </c>
      <c r="F2407" s="139" t="s">
        <v>730</v>
      </c>
      <c r="G2407" s="104"/>
      <c r="H2407" s="147">
        <f t="shared" ref="H2407:L2407" si="1476">H2408</f>
        <v>12500</v>
      </c>
      <c r="I2407" s="147">
        <f t="shared" si="1476"/>
        <v>0</v>
      </c>
      <c r="J2407" s="147">
        <f t="shared" si="1476"/>
        <v>0</v>
      </c>
      <c r="K2407" s="147">
        <f t="shared" si="1476"/>
        <v>0</v>
      </c>
      <c r="L2407" s="147">
        <f t="shared" si="1476"/>
        <v>0</v>
      </c>
      <c r="M2407" s="147">
        <f t="shared" si="1372"/>
        <v>12500</v>
      </c>
    </row>
    <row r="2408" spans="1:13" s="99" customFormat="1" hidden="1" x14ac:dyDescent="0.2">
      <c r="A2408" s="93" t="s">
        <v>808</v>
      </c>
      <c r="B2408" s="93" t="s">
        <v>834</v>
      </c>
      <c r="C2408" s="134">
        <v>43</v>
      </c>
      <c r="D2408" s="95" t="s">
        <v>101</v>
      </c>
      <c r="E2408" s="136">
        <v>3111</v>
      </c>
      <c r="F2408" s="141" t="s">
        <v>33</v>
      </c>
      <c r="G2408" s="130"/>
      <c r="H2408" s="275">
        <v>12500</v>
      </c>
      <c r="I2408" s="275"/>
      <c r="J2408" s="275"/>
      <c r="K2408" s="275"/>
      <c r="L2408" s="275"/>
      <c r="M2408" s="275">
        <f t="shared" si="1372"/>
        <v>12500</v>
      </c>
    </row>
    <row r="2409" spans="1:13" hidden="1" x14ac:dyDescent="0.2">
      <c r="A2409" s="100" t="s">
        <v>808</v>
      </c>
      <c r="B2409" s="100" t="s">
        <v>834</v>
      </c>
      <c r="C2409" s="101">
        <v>43</v>
      </c>
      <c r="D2409" s="102" t="s">
        <v>730</v>
      </c>
      <c r="E2409" s="103">
        <v>313</v>
      </c>
      <c r="F2409" s="139" t="s">
        <v>730</v>
      </c>
      <c r="G2409" s="104"/>
      <c r="H2409" s="147">
        <f t="shared" ref="H2409:L2409" si="1477">H2410</f>
        <v>2080</v>
      </c>
      <c r="I2409" s="147">
        <f t="shared" si="1477"/>
        <v>0</v>
      </c>
      <c r="J2409" s="147">
        <f t="shared" si="1477"/>
        <v>0</v>
      </c>
      <c r="K2409" s="147">
        <f t="shared" si="1477"/>
        <v>0</v>
      </c>
      <c r="L2409" s="147">
        <f t="shared" si="1477"/>
        <v>0</v>
      </c>
      <c r="M2409" s="147">
        <f t="shared" si="1372"/>
        <v>2080</v>
      </c>
    </row>
    <row r="2410" spans="1:13" ht="15" hidden="1" x14ac:dyDescent="0.2">
      <c r="A2410" s="93" t="s">
        <v>808</v>
      </c>
      <c r="B2410" s="93" t="s">
        <v>834</v>
      </c>
      <c r="C2410" s="134">
        <v>43</v>
      </c>
      <c r="D2410" s="95" t="s">
        <v>101</v>
      </c>
      <c r="E2410" s="136">
        <v>3132</v>
      </c>
      <c r="F2410" s="141" t="s">
        <v>40</v>
      </c>
      <c r="G2410" s="130"/>
      <c r="H2410" s="275">
        <v>2080</v>
      </c>
      <c r="I2410" s="275"/>
      <c r="J2410" s="275"/>
      <c r="K2410" s="275"/>
      <c r="L2410" s="275"/>
      <c r="M2410" s="275">
        <f t="shared" si="1372"/>
        <v>2080</v>
      </c>
    </row>
    <row r="2411" spans="1:13" s="99" customFormat="1" hidden="1" x14ac:dyDescent="0.2">
      <c r="A2411" s="174" t="s">
        <v>808</v>
      </c>
      <c r="B2411" s="174" t="s">
        <v>834</v>
      </c>
      <c r="C2411" s="164">
        <v>43</v>
      </c>
      <c r="D2411" s="164"/>
      <c r="E2411" s="165">
        <v>32</v>
      </c>
      <c r="F2411" s="166"/>
      <c r="G2411" s="167"/>
      <c r="H2411" s="296">
        <f t="shared" ref="H2411:L2411" si="1478">H2412</f>
        <v>10300</v>
      </c>
      <c r="I2411" s="296">
        <f t="shared" si="1478"/>
        <v>0</v>
      </c>
      <c r="J2411" s="296">
        <f t="shared" si="1478"/>
        <v>0</v>
      </c>
      <c r="K2411" s="296">
        <f t="shared" si="1478"/>
        <v>0</v>
      </c>
      <c r="L2411" s="296">
        <f t="shared" si="1478"/>
        <v>0</v>
      </c>
      <c r="M2411" s="296">
        <f t="shared" si="1372"/>
        <v>10300</v>
      </c>
    </row>
    <row r="2412" spans="1:13" s="99" customFormat="1" hidden="1" x14ac:dyDescent="0.2">
      <c r="A2412" s="116" t="s">
        <v>808</v>
      </c>
      <c r="B2412" s="100" t="s">
        <v>834</v>
      </c>
      <c r="C2412" s="101">
        <v>43</v>
      </c>
      <c r="D2412" s="102"/>
      <c r="E2412" s="103">
        <v>323</v>
      </c>
      <c r="F2412" s="139"/>
      <c r="G2412" s="104"/>
      <c r="H2412" s="147">
        <f t="shared" ref="H2412:I2412" si="1479">SUM(H2413:H2415)</f>
        <v>10300</v>
      </c>
      <c r="I2412" s="147">
        <f t="shared" si="1479"/>
        <v>0</v>
      </c>
      <c r="J2412" s="147">
        <f t="shared" ref="J2412:L2412" si="1480">SUM(J2413:J2415)</f>
        <v>0</v>
      </c>
      <c r="K2412" s="147">
        <f t="shared" si="1480"/>
        <v>0</v>
      </c>
      <c r="L2412" s="147">
        <f t="shared" si="1480"/>
        <v>0</v>
      </c>
      <c r="M2412" s="147">
        <f t="shared" si="1372"/>
        <v>10300</v>
      </c>
    </row>
    <row r="2413" spans="1:13" s="99" customFormat="1" hidden="1" x14ac:dyDescent="0.2">
      <c r="A2413" s="95" t="s">
        <v>808</v>
      </c>
      <c r="B2413" s="93" t="s">
        <v>834</v>
      </c>
      <c r="C2413" s="134">
        <v>43</v>
      </c>
      <c r="D2413" s="95" t="s">
        <v>101</v>
      </c>
      <c r="E2413" s="136">
        <v>3233</v>
      </c>
      <c r="F2413" s="141" t="s">
        <v>54</v>
      </c>
      <c r="G2413" s="130"/>
      <c r="H2413" s="275">
        <v>400</v>
      </c>
      <c r="I2413" s="275"/>
      <c r="J2413" s="275"/>
      <c r="K2413" s="275"/>
      <c r="L2413" s="275"/>
      <c r="M2413" s="275">
        <f t="shared" si="1372"/>
        <v>400</v>
      </c>
    </row>
    <row r="2414" spans="1:13" ht="15" hidden="1" x14ac:dyDescent="0.2">
      <c r="A2414" s="95" t="s">
        <v>808</v>
      </c>
      <c r="B2414" s="93" t="s">
        <v>834</v>
      </c>
      <c r="C2414" s="134">
        <v>43</v>
      </c>
      <c r="D2414" s="95" t="s">
        <v>101</v>
      </c>
      <c r="E2414" s="136">
        <v>3237</v>
      </c>
      <c r="F2414" s="141" t="s">
        <v>58</v>
      </c>
      <c r="G2414" s="130"/>
      <c r="H2414" s="275">
        <v>9500</v>
      </c>
      <c r="I2414" s="275"/>
      <c r="J2414" s="275"/>
      <c r="K2414" s="275"/>
      <c r="L2414" s="275"/>
      <c r="M2414" s="275">
        <f t="shared" si="1372"/>
        <v>9500</v>
      </c>
    </row>
    <row r="2415" spans="1:13" ht="15" hidden="1" x14ac:dyDescent="0.2">
      <c r="A2415" s="95" t="s">
        <v>808</v>
      </c>
      <c r="B2415" s="93" t="s">
        <v>834</v>
      </c>
      <c r="C2415" s="134">
        <v>43</v>
      </c>
      <c r="D2415" s="95" t="s">
        <v>101</v>
      </c>
      <c r="E2415" s="136">
        <v>3239</v>
      </c>
      <c r="F2415" s="141" t="s">
        <v>60</v>
      </c>
      <c r="G2415" s="130"/>
      <c r="H2415" s="275">
        <v>400</v>
      </c>
      <c r="I2415" s="275"/>
      <c r="J2415" s="275"/>
      <c r="K2415" s="275"/>
      <c r="L2415" s="275"/>
      <c r="M2415" s="275">
        <f t="shared" si="1372"/>
        <v>400</v>
      </c>
    </row>
    <row r="2416" spans="1:13" s="99" customFormat="1" hidden="1" x14ac:dyDescent="0.2">
      <c r="A2416" s="186" t="s">
        <v>808</v>
      </c>
      <c r="B2416" s="174" t="s">
        <v>834</v>
      </c>
      <c r="C2416" s="164">
        <v>43</v>
      </c>
      <c r="D2416" s="164"/>
      <c r="E2416" s="165">
        <v>42</v>
      </c>
      <c r="F2416" s="166"/>
      <c r="G2416" s="167"/>
      <c r="H2416" s="296">
        <f t="shared" ref="H2416:L2416" si="1481">H2417</f>
        <v>600000</v>
      </c>
      <c r="I2416" s="296">
        <f t="shared" si="1481"/>
        <v>0</v>
      </c>
      <c r="J2416" s="296">
        <f t="shared" si="1481"/>
        <v>0</v>
      </c>
      <c r="K2416" s="296">
        <f t="shared" si="1481"/>
        <v>0</v>
      </c>
      <c r="L2416" s="296">
        <f t="shared" si="1481"/>
        <v>0</v>
      </c>
      <c r="M2416" s="296">
        <f t="shared" si="1372"/>
        <v>600000</v>
      </c>
    </row>
    <row r="2417" spans="1:13" s="99" customFormat="1" hidden="1" x14ac:dyDescent="0.2">
      <c r="A2417" s="116" t="s">
        <v>808</v>
      </c>
      <c r="B2417" s="100" t="s">
        <v>834</v>
      </c>
      <c r="C2417" s="101">
        <v>43</v>
      </c>
      <c r="D2417" s="102"/>
      <c r="E2417" s="103">
        <v>421</v>
      </c>
      <c r="F2417" s="139"/>
      <c r="G2417" s="104"/>
      <c r="H2417" s="147">
        <f>SUM(H2418:H2418)</f>
        <v>600000</v>
      </c>
      <c r="I2417" s="147">
        <f>SUM(I2418:I2418)</f>
        <v>0</v>
      </c>
      <c r="J2417" s="147">
        <f>SUM(J2418:J2418)</f>
        <v>0</v>
      </c>
      <c r="K2417" s="147">
        <f t="shared" ref="K2417:L2417" si="1482">SUM(K2418:K2418)</f>
        <v>0</v>
      </c>
      <c r="L2417" s="147">
        <f t="shared" si="1482"/>
        <v>0</v>
      </c>
      <c r="M2417" s="147">
        <f t="shared" si="1372"/>
        <v>600000</v>
      </c>
    </row>
    <row r="2418" spans="1:13" ht="15" hidden="1" x14ac:dyDescent="0.2">
      <c r="A2418" s="93" t="s">
        <v>808</v>
      </c>
      <c r="B2418" s="93" t="s">
        <v>834</v>
      </c>
      <c r="C2418" s="134">
        <v>43</v>
      </c>
      <c r="D2418" s="95" t="s">
        <v>101</v>
      </c>
      <c r="E2418" s="136">
        <v>4214</v>
      </c>
      <c r="F2418" s="141" t="s">
        <v>500</v>
      </c>
      <c r="G2418" s="130"/>
      <c r="H2418" s="275">
        <v>600000</v>
      </c>
      <c r="I2418" s="275"/>
      <c r="J2418" s="275"/>
      <c r="K2418" s="275"/>
      <c r="L2418" s="275"/>
      <c r="M2418" s="275">
        <f t="shared" si="1372"/>
        <v>600000</v>
      </c>
    </row>
    <row r="2419" spans="1:13" s="99" customFormat="1" hidden="1" x14ac:dyDescent="0.2">
      <c r="A2419" s="174" t="s">
        <v>808</v>
      </c>
      <c r="B2419" s="174" t="s">
        <v>834</v>
      </c>
      <c r="C2419" s="164">
        <v>51</v>
      </c>
      <c r="D2419" s="164" t="s">
        <v>730</v>
      </c>
      <c r="E2419" s="165">
        <v>31</v>
      </c>
      <c r="F2419" s="166" t="s">
        <v>730</v>
      </c>
      <c r="G2419" s="167"/>
      <c r="H2419" s="296">
        <f t="shared" ref="H2419:J2419" si="1483">H2420+H2422</f>
        <v>2920</v>
      </c>
      <c r="I2419" s="296">
        <f t="shared" si="1483"/>
        <v>0</v>
      </c>
      <c r="J2419" s="296">
        <f t="shared" si="1483"/>
        <v>0</v>
      </c>
      <c r="K2419" s="296">
        <f t="shared" ref="K2419:L2419" si="1484">K2420+K2422</f>
        <v>0</v>
      </c>
      <c r="L2419" s="296">
        <f t="shared" si="1484"/>
        <v>0</v>
      </c>
      <c r="M2419" s="296">
        <f t="shared" si="1372"/>
        <v>2920</v>
      </c>
    </row>
    <row r="2420" spans="1:13" hidden="1" x14ac:dyDescent="0.2">
      <c r="A2420" s="100" t="s">
        <v>808</v>
      </c>
      <c r="B2420" s="100" t="s">
        <v>834</v>
      </c>
      <c r="C2420" s="101">
        <v>51</v>
      </c>
      <c r="D2420" s="102" t="s">
        <v>730</v>
      </c>
      <c r="E2420" s="103">
        <v>311</v>
      </c>
      <c r="F2420" s="139" t="s">
        <v>730</v>
      </c>
      <c r="G2420" s="104"/>
      <c r="H2420" s="147">
        <f t="shared" ref="H2420:L2420" si="1485">H2421</f>
        <v>2500</v>
      </c>
      <c r="I2420" s="147">
        <f t="shared" si="1485"/>
        <v>0</v>
      </c>
      <c r="J2420" s="147">
        <f t="shared" si="1485"/>
        <v>0</v>
      </c>
      <c r="K2420" s="147">
        <f t="shared" si="1485"/>
        <v>0</v>
      </c>
      <c r="L2420" s="147">
        <f t="shared" si="1485"/>
        <v>0</v>
      </c>
      <c r="M2420" s="147">
        <f t="shared" si="1372"/>
        <v>2500</v>
      </c>
    </row>
    <row r="2421" spans="1:13" s="99" customFormat="1" hidden="1" x14ac:dyDescent="0.2">
      <c r="A2421" s="93" t="s">
        <v>808</v>
      </c>
      <c r="B2421" s="93" t="s">
        <v>834</v>
      </c>
      <c r="C2421" s="134">
        <v>51</v>
      </c>
      <c r="D2421" s="95" t="s">
        <v>101</v>
      </c>
      <c r="E2421" s="136">
        <v>3111</v>
      </c>
      <c r="F2421" s="141" t="s">
        <v>33</v>
      </c>
      <c r="G2421" s="130"/>
      <c r="H2421" s="275">
        <v>2500</v>
      </c>
      <c r="I2421" s="275"/>
      <c r="J2421" s="275"/>
      <c r="K2421" s="275"/>
      <c r="L2421" s="275"/>
      <c r="M2421" s="275">
        <f t="shared" si="1372"/>
        <v>2500</v>
      </c>
    </row>
    <row r="2422" spans="1:13" hidden="1" x14ac:dyDescent="0.2">
      <c r="A2422" s="100" t="s">
        <v>808</v>
      </c>
      <c r="B2422" s="100" t="s">
        <v>834</v>
      </c>
      <c r="C2422" s="101">
        <v>51</v>
      </c>
      <c r="D2422" s="102" t="s">
        <v>730</v>
      </c>
      <c r="E2422" s="103">
        <v>313</v>
      </c>
      <c r="F2422" s="139" t="s">
        <v>730</v>
      </c>
      <c r="G2422" s="104"/>
      <c r="H2422" s="147">
        <f t="shared" ref="H2422:L2422" si="1486">H2423</f>
        <v>420</v>
      </c>
      <c r="I2422" s="147">
        <f t="shared" si="1486"/>
        <v>0</v>
      </c>
      <c r="J2422" s="147">
        <f t="shared" si="1486"/>
        <v>0</v>
      </c>
      <c r="K2422" s="147">
        <f t="shared" si="1486"/>
        <v>0</v>
      </c>
      <c r="L2422" s="147">
        <f t="shared" si="1486"/>
        <v>0</v>
      </c>
      <c r="M2422" s="147">
        <f t="shared" si="1372"/>
        <v>420</v>
      </c>
    </row>
    <row r="2423" spans="1:13" ht="15" hidden="1" x14ac:dyDescent="0.2">
      <c r="A2423" s="93" t="s">
        <v>808</v>
      </c>
      <c r="B2423" s="93" t="s">
        <v>834</v>
      </c>
      <c r="C2423" s="134">
        <v>51</v>
      </c>
      <c r="D2423" s="95" t="s">
        <v>101</v>
      </c>
      <c r="E2423" s="136">
        <v>3132</v>
      </c>
      <c r="F2423" s="141" t="s">
        <v>40</v>
      </c>
      <c r="G2423" s="130"/>
      <c r="H2423" s="275">
        <v>420</v>
      </c>
      <c r="I2423" s="275"/>
      <c r="J2423" s="275"/>
      <c r="K2423" s="275"/>
      <c r="L2423" s="275"/>
      <c r="M2423" s="275">
        <f t="shared" si="1372"/>
        <v>420</v>
      </c>
    </row>
    <row r="2424" spans="1:13" s="99" customFormat="1" hidden="1" x14ac:dyDescent="0.2">
      <c r="A2424" s="186" t="s">
        <v>808</v>
      </c>
      <c r="B2424" s="174" t="s">
        <v>834</v>
      </c>
      <c r="C2424" s="164">
        <v>51</v>
      </c>
      <c r="D2424" s="164"/>
      <c r="E2424" s="165">
        <v>42</v>
      </c>
      <c r="F2424" s="166"/>
      <c r="G2424" s="167"/>
      <c r="H2424" s="296">
        <f t="shared" ref="H2424:L2424" si="1487">H2425</f>
        <v>406000</v>
      </c>
      <c r="I2424" s="296">
        <f t="shared" si="1487"/>
        <v>0</v>
      </c>
      <c r="J2424" s="296">
        <f t="shared" si="1487"/>
        <v>0</v>
      </c>
      <c r="K2424" s="296">
        <f t="shared" si="1487"/>
        <v>0</v>
      </c>
      <c r="L2424" s="296">
        <f t="shared" si="1487"/>
        <v>0</v>
      </c>
      <c r="M2424" s="296">
        <f t="shared" si="1372"/>
        <v>406000</v>
      </c>
    </row>
    <row r="2425" spans="1:13" s="99" customFormat="1" hidden="1" x14ac:dyDescent="0.2">
      <c r="A2425" s="116" t="s">
        <v>808</v>
      </c>
      <c r="B2425" s="100" t="s">
        <v>834</v>
      </c>
      <c r="C2425" s="101">
        <v>51</v>
      </c>
      <c r="D2425" s="102"/>
      <c r="E2425" s="103">
        <v>421</v>
      </c>
      <c r="F2425" s="139"/>
      <c r="G2425" s="104"/>
      <c r="H2425" s="147">
        <f>SUM(H2426:H2426)</f>
        <v>406000</v>
      </c>
      <c r="I2425" s="147">
        <f>SUM(I2426:I2426)</f>
        <v>0</v>
      </c>
      <c r="J2425" s="147">
        <f>SUM(J2426:J2426)</f>
        <v>0</v>
      </c>
      <c r="K2425" s="147">
        <f t="shared" ref="K2425:L2425" si="1488">SUM(K2426:K2426)</f>
        <v>0</v>
      </c>
      <c r="L2425" s="147">
        <f t="shared" si="1488"/>
        <v>0</v>
      </c>
      <c r="M2425" s="147">
        <f t="shared" si="1372"/>
        <v>406000</v>
      </c>
    </row>
    <row r="2426" spans="1:13" ht="15" hidden="1" x14ac:dyDescent="0.2">
      <c r="A2426" s="93" t="s">
        <v>808</v>
      </c>
      <c r="B2426" s="93" t="s">
        <v>834</v>
      </c>
      <c r="C2426" s="134">
        <v>51</v>
      </c>
      <c r="D2426" s="95" t="s">
        <v>101</v>
      </c>
      <c r="E2426" s="136">
        <v>4214</v>
      </c>
      <c r="F2426" s="141" t="s">
        <v>500</v>
      </c>
      <c r="G2426" s="130"/>
      <c r="H2426" s="275">
        <v>406000</v>
      </c>
      <c r="I2426" s="275"/>
      <c r="J2426" s="275"/>
      <c r="K2426" s="275"/>
      <c r="L2426" s="275"/>
      <c r="M2426" s="275">
        <f t="shared" si="1372"/>
        <v>406000</v>
      </c>
    </row>
    <row r="2427" spans="1:13" s="99" customFormat="1" hidden="1" x14ac:dyDescent="0.2">
      <c r="A2427" s="174" t="s">
        <v>808</v>
      </c>
      <c r="B2427" s="174" t="s">
        <v>834</v>
      </c>
      <c r="C2427" s="164">
        <v>559</v>
      </c>
      <c r="D2427" s="164" t="s">
        <v>730</v>
      </c>
      <c r="E2427" s="165">
        <v>31</v>
      </c>
      <c r="F2427" s="166" t="s">
        <v>730</v>
      </c>
      <c r="G2427" s="167"/>
      <c r="H2427" s="296">
        <f t="shared" ref="H2427:J2427" si="1489">H2428+H2430</f>
        <v>11700</v>
      </c>
      <c r="I2427" s="296">
        <f t="shared" si="1489"/>
        <v>0</v>
      </c>
      <c r="J2427" s="296">
        <f t="shared" si="1489"/>
        <v>0</v>
      </c>
      <c r="K2427" s="296">
        <f t="shared" ref="K2427:L2427" si="1490">K2428+K2430</f>
        <v>0</v>
      </c>
      <c r="L2427" s="296">
        <f t="shared" si="1490"/>
        <v>0</v>
      </c>
      <c r="M2427" s="296">
        <f t="shared" si="1372"/>
        <v>11700</v>
      </c>
    </row>
    <row r="2428" spans="1:13" hidden="1" x14ac:dyDescent="0.2">
      <c r="A2428" s="100" t="s">
        <v>808</v>
      </c>
      <c r="B2428" s="100" t="s">
        <v>834</v>
      </c>
      <c r="C2428" s="101">
        <v>559</v>
      </c>
      <c r="D2428" s="102" t="s">
        <v>730</v>
      </c>
      <c r="E2428" s="103">
        <v>311</v>
      </c>
      <c r="F2428" s="139" t="s">
        <v>730</v>
      </c>
      <c r="G2428" s="104"/>
      <c r="H2428" s="147">
        <f t="shared" ref="H2428:L2428" si="1491">H2429</f>
        <v>10000</v>
      </c>
      <c r="I2428" s="147">
        <f t="shared" si="1491"/>
        <v>0</v>
      </c>
      <c r="J2428" s="147">
        <f t="shared" si="1491"/>
        <v>0</v>
      </c>
      <c r="K2428" s="147">
        <f t="shared" si="1491"/>
        <v>0</v>
      </c>
      <c r="L2428" s="147">
        <f t="shared" si="1491"/>
        <v>0</v>
      </c>
      <c r="M2428" s="147">
        <f t="shared" si="1372"/>
        <v>10000</v>
      </c>
    </row>
    <row r="2429" spans="1:13" s="99" customFormat="1" hidden="1" x14ac:dyDescent="0.2">
      <c r="A2429" s="93" t="s">
        <v>808</v>
      </c>
      <c r="B2429" s="93" t="s">
        <v>834</v>
      </c>
      <c r="C2429" s="134">
        <v>559</v>
      </c>
      <c r="D2429" s="95" t="s">
        <v>101</v>
      </c>
      <c r="E2429" s="136">
        <v>3111</v>
      </c>
      <c r="F2429" s="141" t="s">
        <v>33</v>
      </c>
      <c r="G2429" s="130"/>
      <c r="H2429" s="275">
        <v>10000</v>
      </c>
      <c r="I2429" s="275"/>
      <c r="J2429" s="275"/>
      <c r="K2429" s="275"/>
      <c r="L2429" s="275"/>
      <c r="M2429" s="275">
        <f t="shared" si="1372"/>
        <v>10000</v>
      </c>
    </row>
    <row r="2430" spans="1:13" hidden="1" x14ac:dyDescent="0.2">
      <c r="A2430" s="100" t="s">
        <v>808</v>
      </c>
      <c r="B2430" s="100" t="s">
        <v>834</v>
      </c>
      <c r="C2430" s="101">
        <v>559</v>
      </c>
      <c r="D2430" s="102" t="s">
        <v>730</v>
      </c>
      <c r="E2430" s="103">
        <v>313</v>
      </c>
      <c r="F2430" s="139" t="s">
        <v>730</v>
      </c>
      <c r="G2430" s="104"/>
      <c r="H2430" s="147">
        <f t="shared" ref="H2430:L2430" si="1492">H2431</f>
        <v>1700</v>
      </c>
      <c r="I2430" s="147">
        <f t="shared" si="1492"/>
        <v>0</v>
      </c>
      <c r="J2430" s="147">
        <f t="shared" si="1492"/>
        <v>0</v>
      </c>
      <c r="K2430" s="147">
        <f t="shared" si="1492"/>
        <v>0</v>
      </c>
      <c r="L2430" s="147">
        <f t="shared" si="1492"/>
        <v>0</v>
      </c>
      <c r="M2430" s="147">
        <f t="shared" si="1372"/>
        <v>1700</v>
      </c>
    </row>
    <row r="2431" spans="1:13" ht="15" hidden="1" x14ac:dyDescent="0.2">
      <c r="A2431" s="93" t="s">
        <v>808</v>
      </c>
      <c r="B2431" s="93" t="s">
        <v>834</v>
      </c>
      <c r="C2431" s="134">
        <v>559</v>
      </c>
      <c r="D2431" s="95" t="s">
        <v>101</v>
      </c>
      <c r="E2431" s="136">
        <v>3132</v>
      </c>
      <c r="F2431" s="141" t="s">
        <v>40</v>
      </c>
      <c r="G2431" s="130"/>
      <c r="H2431" s="275">
        <v>1700</v>
      </c>
      <c r="I2431" s="275"/>
      <c r="J2431" s="275"/>
      <c r="K2431" s="275"/>
      <c r="L2431" s="275"/>
      <c r="M2431" s="275">
        <f t="shared" si="1372"/>
        <v>1700</v>
      </c>
    </row>
    <row r="2432" spans="1:13" s="99" customFormat="1" hidden="1" x14ac:dyDescent="0.2">
      <c r="A2432" s="186" t="s">
        <v>808</v>
      </c>
      <c r="B2432" s="174" t="s">
        <v>834</v>
      </c>
      <c r="C2432" s="164">
        <v>559</v>
      </c>
      <c r="D2432" s="164"/>
      <c r="E2432" s="165">
        <v>32</v>
      </c>
      <c r="F2432" s="166"/>
      <c r="G2432" s="167"/>
      <c r="H2432" s="296">
        <f t="shared" ref="H2432:L2432" si="1493">H2433</f>
        <v>7100</v>
      </c>
      <c r="I2432" s="296">
        <f t="shared" si="1493"/>
        <v>0</v>
      </c>
      <c r="J2432" s="296">
        <f t="shared" si="1493"/>
        <v>0</v>
      </c>
      <c r="K2432" s="296">
        <f t="shared" si="1493"/>
        <v>0</v>
      </c>
      <c r="L2432" s="296">
        <f t="shared" si="1493"/>
        <v>0</v>
      </c>
      <c r="M2432" s="296">
        <f t="shared" si="1372"/>
        <v>7100</v>
      </c>
    </row>
    <row r="2433" spans="1:13" s="99" customFormat="1" hidden="1" x14ac:dyDescent="0.2">
      <c r="A2433" s="116" t="s">
        <v>808</v>
      </c>
      <c r="B2433" s="100" t="s">
        <v>834</v>
      </c>
      <c r="C2433" s="101">
        <v>559</v>
      </c>
      <c r="D2433" s="102"/>
      <c r="E2433" s="103">
        <v>323</v>
      </c>
      <c r="F2433" s="139"/>
      <c r="G2433" s="104"/>
      <c r="H2433" s="147">
        <f t="shared" ref="H2433:J2433" si="1494">SUM(H2434:H2436)</f>
        <v>7100</v>
      </c>
      <c r="I2433" s="147">
        <f t="shared" si="1494"/>
        <v>0</v>
      </c>
      <c r="J2433" s="147">
        <f t="shared" si="1494"/>
        <v>0</v>
      </c>
      <c r="K2433" s="147">
        <f t="shared" ref="K2433:L2433" si="1495">SUM(K2434:K2436)</f>
        <v>0</v>
      </c>
      <c r="L2433" s="147">
        <f t="shared" si="1495"/>
        <v>0</v>
      </c>
      <c r="M2433" s="147">
        <f t="shared" si="1372"/>
        <v>7100</v>
      </c>
    </row>
    <row r="2434" spans="1:13" s="99" customFormat="1" hidden="1" x14ac:dyDescent="0.2">
      <c r="A2434" s="95" t="s">
        <v>808</v>
      </c>
      <c r="B2434" s="93" t="s">
        <v>834</v>
      </c>
      <c r="C2434" s="134">
        <v>559</v>
      </c>
      <c r="D2434" s="95" t="s">
        <v>101</v>
      </c>
      <c r="E2434" s="136">
        <v>3233</v>
      </c>
      <c r="F2434" s="141" t="s">
        <v>54</v>
      </c>
      <c r="G2434" s="130"/>
      <c r="H2434" s="275">
        <v>300</v>
      </c>
      <c r="I2434" s="275"/>
      <c r="J2434" s="275"/>
      <c r="K2434" s="275"/>
      <c r="L2434" s="275"/>
      <c r="M2434" s="275">
        <f t="shared" si="1372"/>
        <v>300</v>
      </c>
    </row>
    <row r="2435" spans="1:13" ht="15" hidden="1" x14ac:dyDescent="0.2">
      <c r="A2435" s="95" t="s">
        <v>808</v>
      </c>
      <c r="B2435" s="93" t="s">
        <v>834</v>
      </c>
      <c r="C2435" s="134">
        <v>559</v>
      </c>
      <c r="D2435" s="95" t="s">
        <v>101</v>
      </c>
      <c r="E2435" s="136">
        <v>3237</v>
      </c>
      <c r="F2435" s="141" t="s">
        <v>58</v>
      </c>
      <c r="G2435" s="130"/>
      <c r="H2435" s="275">
        <v>6500</v>
      </c>
      <c r="I2435" s="275"/>
      <c r="J2435" s="275"/>
      <c r="K2435" s="275"/>
      <c r="L2435" s="275"/>
      <c r="M2435" s="275">
        <f t="shared" si="1372"/>
        <v>6500</v>
      </c>
    </row>
    <row r="2436" spans="1:13" ht="15" hidden="1" x14ac:dyDescent="0.2">
      <c r="A2436" s="95" t="s">
        <v>808</v>
      </c>
      <c r="B2436" s="93" t="s">
        <v>834</v>
      </c>
      <c r="C2436" s="134">
        <v>559</v>
      </c>
      <c r="D2436" s="95" t="s">
        <v>101</v>
      </c>
      <c r="E2436" s="136">
        <v>3239</v>
      </c>
      <c r="F2436" s="141" t="s">
        <v>60</v>
      </c>
      <c r="G2436" s="130"/>
      <c r="H2436" s="275">
        <v>300</v>
      </c>
      <c r="I2436" s="275"/>
      <c r="J2436" s="275"/>
      <c r="K2436" s="275"/>
      <c r="L2436" s="275"/>
      <c r="M2436" s="275">
        <f t="shared" si="1372"/>
        <v>300</v>
      </c>
    </row>
    <row r="2437" spans="1:13" s="99" customFormat="1" hidden="1" x14ac:dyDescent="0.2">
      <c r="A2437" s="186" t="s">
        <v>808</v>
      </c>
      <c r="B2437" s="174" t="s">
        <v>834</v>
      </c>
      <c r="C2437" s="164">
        <v>559</v>
      </c>
      <c r="D2437" s="164"/>
      <c r="E2437" s="165">
        <v>42</v>
      </c>
      <c r="F2437" s="166"/>
      <c r="G2437" s="167"/>
      <c r="H2437" s="296">
        <f t="shared" ref="H2437:L2437" si="1496">H2438</f>
        <v>94000</v>
      </c>
      <c r="I2437" s="296">
        <f t="shared" si="1496"/>
        <v>0</v>
      </c>
      <c r="J2437" s="296">
        <f t="shared" si="1496"/>
        <v>0</v>
      </c>
      <c r="K2437" s="296">
        <f t="shared" si="1496"/>
        <v>0</v>
      </c>
      <c r="L2437" s="296">
        <f t="shared" si="1496"/>
        <v>0</v>
      </c>
      <c r="M2437" s="296">
        <f t="shared" ref="M2437:M2500" si="1497">H2437-I2437+J2437-K2437+L2437</f>
        <v>94000</v>
      </c>
    </row>
    <row r="2438" spans="1:13" s="99" customFormat="1" hidden="1" x14ac:dyDescent="0.2">
      <c r="A2438" s="116" t="s">
        <v>808</v>
      </c>
      <c r="B2438" s="100" t="s">
        <v>834</v>
      </c>
      <c r="C2438" s="101">
        <v>559</v>
      </c>
      <c r="D2438" s="102"/>
      <c r="E2438" s="103">
        <v>421</v>
      </c>
      <c r="F2438" s="139"/>
      <c r="G2438" s="104"/>
      <c r="H2438" s="147">
        <f>SUM(H2439:H2439)</f>
        <v>94000</v>
      </c>
      <c r="I2438" s="147">
        <f>SUM(I2439:I2439)</f>
        <v>0</v>
      </c>
      <c r="J2438" s="147">
        <f>SUM(J2439:J2439)</f>
        <v>0</v>
      </c>
      <c r="K2438" s="147">
        <f t="shared" ref="K2438:L2438" si="1498">SUM(K2439:K2439)</f>
        <v>0</v>
      </c>
      <c r="L2438" s="147">
        <f t="shared" si="1498"/>
        <v>0</v>
      </c>
      <c r="M2438" s="147">
        <f t="shared" si="1497"/>
        <v>94000</v>
      </c>
    </row>
    <row r="2439" spans="1:13" ht="15" hidden="1" x14ac:dyDescent="0.2">
      <c r="A2439" s="93" t="s">
        <v>808</v>
      </c>
      <c r="B2439" s="93" t="s">
        <v>834</v>
      </c>
      <c r="C2439" s="134">
        <v>559</v>
      </c>
      <c r="D2439" s="95" t="s">
        <v>101</v>
      </c>
      <c r="E2439" s="136">
        <v>4214</v>
      </c>
      <c r="F2439" s="141" t="s">
        <v>500</v>
      </c>
      <c r="G2439" s="130"/>
      <c r="H2439" s="275">
        <v>94000</v>
      </c>
      <c r="I2439" s="275"/>
      <c r="J2439" s="275"/>
      <c r="K2439" s="275"/>
      <c r="L2439" s="275"/>
      <c r="M2439" s="275">
        <f t="shared" si="1497"/>
        <v>94000</v>
      </c>
    </row>
    <row r="2440" spans="1:13" ht="78.75" hidden="1" x14ac:dyDescent="0.2">
      <c r="A2440" s="169" t="s">
        <v>808</v>
      </c>
      <c r="B2440" s="169" t="s">
        <v>836</v>
      </c>
      <c r="C2440" s="169" t="s">
        <v>730</v>
      </c>
      <c r="D2440" s="169" t="s">
        <v>730</v>
      </c>
      <c r="E2440" s="170" t="s">
        <v>730</v>
      </c>
      <c r="F2440" s="172" t="s">
        <v>837</v>
      </c>
      <c r="G2440" s="173" t="s">
        <v>618</v>
      </c>
      <c r="H2440" s="360">
        <f>H2441+H2446</f>
        <v>42500</v>
      </c>
      <c r="I2440" s="360">
        <f>I2441+I2446</f>
        <v>0</v>
      </c>
      <c r="J2440" s="360">
        <f>J2441+J2446</f>
        <v>0</v>
      </c>
      <c r="K2440" s="360">
        <f t="shared" ref="K2440:L2440" si="1499">K2441+K2446</f>
        <v>0</v>
      </c>
      <c r="L2440" s="360">
        <f t="shared" si="1499"/>
        <v>0</v>
      </c>
      <c r="M2440" s="360">
        <f t="shared" si="1497"/>
        <v>42500</v>
      </c>
    </row>
    <row r="2441" spans="1:13" s="99" customFormat="1" hidden="1" x14ac:dyDescent="0.2">
      <c r="A2441" s="174" t="s">
        <v>808</v>
      </c>
      <c r="B2441" s="174" t="s">
        <v>836</v>
      </c>
      <c r="C2441" s="164">
        <v>43</v>
      </c>
      <c r="D2441" s="164" t="s">
        <v>730</v>
      </c>
      <c r="E2441" s="165">
        <v>31</v>
      </c>
      <c r="F2441" s="166" t="s">
        <v>730</v>
      </c>
      <c r="G2441" s="167"/>
      <c r="H2441" s="296">
        <f t="shared" ref="H2441:J2441" si="1500">H2442+H2444</f>
        <v>21000</v>
      </c>
      <c r="I2441" s="296">
        <f t="shared" si="1500"/>
        <v>0</v>
      </c>
      <c r="J2441" s="296">
        <f t="shared" si="1500"/>
        <v>0</v>
      </c>
      <c r="K2441" s="296">
        <f t="shared" ref="K2441:L2441" si="1501">K2442+K2444</f>
        <v>0</v>
      </c>
      <c r="L2441" s="296">
        <f t="shared" si="1501"/>
        <v>0</v>
      </c>
      <c r="M2441" s="296">
        <f t="shared" si="1497"/>
        <v>21000</v>
      </c>
    </row>
    <row r="2442" spans="1:13" hidden="1" x14ac:dyDescent="0.2">
      <c r="A2442" s="100" t="s">
        <v>808</v>
      </c>
      <c r="B2442" s="100" t="s">
        <v>836</v>
      </c>
      <c r="C2442" s="101">
        <v>43</v>
      </c>
      <c r="D2442" s="102" t="s">
        <v>730</v>
      </c>
      <c r="E2442" s="103">
        <v>311</v>
      </c>
      <c r="F2442" s="139" t="s">
        <v>730</v>
      </c>
      <c r="G2442" s="104"/>
      <c r="H2442" s="147">
        <f t="shared" ref="H2442:L2442" si="1502">H2443</f>
        <v>18000</v>
      </c>
      <c r="I2442" s="147">
        <f t="shared" si="1502"/>
        <v>0</v>
      </c>
      <c r="J2442" s="147">
        <f t="shared" si="1502"/>
        <v>0</v>
      </c>
      <c r="K2442" s="147">
        <f t="shared" si="1502"/>
        <v>0</v>
      </c>
      <c r="L2442" s="147">
        <f t="shared" si="1502"/>
        <v>0</v>
      </c>
      <c r="M2442" s="147">
        <f t="shared" si="1497"/>
        <v>18000</v>
      </c>
    </row>
    <row r="2443" spans="1:13" s="99" customFormat="1" hidden="1" x14ac:dyDescent="0.2">
      <c r="A2443" s="93" t="s">
        <v>808</v>
      </c>
      <c r="B2443" s="93" t="s">
        <v>836</v>
      </c>
      <c r="C2443" s="134">
        <v>43</v>
      </c>
      <c r="D2443" s="95" t="s">
        <v>101</v>
      </c>
      <c r="E2443" s="136">
        <v>3111</v>
      </c>
      <c r="F2443" s="141" t="s">
        <v>33</v>
      </c>
      <c r="G2443" s="130"/>
      <c r="H2443" s="275">
        <v>18000</v>
      </c>
      <c r="I2443" s="275"/>
      <c r="J2443" s="275"/>
      <c r="K2443" s="275"/>
      <c r="L2443" s="275"/>
      <c r="M2443" s="275">
        <f t="shared" si="1497"/>
        <v>18000</v>
      </c>
    </row>
    <row r="2444" spans="1:13" hidden="1" x14ac:dyDescent="0.2">
      <c r="A2444" s="100" t="s">
        <v>808</v>
      </c>
      <c r="B2444" s="100" t="s">
        <v>836</v>
      </c>
      <c r="C2444" s="101">
        <v>43</v>
      </c>
      <c r="D2444" s="102" t="s">
        <v>730</v>
      </c>
      <c r="E2444" s="103">
        <v>313</v>
      </c>
      <c r="F2444" s="139" t="s">
        <v>730</v>
      </c>
      <c r="G2444" s="104"/>
      <c r="H2444" s="147">
        <f t="shared" ref="H2444:L2444" si="1503">H2445</f>
        <v>3000</v>
      </c>
      <c r="I2444" s="147">
        <f t="shared" si="1503"/>
        <v>0</v>
      </c>
      <c r="J2444" s="147">
        <f t="shared" si="1503"/>
        <v>0</v>
      </c>
      <c r="K2444" s="147">
        <f t="shared" si="1503"/>
        <v>0</v>
      </c>
      <c r="L2444" s="147">
        <f t="shared" si="1503"/>
        <v>0</v>
      </c>
      <c r="M2444" s="147">
        <f t="shared" si="1497"/>
        <v>3000</v>
      </c>
    </row>
    <row r="2445" spans="1:13" ht="15" hidden="1" x14ac:dyDescent="0.2">
      <c r="A2445" s="93" t="s">
        <v>808</v>
      </c>
      <c r="B2445" s="93" t="s">
        <v>836</v>
      </c>
      <c r="C2445" s="134">
        <v>43</v>
      </c>
      <c r="D2445" s="95" t="s">
        <v>101</v>
      </c>
      <c r="E2445" s="136">
        <v>3132</v>
      </c>
      <c r="F2445" s="141" t="s">
        <v>40</v>
      </c>
      <c r="G2445" s="130"/>
      <c r="H2445" s="275">
        <v>3000</v>
      </c>
      <c r="I2445" s="275"/>
      <c r="J2445" s="275"/>
      <c r="K2445" s="275"/>
      <c r="L2445" s="275"/>
      <c r="M2445" s="275">
        <f t="shared" si="1497"/>
        <v>3000</v>
      </c>
    </row>
    <row r="2446" spans="1:13" s="99" customFormat="1" hidden="1" x14ac:dyDescent="0.2">
      <c r="A2446" s="174" t="s">
        <v>808</v>
      </c>
      <c r="B2446" s="174" t="s">
        <v>836</v>
      </c>
      <c r="C2446" s="164">
        <v>43</v>
      </c>
      <c r="D2446" s="164" t="s">
        <v>730</v>
      </c>
      <c r="E2446" s="165">
        <v>32</v>
      </c>
      <c r="F2446" s="166" t="s">
        <v>730</v>
      </c>
      <c r="G2446" s="167"/>
      <c r="H2446" s="296">
        <f>H2447+H2449</f>
        <v>21500</v>
      </c>
      <c r="I2446" s="296">
        <f>I2447+I2449</f>
        <v>0</v>
      </c>
      <c r="J2446" s="296">
        <f>J2447+J2449</f>
        <v>0</v>
      </c>
      <c r="K2446" s="296">
        <f t="shared" ref="K2446:L2446" si="1504">K2447+K2449</f>
        <v>0</v>
      </c>
      <c r="L2446" s="296">
        <f t="shared" si="1504"/>
        <v>0</v>
      </c>
      <c r="M2446" s="296">
        <f t="shared" si="1497"/>
        <v>21500</v>
      </c>
    </row>
    <row r="2447" spans="1:13" s="99" customFormat="1" hidden="1" x14ac:dyDescent="0.2">
      <c r="A2447" s="100" t="s">
        <v>808</v>
      </c>
      <c r="B2447" s="100" t="s">
        <v>836</v>
      </c>
      <c r="C2447" s="101">
        <v>43</v>
      </c>
      <c r="D2447" s="102" t="s">
        <v>730</v>
      </c>
      <c r="E2447" s="103">
        <v>321</v>
      </c>
      <c r="F2447" s="139" t="s">
        <v>730</v>
      </c>
      <c r="G2447" s="104"/>
      <c r="H2447" s="147">
        <f>SUM(H2448:H2448)</f>
        <v>1500</v>
      </c>
      <c r="I2447" s="147">
        <f>SUM(I2448:I2448)</f>
        <v>0</v>
      </c>
      <c r="J2447" s="147">
        <f>SUM(J2448:J2448)</f>
        <v>0</v>
      </c>
      <c r="K2447" s="147">
        <f t="shared" ref="K2447:L2447" si="1505">SUM(K2448:K2448)</f>
        <v>0</v>
      </c>
      <c r="L2447" s="147">
        <f t="shared" si="1505"/>
        <v>0</v>
      </c>
      <c r="M2447" s="147">
        <f t="shared" si="1497"/>
        <v>1500</v>
      </c>
    </row>
    <row r="2448" spans="1:13" ht="15" hidden="1" x14ac:dyDescent="0.2">
      <c r="A2448" s="93" t="s">
        <v>808</v>
      </c>
      <c r="B2448" s="93" t="s">
        <v>836</v>
      </c>
      <c r="C2448" s="134">
        <v>43</v>
      </c>
      <c r="D2448" s="95" t="s">
        <v>101</v>
      </c>
      <c r="E2448" s="136">
        <v>3211</v>
      </c>
      <c r="F2448" s="141" t="s">
        <v>42</v>
      </c>
      <c r="G2448" s="130"/>
      <c r="H2448" s="275">
        <v>1500</v>
      </c>
      <c r="I2448" s="275"/>
      <c r="J2448" s="275"/>
      <c r="K2448" s="275"/>
      <c r="L2448" s="275"/>
      <c r="M2448" s="275">
        <f t="shared" si="1497"/>
        <v>1500</v>
      </c>
    </row>
    <row r="2449" spans="1:13" hidden="1" x14ac:dyDescent="0.2">
      <c r="A2449" s="100" t="s">
        <v>808</v>
      </c>
      <c r="B2449" s="100" t="s">
        <v>836</v>
      </c>
      <c r="C2449" s="101">
        <v>43</v>
      </c>
      <c r="D2449" s="102" t="s">
        <v>730</v>
      </c>
      <c r="E2449" s="103">
        <v>323</v>
      </c>
      <c r="F2449" s="139" t="s">
        <v>730</v>
      </c>
      <c r="G2449" s="104"/>
      <c r="H2449" s="147">
        <f t="shared" ref="H2449:L2449" si="1506">SUM(H2450)</f>
        <v>20000</v>
      </c>
      <c r="I2449" s="147">
        <f t="shared" si="1506"/>
        <v>0</v>
      </c>
      <c r="J2449" s="147">
        <f t="shared" si="1506"/>
        <v>0</v>
      </c>
      <c r="K2449" s="147">
        <f t="shared" si="1506"/>
        <v>0</v>
      </c>
      <c r="L2449" s="147">
        <f t="shared" si="1506"/>
        <v>0</v>
      </c>
      <c r="M2449" s="147">
        <f t="shared" si="1497"/>
        <v>20000</v>
      </c>
    </row>
    <row r="2450" spans="1:13" ht="15" hidden="1" x14ac:dyDescent="0.2">
      <c r="A2450" s="93" t="s">
        <v>808</v>
      </c>
      <c r="B2450" s="93" t="s">
        <v>836</v>
      </c>
      <c r="C2450" s="134">
        <v>43</v>
      </c>
      <c r="D2450" s="95" t="s">
        <v>101</v>
      </c>
      <c r="E2450" s="136">
        <v>3237</v>
      </c>
      <c r="F2450" s="141" t="s">
        <v>58</v>
      </c>
      <c r="G2450" s="130"/>
      <c r="H2450" s="275">
        <v>20000</v>
      </c>
      <c r="I2450" s="275"/>
      <c r="J2450" s="275"/>
      <c r="K2450" s="275"/>
      <c r="L2450" s="275"/>
      <c r="M2450" s="275">
        <f t="shared" si="1497"/>
        <v>20000</v>
      </c>
    </row>
    <row r="2451" spans="1:13" ht="67.5" hidden="1" x14ac:dyDescent="0.2">
      <c r="A2451" s="169" t="s">
        <v>808</v>
      </c>
      <c r="B2451" s="169" t="s">
        <v>838</v>
      </c>
      <c r="C2451" s="169" t="s">
        <v>730</v>
      </c>
      <c r="D2451" s="169" t="s">
        <v>730</v>
      </c>
      <c r="E2451" s="170" t="s">
        <v>730</v>
      </c>
      <c r="F2451" s="172" t="s">
        <v>839</v>
      </c>
      <c r="G2451" s="173" t="s">
        <v>618</v>
      </c>
      <c r="H2451" s="297">
        <f t="shared" ref="H2451:J2451" si="1507">H2461+H2466+H2452+H2457</f>
        <v>39000</v>
      </c>
      <c r="I2451" s="297">
        <f t="shared" si="1507"/>
        <v>6100</v>
      </c>
      <c r="J2451" s="297">
        <f t="shared" si="1507"/>
        <v>6100</v>
      </c>
      <c r="K2451" s="297">
        <f t="shared" ref="K2451:L2451" si="1508">K2461+K2466+K2452+K2457</f>
        <v>0</v>
      </c>
      <c r="L2451" s="297">
        <f t="shared" si="1508"/>
        <v>0</v>
      </c>
      <c r="M2451" s="297">
        <f t="shared" si="1497"/>
        <v>39000</v>
      </c>
    </row>
    <row r="2452" spans="1:13" s="99" customFormat="1" hidden="1" x14ac:dyDescent="0.2">
      <c r="A2452" s="174" t="s">
        <v>808</v>
      </c>
      <c r="B2452" s="174" t="s">
        <v>838</v>
      </c>
      <c r="C2452" s="164">
        <v>43</v>
      </c>
      <c r="D2452" s="164" t="s">
        <v>730</v>
      </c>
      <c r="E2452" s="165">
        <v>31</v>
      </c>
      <c r="F2452" s="166" t="s">
        <v>730</v>
      </c>
      <c r="G2452" s="167"/>
      <c r="H2452" s="296">
        <f t="shared" ref="H2452:J2452" si="1509">H2453+H2455</f>
        <v>6000</v>
      </c>
      <c r="I2452" s="296">
        <f t="shared" si="1509"/>
        <v>0</v>
      </c>
      <c r="J2452" s="296">
        <f t="shared" si="1509"/>
        <v>5800</v>
      </c>
      <c r="K2452" s="296">
        <f t="shared" ref="K2452:L2452" si="1510">K2453+K2455</f>
        <v>0</v>
      </c>
      <c r="L2452" s="296">
        <f t="shared" si="1510"/>
        <v>0</v>
      </c>
      <c r="M2452" s="296">
        <f t="shared" si="1497"/>
        <v>11800</v>
      </c>
    </row>
    <row r="2453" spans="1:13" hidden="1" x14ac:dyDescent="0.2">
      <c r="A2453" s="100" t="s">
        <v>808</v>
      </c>
      <c r="B2453" s="100" t="s">
        <v>838</v>
      </c>
      <c r="C2453" s="101">
        <v>43</v>
      </c>
      <c r="D2453" s="102" t="s">
        <v>730</v>
      </c>
      <c r="E2453" s="103">
        <v>311</v>
      </c>
      <c r="F2453" s="139" t="s">
        <v>730</v>
      </c>
      <c r="G2453" s="104"/>
      <c r="H2453" s="147">
        <f t="shared" ref="H2453:L2453" si="1511">H2454</f>
        <v>5000</v>
      </c>
      <c r="I2453" s="147">
        <f t="shared" si="1511"/>
        <v>0</v>
      </c>
      <c r="J2453" s="147">
        <f t="shared" si="1511"/>
        <v>5000</v>
      </c>
      <c r="K2453" s="147">
        <f t="shared" si="1511"/>
        <v>0</v>
      </c>
      <c r="L2453" s="147">
        <f t="shared" si="1511"/>
        <v>0</v>
      </c>
      <c r="M2453" s="147">
        <f t="shared" si="1497"/>
        <v>10000</v>
      </c>
    </row>
    <row r="2454" spans="1:13" s="99" customFormat="1" hidden="1" x14ac:dyDescent="0.2">
      <c r="A2454" s="93" t="s">
        <v>808</v>
      </c>
      <c r="B2454" s="93" t="s">
        <v>838</v>
      </c>
      <c r="C2454" s="134">
        <v>43</v>
      </c>
      <c r="D2454" s="95" t="s">
        <v>101</v>
      </c>
      <c r="E2454" s="136">
        <v>3111</v>
      </c>
      <c r="F2454" s="141" t="s">
        <v>33</v>
      </c>
      <c r="G2454" s="130"/>
      <c r="H2454" s="275">
        <v>5000</v>
      </c>
      <c r="I2454" s="275"/>
      <c r="J2454" s="275">
        <v>5000</v>
      </c>
      <c r="K2454" s="275"/>
      <c r="L2454" s="275"/>
      <c r="M2454" s="275">
        <f t="shared" si="1497"/>
        <v>10000</v>
      </c>
    </row>
    <row r="2455" spans="1:13" hidden="1" x14ac:dyDescent="0.2">
      <c r="A2455" s="100" t="s">
        <v>808</v>
      </c>
      <c r="B2455" s="100" t="s">
        <v>838</v>
      </c>
      <c r="C2455" s="101">
        <v>43</v>
      </c>
      <c r="D2455" s="102" t="s">
        <v>730</v>
      </c>
      <c r="E2455" s="103">
        <v>313</v>
      </c>
      <c r="F2455" s="139" t="s">
        <v>730</v>
      </c>
      <c r="G2455" s="104"/>
      <c r="H2455" s="147">
        <f t="shared" ref="H2455:L2455" si="1512">H2456</f>
        <v>1000</v>
      </c>
      <c r="I2455" s="147">
        <f t="shared" si="1512"/>
        <v>0</v>
      </c>
      <c r="J2455" s="147">
        <f t="shared" si="1512"/>
        <v>800</v>
      </c>
      <c r="K2455" s="147">
        <f t="shared" si="1512"/>
        <v>0</v>
      </c>
      <c r="L2455" s="147">
        <f t="shared" si="1512"/>
        <v>0</v>
      </c>
      <c r="M2455" s="147">
        <f t="shared" si="1497"/>
        <v>1800</v>
      </c>
    </row>
    <row r="2456" spans="1:13" ht="15" hidden="1" x14ac:dyDescent="0.2">
      <c r="A2456" s="93" t="s">
        <v>808</v>
      </c>
      <c r="B2456" s="93" t="s">
        <v>838</v>
      </c>
      <c r="C2456" s="134">
        <v>43</v>
      </c>
      <c r="D2456" s="95" t="s">
        <v>101</v>
      </c>
      <c r="E2456" s="136">
        <v>3132</v>
      </c>
      <c r="F2456" s="141" t="s">
        <v>40</v>
      </c>
      <c r="G2456" s="130"/>
      <c r="H2456" s="275">
        <v>1000</v>
      </c>
      <c r="I2456" s="275"/>
      <c r="J2456" s="275">
        <v>800</v>
      </c>
      <c r="K2456" s="275"/>
      <c r="L2456" s="275"/>
      <c r="M2456" s="275">
        <f t="shared" si="1497"/>
        <v>1800</v>
      </c>
    </row>
    <row r="2457" spans="1:13" s="99" customFormat="1" hidden="1" x14ac:dyDescent="0.2">
      <c r="A2457" s="174" t="s">
        <v>808</v>
      </c>
      <c r="B2457" s="174" t="s">
        <v>838</v>
      </c>
      <c r="C2457" s="164">
        <v>43</v>
      </c>
      <c r="D2457" s="164" t="s">
        <v>730</v>
      </c>
      <c r="E2457" s="165">
        <v>32</v>
      </c>
      <c r="F2457" s="166" t="s">
        <v>730</v>
      </c>
      <c r="G2457" s="167"/>
      <c r="H2457" s="296">
        <f t="shared" ref="H2457:L2457" si="1513">H2458</f>
        <v>2900</v>
      </c>
      <c r="I2457" s="296">
        <f t="shared" si="1513"/>
        <v>0</v>
      </c>
      <c r="J2457" s="296">
        <f t="shared" si="1513"/>
        <v>300</v>
      </c>
      <c r="K2457" s="296">
        <f t="shared" si="1513"/>
        <v>0</v>
      </c>
      <c r="L2457" s="296">
        <f t="shared" si="1513"/>
        <v>0</v>
      </c>
      <c r="M2457" s="296">
        <f t="shared" si="1497"/>
        <v>3200</v>
      </c>
    </row>
    <row r="2458" spans="1:13" s="99" customFormat="1" ht="36.75" hidden="1" customHeight="1" x14ac:dyDescent="0.2">
      <c r="A2458" s="100" t="s">
        <v>808</v>
      </c>
      <c r="B2458" s="100" t="s">
        <v>838</v>
      </c>
      <c r="C2458" s="101">
        <v>43</v>
      </c>
      <c r="D2458" s="102" t="s">
        <v>730</v>
      </c>
      <c r="E2458" s="103">
        <v>321</v>
      </c>
      <c r="F2458" s="139" t="s">
        <v>730</v>
      </c>
      <c r="G2458" s="104"/>
      <c r="H2458" s="147">
        <f t="shared" ref="H2458:I2458" si="1514">SUM(H2459:H2460)</f>
        <v>2900</v>
      </c>
      <c r="I2458" s="147">
        <f t="shared" si="1514"/>
        <v>0</v>
      </c>
      <c r="J2458" s="147">
        <f t="shared" ref="J2458:L2458" si="1515">SUM(J2459:J2460)</f>
        <v>300</v>
      </c>
      <c r="K2458" s="147">
        <f t="shared" si="1515"/>
        <v>0</v>
      </c>
      <c r="L2458" s="147">
        <f t="shared" si="1515"/>
        <v>0</v>
      </c>
      <c r="M2458" s="147">
        <f t="shared" si="1497"/>
        <v>3200</v>
      </c>
    </row>
    <row r="2459" spans="1:13" ht="15" hidden="1" x14ac:dyDescent="0.2">
      <c r="A2459" s="93" t="s">
        <v>808</v>
      </c>
      <c r="B2459" s="93" t="s">
        <v>838</v>
      </c>
      <c r="C2459" s="134">
        <v>43</v>
      </c>
      <c r="D2459" s="95" t="s">
        <v>101</v>
      </c>
      <c r="E2459" s="136">
        <v>3211</v>
      </c>
      <c r="F2459" s="141" t="s">
        <v>42</v>
      </c>
      <c r="G2459" s="130"/>
      <c r="H2459" s="275">
        <v>2500</v>
      </c>
      <c r="I2459" s="275"/>
      <c r="J2459" s="275">
        <v>300</v>
      </c>
      <c r="K2459" s="275"/>
      <c r="L2459" s="275"/>
      <c r="M2459" s="275">
        <f t="shared" si="1497"/>
        <v>2800</v>
      </c>
    </row>
    <row r="2460" spans="1:13" ht="30" hidden="1" x14ac:dyDescent="0.2">
      <c r="A2460" s="93" t="s">
        <v>808</v>
      </c>
      <c r="B2460" s="93" t="s">
        <v>838</v>
      </c>
      <c r="C2460" s="134">
        <v>43</v>
      </c>
      <c r="D2460" s="95" t="s">
        <v>101</v>
      </c>
      <c r="E2460" s="136">
        <v>3212</v>
      </c>
      <c r="F2460" s="141" t="s">
        <v>43</v>
      </c>
      <c r="G2460" s="130"/>
      <c r="H2460" s="275">
        <v>400</v>
      </c>
      <c r="I2460" s="275"/>
      <c r="J2460" s="275"/>
      <c r="K2460" s="275"/>
      <c r="L2460" s="275"/>
      <c r="M2460" s="275">
        <f t="shared" si="1497"/>
        <v>400</v>
      </c>
    </row>
    <row r="2461" spans="1:13" s="99" customFormat="1" hidden="1" x14ac:dyDescent="0.2">
      <c r="A2461" s="174" t="s">
        <v>808</v>
      </c>
      <c r="B2461" s="174" t="s">
        <v>838</v>
      </c>
      <c r="C2461" s="164">
        <v>51</v>
      </c>
      <c r="D2461" s="164" t="s">
        <v>730</v>
      </c>
      <c r="E2461" s="165">
        <v>31</v>
      </c>
      <c r="F2461" s="166" t="s">
        <v>730</v>
      </c>
      <c r="G2461" s="167"/>
      <c r="H2461" s="296">
        <f t="shared" ref="H2461:J2461" si="1516">H2462+H2464</f>
        <v>29000</v>
      </c>
      <c r="I2461" s="296">
        <f t="shared" si="1516"/>
        <v>5800</v>
      </c>
      <c r="J2461" s="296">
        <f t="shared" si="1516"/>
        <v>0</v>
      </c>
      <c r="K2461" s="296">
        <f t="shared" ref="K2461:L2461" si="1517">K2462+K2464</f>
        <v>0</v>
      </c>
      <c r="L2461" s="296">
        <f t="shared" si="1517"/>
        <v>0</v>
      </c>
      <c r="M2461" s="296">
        <f t="shared" si="1497"/>
        <v>23200</v>
      </c>
    </row>
    <row r="2462" spans="1:13" hidden="1" x14ac:dyDescent="0.2">
      <c r="A2462" s="100" t="s">
        <v>808</v>
      </c>
      <c r="B2462" s="100" t="s">
        <v>838</v>
      </c>
      <c r="C2462" s="101">
        <v>51</v>
      </c>
      <c r="D2462" s="102" t="s">
        <v>730</v>
      </c>
      <c r="E2462" s="103">
        <v>311</v>
      </c>
      <c r="F2462" s="139" t="s">
        <v>730</v>
      </c>
      <c r="G2462" s="104"/>
      <c r="H2462" s="147">
        <f t="shared" ref="H2462:L2462" si="1518">H2463</f>
        <v>25000</v>
      </c>
      <c r="I2462" s="147">
        <f t="shared" si="1518"/>
        <v>5000</v>
      </c>
      <c r="J2462" s="147">
        <f t="shared" si="1518"/>
        <v>0</v>
      </c>
      <c r="K2462" s="147">
        <f t="shared" si="1518"/>
        <v>0</v>
      </c>
      <c r="L2462" s="147">
        <f t="shared" si="1518"/>
        <v>0</v>
      </c>
      <c r="M2462" s="147">
        <f t="shared" si="1497"/>
        <v>20000</v>
      </c>
    </row>
    <row r="2463" spans="1:13" s="99" customFormat="1" hidden="1" x14ac:dyDescent="0.2">
      <c r="A2463" s="93" t="s">
        <v>808</v>
      </c>
      <c r="B2463" s="93" t="s">
        <v>838</v>
      </c>
      <c r="C2463" s="134">
        <v>51</v>
      </c>
      <c r="D2463" s="95" t="s">
        <v>101</v>
      </c>
      <c r="E2463" s="136">
        <v>3111</v>
      </c>
      <c r="F2463" s="141" t="s">
        <v>33</v>
      </c>
      <c r="G2463" s="130"/>
      <c r="H2463" s="275">
        <v>25000</v>
      </c>
      <c r="I2463" s="275">
        <v>5000</v>
      </c>
      <c r="J2463" s="275"/>
      <c r="K2463" s="275"/>
      <c r="L2463" s="275"/>
      <c r="M2463" s="275">
        <f t="shared" si="1497"/>
        <v>20000</v>
      </c>
    </row>
    <row r="2464" spans="1:13" hidden="1" x14ac:dyDescent="0.2">
      <c r="A2464" s="100" t="s">
        <v>808</v>
      </c>
      <c r="B2464" s="100" t="s">
        <v>838</v>
      </c>
      <c r="C2464" s="101">
        <v>51</v>
      </c>
      <c r="D2464" s="102" t="s">
        <v>730</v>
      </c>
      <c r="E2464" s="103">
        <v>313</v>
      </c>
      <c r="F2464" s="139" t="s">
        <v>730</v>
      </c>
      <c r="G2464" s="104"/>
      <c r="H2464" s="147">
        <f t="shared" ref="H2464:L2464" si="1519">H2465</f>
        <v>4000</v>
      </c>
      <c r="I2464" s="147">
        <f t="shared" si="1519"/>
        <v>800</v>
      </c>
      <c r="J2464" s="147">
        <f t="shared" si="1519"/>
        <v>0</v>
      </c>
      <c r="K2464" s="147">
        <f t="shared" si="1519"/>
        <v>0</v>
      </c>
      <c r="L2464" s="147">
        <f t="shared" si="1519"/>
        <v>0</v>
      </c>
      <c r="M2464" s="147">
        <f t="shared" si="1497"/>
        <v>3200</v>
      </c>
    </row>
    <row r="2465" spans="1:13" ht="15" hidden="1" x14ac:dyDescent="0.2">
      <c r="A2465" s="93" t="s">
        <v>808</v>
      </c>
      <c r="B2465" s="93" t="s">
        <v>838</v>
      </c>
      <c r="C2465" s="134">
        <v>51</v>
      </c>
      <c r="D2465" s="95" t="s">
        <v>101</v>
      </c>
      <c r="E2465" s="136">
        <v>3132</v>
      </c>
      <c r="F2465" s="141" t="s">
        <v>40</v>
      </c>
      <c r="G2465" s="130"/>
      <c r="H2465" s="275">
        <v>4000</v>
      </c>
      <c r="I2465" s="275">
        <v>800</v>
      </c>
      <c r="J2465" s="275"/>
      <c r="K2465" s="275"/>
      <c r="L2465" s="275"/>
      <c r="M2465" s="275">
        <f t="shared" si="1497"/>
        <v>3200</v>
      </c>
    </row>
    <row r="2466" spans="1:13" s="99" customFormat="1" hidden="1" x14ac:dyDescent="0.2">
      <c r="A2466" s="174" t="s">
        <v>808</v>
      </c>
      <c r="B2466" s="174" t="s">
        <v>838</v>
      </c>
      <c r="C2466" s="164">
        <v>51</v>
      </c>
      <c r="D2466" s="164" t="s">
        <v>730</v>
      </c>
      <c r="E2466" s="165">
        <v>32</v>
      </c>
      <c r="F2466" s="166" t="s">
        <v>730</v>
      </c>
      <c r="G2466" s="167"/>
      <c r="H2466" s="296">
        <f t="shared" ref="H2466:L2466" si="1520">H2467</f>
        <v>1100</v>
      </c>
      <c r="I2466" s="296">
        <f t="shared" si="1520"/>
        <v>300</v>
      </c>
      <c r="J2466" s="296">
        <f t="shared" si="1520"/>
        <v>0</v>
      </c>
      <c r="K2466" s="296">
        <f t="shared" si="1520"/>
        <v>0</v>
      </c>
      <c r="L2466" s="296">
        <f t="shared" si="1520"/>
        <v>0</v>
      </c>
      <c r="M2466" s="296">
        <f t="shared" si="1497"/>
        <v>800</v>
      </c>
    </row>
    <row r="2467" spans="1:13" s="99" customFormat="1" hidden="1" x14ac:dyDescent="0.2">
      <c r="A2467" s="100" t="s">
        <v>808</v>
      </c>
      <c r="B2467" s="100" t="s">
        <v>838</v>
      </c>
      <c r="C2467" s="101">
        <v>51</v>
      </c>
      <c r="D2467" s="102" t="s">
        <v>730</v>
      </c>
      <c r="E2467" s="103">
        <v>321</v>
      </c>
      <c r="F2467" s="139" t="s">
        <v>730</v>
      </c>
      <c r="G2467" s="104"/>
      <c r="H2467" s="147">
        <f t="shared" ref="H2467:J2467" si="1521">SUM(H2468:H2469)</f>
        <v>1100</v>
      </c>
      <c r="I2467" s="147">
        <f t="shared" si="1521"/>
        <v>300</v>
      </c>
      <c r="J2467" s="147">
        <f t="shared" si="1521"/>
        <v>0</v>
      </c>
      <c r="K2467" s="147">
        <f t="shared" ref="K2467:L2467" si="1522">SUM(K2468:K2469)</f>
        <v>0</v>
      </c>
      <c r="L2467" s="147">
        <f t="shared" si="1522"/>
        <v>0</v>
      </c>
      <c r="M2467" s="147">
        <f t="shared" si="1497"/>
        <v>800</v>
      </c>
    </row>
    <row r="2468" spans="1:13" ht="15.75" hidden="1" customHeight="1" x14ac:dyDescent="0.2">
      <c r="A2468" s="93" t="s">
        <v>808</v>
      </c>
      <c r="B2468" s="93" t="s">
        <v>838</v>
      </c>
      <c r="C2468" s="134">
        <v>51</v>
      </c>
      <c r="D2468" s="95" t="s">
        <v>101</v>
      </c>
      <c r="E2468" s="136">
        <v>3211</v>
      </c>
      <c r="F2468" s="141" t="s">
        <v>42</v>
      </c>
      <c r="G2468" s="130"/>
      <c r="H2468" s="275">
        <v>1000</v>
      </c>
      <c r="I2468" s="275">
        <v>300</v>
      </c>
      <c r="J2468" s="275"/>
      <c r="K2468" s="275"/>
      <c r="L2468" s="275"/>
      <c r="M2468" s="275">
        <f t="shared" si="1497"/>
        <v>700</v>
      </c>
    </row>
    <row r="2469" spans="1:13" s="99" customFormat="1" ht="31.5" hidden="1" customHeight="1" x14ac:dyDescent="0.2">
      <c r="A2469" s="93" t="s">
        <v>808</v>
      </c>
      <c r="B2469" s="93" t="s">
        <v>838</v>
      </c>
      <c r="C2469" s="134">
        <v>51</v>
      </c>
      <c r="D2469" s="95" t="s">
        <v>101</v>
      </c>
      <c r="E2469" s="136">
        <v>3212</v>
      </c>
      <c r="F2469" s="141" t="s">
        <v>43</v>
      </c>
      <c r="G2469" s="130"/>
      <c r="H2469" s="275">
        <v>100</v>
      </c>
      <c r="I2469" s="275"/>
      <c r="J2469" s="275"/>
      <c r="K2469" s="275"/>
      <c r="L2469" s="275"/>
      <c r="M2469" s="275">
        <f t="shared" si="1497"/>
        <v>100</v>
      </c>
    </row>
    <row r="2470" spans="1:13" s="99" customFormat="1" ht="67.5" hidden="1" x14ac:dyDescent="0.2">
      <c r="A2470" s="169" t="s">
        <v>808</v>
      </c>
      <c r="B2470" s="169" t="s">
        <v>840</v>
      </c>
      <c r="C2470" s="169" t="s">
        <v>730</v>
      </c>
      <c r="D2470" s="169" t="s">
        <v>730</v>
      </c>
      <c r="E2470" s="361"/>
      <c r="F2470" s="362" t="s">
        <v>841</v>
      </c>
      <c r="G2470" s="363" t="s">
        <v>618</v>
      </c>
      <c r="H2470" s="179">
        <f>+H2471+H2476+H2483</f>
        <v>0</v>
      </c>
      <c r="I2470" s="179">
        <f>+I2471+I2476+I2483</f>
        <v>0</v>
      </c>
      <c r="J2470" s="179">
        <f>+J2471+J2476+J2483</f>
        <v>41500</v>
      </c>
      <c r="K2470" s="179">
        <f t="shared" ref="K2470:L2470" si="1523">+K2471+K2476+K2483</f>
        <v>0</v>
      </c>
      <c r="L2470" s="179">
        <f t="shared" si="1523"/>
        <v>0</v>
      </c>
      <c r="M2470" s="179">
        <f t="shared" si="1497"/>
        <v>41500</v>
      </c>
    </row>
    <row r="2471" spans="1:13" s="99" customFormat="1" hidden="1" x14ac:dyDescent="0.2">
      <c r="A2471" s="174" t="s">
        <v>808</v>
      </c>
      <c r="B2471" s="174" t="s">
        <v>840</v>
      </c>
      <c r="C2471" s="164">
        <v>43</v>
      </c>
      <c r="D2471" s="164" t="s">
        <v>730</v>
      </c>
      <c r="E2471" s="165">
        <v>31</v>
      </c>
      <c r="F2471" s="166" t="s">
        <v>730</v>
      </c>
      <c r="G2471" s="167"/>
      <c r="H2471" s="296">
        <f>+H2472+H2474</f>
        <v>0</v>
      </c>
      <c r="I2471" s="296">
        <f>+I2472+I2474</f>
        <v>0</v>
      </c>
      <c r="J2471" s="296">
        <f>+J2472+J2474</f>
        <v>20500</v>
      </c>
      <c r="K2471" s="296">
        <f t="shared" ref="K2471:L2471" si="1524">+K2472+K2474</f>
        <v>0</v>
      </c>
      <c r="L2471" s="296">
        <f t="shared" si="1524"/>
        <v>0</v>
      </c>
      <c r="M2471" s="296">
        <f t="shared" si="1497"/>
        <v>20500</v>
      </c>
    </row>
    <row r="2472" spans="1:13" s="99" customFormat="1" hidden="1" x14ac:dyDescent="0.2">
      <c r="A2472" s="100" t="s">
        <v>808</v>
      </c>
      <c r="B2472" s="100" t="s">
        <v>840</v>
      </c>
      <c r="C2472" s="101">
        <v>43</v>
      </c>
      <c r="D2472" s="102" t="s">
        <v>730</v>
      </c>
      <c r="E2472" s="103">
        <v>311</v>
      </c>
      <c r="F2472" s="139" t="s">
        <v>730</v>
      </c>
      <c r="G2472" s="130"/>
      <c r="H2472" s="304">
        <f>+H2473</f>
        <v>0</v>
      </c>
      <c r="I2472" s="304">
        <f>+I2473</f>
        <v>0</v>
      </c>
      <c r="J2472" s="304">
        <f>+J2473</f>
        <v>17630</v>
      </c>
      <c r="K2472" s="304">
        <f t="shared" ref="K2472:L2472" si="1525">+K2473</f>
        <v>0</v>
      </c>
      <c r="L2472" s="304">
        <f t="shared" si="1525"/>
        <v>0</v>
      </c>
      <c r="M2472" s="304">
        <f t="shared" si="1497"/>
        <v>17630</v>
      </c>
    </row>
    <row r="2473" spans="1:13" s="99" customFormat="1" hidden="1" x14ac:dyDescent="0.2">
      <c r="A2473" s="93" t="s">
        <v>808</v>
      </c>
      <c r="B2473" s="93" t="s">
        <v>840</v>
      </c>
      <c r="C2473" s="134">
        <v>43</v>
      </c>
      <c r="D2473" s="95" t="s">
        <v>101</v>
      </c>
      <c r="E2473" s="136">
        <v>3111</v>
      </c>
      <c r="F2473" s="141" t="s">
        <v>33</v>
      </c>
      <c r="G2473" s="130"/>
      <c r="H2473" s="275"/>
      <c r="I2473" s="275"/>
      <c r="J2473" s="275">
        <v>17630</v>
      </c>
      <c r="K2473" s="275"/>
      <c r="L2473" s="275"/>
      <c r="M2473" s="275">
        <f t="shared" si="1497"/>
        <v>17630</v>
      </c>
    </row>
    <row r="2474" spans="1:13" s="99" customFormat="1" hidden="1" x14ac:dyDescent="0.2">
      <c r="A2474" s="100" t="s">
        <v>808</v>
      </c>
      <c r="B2474" s="100" t="s">
        <v>840</v>
      </c>
      <c r="C2474" s="101">
        <v>43</v>
      </c>
      <c r="D2474" s="102" t="s">
        <v>730</v>
      </c>
      <c r="E2474" s="103">
        <v>313</v>
      </c>
      <c r="F2474" s="139" t="s">
        <v>730</v>
      </c>
      <c r="G2474" s="130"/>
      <c r="H2474" s="304">
        <f>+H2475</f>
        <v>0</v>
      </c>
      <c r="I2474" s="304">
        <f>+I2475</f>
        <v>0</v>
      </c>
      <c r="J2474" s="304">
        <f>+J2475</f>
        <v>2870.0000000000005</v>
      </c>
      <c r="K2474" s="304">
        <f t="shared" ref="K2474:L2474" si="1526">+K2475</f>
        <v>0</v>
      </c>
      <c r="L2474" s="304">
        <f t="shared" si="1526"/>
        <v>0</v>
      </c>
      <c r="M2474" s="304">
        <f t="shared" si="1497"/>
        <v>2870.0000000000005</v>
      </c>
    </row>
    <row r="2475" spans="1:13" s="99" customFormat="1" hidden="1" x14ac:dyDescent="0.2">
      <c r="A2475" s="93" t="s">
        <v>808</v>
      </c>
      <c r="B2475" s="93" t="s">
        <v>840</v>
      </c>
      <c r="C2475" s="134">
        <v>43</v>
      </c>
      <c r="D2475" s="95" t="s">
        <v>101</v>
      </c>
      <c r="E2475" s="136">
        <v>3132</v>
      </c>
      <c r="F2475" s="141" t="s">
        <v>40</v>
      </c>
      <c r="G2475" s="130"/>
      <c r="H2475" s="275"/>
      <c r="I2475" s="275"/>
      <c r="J2475" s="275">
        <v>2870.0000000000005</v>
      </c>
      <c r="K2475" s="275"/>
      <c r="L2475" s="275"/>
      <c r="M2475" s="275">
        <f t="shared" si="1497"/>
        <v>2870.0000000000005</v>
      </c>
    </row>
    <row r="2476" spans="1:13" s="99" customFormat="1" hidden="1" x14ac:dyDescent="0.2">
      <c r="A2476" s="174" t="s">
        <v>808</v>
      </c>
      <c r="B2476" s="174" t="s">
        <v>840</v>
      </c>
      <c r="C2476" s="164">
        <v>43</v>
      </c>
      <c r="D2476" s="164" t="s">
        <v>730</v>
      </c>
      <c r="E2476" s="165">
        <v>32</v>
      </c>
      <c r="F2476" s="166" t="s">
        <v>730</v>
      </c>
      <c r="G2476" s="167" t="s">
        <v>730</v>
      </c>
      <c r="H2476" s="296">
        <f>+H2477+H2480</f>
        <v>0</v>
      </c>
      <c r="I2476" s="296">
        <f>+I2477+I2480</f>
        <v>0</v>
      </c>
      <c r="J2476" s="296">
        <f>+J2477+J2480</f>
        <v>20000</v>
      </c>
      <c r="K2476" s="296">
        <f t="shared" ref="K2476:L2476" si="1527">+K2477+K2480</f>
        <v>0</v>
      </c>
      <c r="L2476" s="296">
        <f t="shared" si="1527"/>
        <v>0</v>
      </c>
      <c r="M2476" s="296">
        <f t="shared" si="1497"/>
        <v>20000</v>
      </c>
    </row>
    <row r="2477" spans="1:13" s="99" customFormat="1" hidden="1" x14ac:dyDescent="0.2">
      <c r="A2477" s="100" t="s">
        <v>808</v>
      </c>
      <c r="B2477" s="100" t="s">
        <v>840</v>
      </c>
      <c r="C2477" s="101">
        <v>43</v>
      </c>
      <c r="D2477" s="102" t="s">
        <v>730</v>
      </c>
      <c r="E2477" s="103">
        <v>321</v>
      </c>
      <c r="F2477" s="139" t="s">
        <v>730</v>
      </c>
      <c r="G2477" s="130"/>
      <c r="H2477" s="304">
        <f>+H2478+H2479</f>
        <v>0</v>
      </c>
      <c r="I2477" s="304">
        <f>+I2478+I2479</f>
        <v>0</v>
      </c>
      <c r="J2477" s="304">
        <f>+J2478+J2479</f>
        <v>4000</v>
      </c>
      <c r="K2477" s="304">
        <f t="shared" ref="K2477:L2477" si="1528">+K2478+K2479</f>
        <v>0</v>
      </c>
      <c r="L2477" s="304">
        <f t="shared" si="1528"/>
        <v>0</v>
      </c>
      <c r="M2477" s="304">
        <f t="shared" si="1497"/>
        <v>4000</v>
      </c>
    </row>
    <row r="2478" spans="1:13" s="99" customFormat="1" hidden="1" x14ac:dyDescent="0.2">
      <c r="A2478" s="93" t="s">
        <v>808</v>
      </c>
      <c r="B2478" s="93" t="s">
        <v>840</v>
      </c>
      <c r="C2478" s="134">
        <v>43</v>
      </c>
      <c r="D2478" s="95" t="s">
        <v>101</v>
      </c>
      <c r="E2478" s="136">
        <v>3211</v>
      </c>
      <c r="F2478" s="141" t="s">
        <v>42</v>
      </c>
      <c r="G2478" s="130"/>
      <c r="H2478" s="275"/>
      <c r="I2478" s="275"/>
      <c r="J2478" s="275">
        <v>3000</v>
      </c>
      <c r="K2478" s="275"/>
      <c r="L2478" s="275"/>
      <c r="M2478" s="275">
        <f t="shared" si="1497"/>
        <v>3000</v>
      </c>
    </row>
    <row r="2479" spans="1:13" s="99" customFormat="1" ht="30" hidden="1" x14ac:dyDescent="0.2">
      <c r="A2479" s="93" t="s">
        <v>808</v>
      </c>
      <c r="B2479" s="93" t="s">
        <v>840</v>
      </c>
      <c r="C2479" s="134">
        <v>43</v>
      </c>
      <c r="D2479" s="95" t="s">
        <v>101</v>
      </c>
      <c r="E2479" s="136">
        <v>3212</v>
      </c>
      <c r="F2479" s="141" t="s">
        <v>43</v>
      </c>
      <c r="G2479" s="130"/>
      <c r="H2479" s="275"/>
      <c r="I2479" s="275"/>
      <c r="J2479" s="275">
        <v>1000</v>
      </c>
      <c r="K2479" s="275"/>
      <c r="L2479" s="275"/>
      <c r="M2479" s="275">
        <f t="shared" si="1497"/>
        <v>1000</v>
      </c>
    </row>
    <row r="2480" spans="1:13" s="99" customFormat="1" hidden="1" x14ac:dyDescent="0.2">
      <c r="A2480" s="100" t="s">
        <v>808</v>
      </c>
      <c r="B2480" s="100" t="s">
        <v>840</v>
      </c>
      <c r="C2480" s="101">
        <v>43</v>
      </c>
      <c r="D2480" s="102" t="s">
        <v>730</v>
      </c>
      <c r="E2480" s="103">
        <v>323</v>
      </c>
      <c r="F2480" s="139" t="s">
        <v>730</v>
      </c>
      <c r="G2480" s="130"/>
      <c r="H2480" s="304">
        <f>+H2481+H2482</f>
        <v>0</v>
      </c>
      <c r="I2480" s="304">
        <f>+I2481+I2482</f>
        <v>0</v>
      </c>
      <c r="J2480" s="304">
        <f>+J2481+J2482</f>
        <v>16000</v>
      </c>
      <c r="K2480" s="304">
        <f t="shared" ref="K2480:L2480" si="1529">+K2481+K2482</f>
        <v>0</v>
      </c>
      <c r="L2480" s="304">
        <f t="shared" si="1529"/>
        <v>0</v>
      </c>
      <c r="M2480" s="304">
        <f t="shared" si="1497"/>
        <v>16000</v>
      </c>
    </row>
    <row r="2481" spans="1:13" s="99" customFormat="1" hidden="1" x14ac:dyDescent="0.2">
      <c r="A2481" s="93" t="s">
        <v>808</v>
      </c>
      <c r="B2481" s="93" t="s">
        <v>840</v>
      </c>
      <c r="C2481" s="134">
        <v>43</v>
      </c>
      <c r="D2481" s="95" t="s">
        <v>101</v>
      </c>
      <c r="E2481" s="136">
        <v>3233</v>
      </c>
      <c r="F2481" s="141" t="s">
        <v>54</v>
      </c>
      <c r="G2481" s="130"/>
      <c r="H2481" s="275"/>
      <c r="I2481" s="275"/>
      <c r="J2481" s="275">
        <v>1000</v>
      </c>
      <c r="K2481" s="275"/>
      <c r="L2481" s="275"/>
      <c r="M2481" s="275">
        <f t="shared" si="1497"/>
        <v>1000</v>
      </c>
    </row>
    <row r="2482" spans="1:13" s="99" customFormat="1" hidden="1" x14ac:dyDescent="0.2">
      <c r="A2482" s="93" t="s">
        <v>808</v>
      </c>
      <c r="B2482" s="93" t="s">
        <v>840</v>
      </c>
      <c r="C2482" s="134">
        <v>43</v>
      </c>
      <c r="D2482" s="95" t="s">
        <v>101</v>
      </c>
      <c r="E2482" s="136">
        <v>3237</v>
      </c>
      <c r="F2482" s="141" t="s">
        <v>58</v>
      </c>
      <c r="G2482" s="130"/>
      <c r="H2482" s="275"/>
      <c r="I2482" s="275"/>
      <c r="J2482" s="275">
        <v>15000</v>
      </c>
      <c r="K2482" s="275"/>
      <c r="L2482" s="275"/>
      <c r="M2482" s="275">
        <f t="shared" si="1497"/>
        <v>15000</v>
      </c>
    </row>
    <row r="2483" spans="1:13" s="99" customFormat="1" hidden="1" x14ac:dyDescent="0.2">
      <c r="A2483" s="174" t="s">
        <v>808</v>
      </c>
      <c r="B2483" s="174" t="s">
        <v>840</v>
      </c>
      <c r="C2483" s="164">
        <v>43</v>
      </c>
      <c r="D2483" s="164" t="s">
        <v>730</v>
      </c>
      <c r="E2483" s="165">
        <v>42</v>
      </c>
      <c r="F2483" s="166" t="s">
        <v>730</v>
      </c>
      <c r="G2483" s="167" t="s">
        <v>730</v>
      </c>
      <c r="H2483" s="296">
        <f t="shared" ref="H2483:J2484" si="1530">+H2484</f>
        <v>0</v>
      </c>
      <c r="I2483" s="296">
        <f t="shared" si="1530"/>
        <v>0</v>
      </c>
      <c r="J2483" s="296">
        <f t="shared" si="1530"/>
        <v>1000</v>
      </c>
      <c r="K2483" s="296">
        <f t="shared" ref="K2483:K2484" si="1531">+K2484</f>
        <v>0</v>
      </c>
      <c r="L2483" s="296">
        <f t="shared" ref="L2483:L2484" si="1532">+L2484</f>
        <v>0</v>
      </c>
      <c r="M2483" s="296">
        <f t="shared" si="1497"/>
        <v>1000</v>
      </c>
    </row>
    <row r="2484" spans="1:13" s="99" customFormat="1" hidden="1" x14ac:dyDescent="0.2">
      <c r="A2484" s="100" t="s">
        <v>808</v>
      </c>
      <c r="B2484" s="100" t="s">
        <v>840</v>
      </c>
      <c r="C2484" s="101">
        <v>43</v>
      </c>
      <c r="D2484" s="102" t="s">
        <v>730</v>
      </c>
      <c r="E2484" s="103">
        <v>422</v>
      </c>
      <c r="F2484" s="141"/>
      <c r="G2484" s="130"/>
      <c r="H2484" s="304">
        <f t="shared" si="1530"/>
        <v>0</v>
      </c>
      <c r="I2484" s="304">
        <f t="shared" si="1530"/>
        <v>0</v>
      </c>
      <c r="J2484" s="304">
        <f t="shared" si="1530"/>
        <v>1000</v>
      </c>
      <c r="K2484" s="304">
        <f t="shared" si="1531"/>
        <v>0</v>
      </c>
      <c r="L2484" s="304">
        <f t="shared" si="1532"/>
        <v>0</v>
      </c>
      <c r="M2484" s="304">
        <f t="shared" si="1497"/>
        <v>1000</v>
      </c>
    </row>
    <row r="2485" spans="1:13" s="99" customFormat="1" hidden="1" x14ac:dyDescent="0.2">
      <c r="A2485" s="93" t="s">
        <v>808</v>
      </c>
      <c r="B2485" s="93" t="s">
        <v>840</v>
      </c>
      <c r="C2485" s="134">
        <v>43</v>
      </c>
      <c r="D2485" s="95" t="s">
        <v>101</v>
      </c>
      <c r="E2485" s="136">
        <v>4227</v>
      </c>
      <c r="F2485" s="141" t="s">
        <v>77</v>
      </c>
      <c r="G2485" s="130"/>
      <c r="H2485" s="275"/>
      <c r="I2485" s="275"/>
      <c r="J2485" s="275">
        <v>1000</v>
      </c>
      <c r="K2485" s="275"/>
      <c r="L2485" s="275"/>
      <c r="M2485" s="275">
        <f t="shared" si="1497"/>
        <v>1000</v>
      </c>
    </row>
    <row r="2486" spans="1:13" s="99" customFormat="1" ht="67.5" hidden="1" x14ac:dyDescent="0.2">
      <c r="A2486" s="169" t="s">
        <v>808</v>
      </c>
      <c r="B2486" s="169" t="s">
        <v>842</v>
      </c>
      <c r="C2486" s="169" t="s">
        <v>730</v>
      </c>
      <c r="D2486" s="169" t="s">
        <v>730</v>
      </c>
      <c r="E2486" s="364"/>
      <c r="F2486" s="362" t="s">
        <v>843</v>
      </c>
      <c r="G2486" s="173" t="s">
        <v>618</v>
      </c>
      <c r="H2486" s="179">
        <f>+H2487+H2492</f>
        <v>0</v>
      </c>
      <c r="I2486" s="179">
        <f>+I2487+I2492</f>
        <v>0</v>
      </c>
      <c r="J2486" s="179">
        <f>+J2487+J2492</f>
        <v>75150</v>
      </c>
      <c r="K2486" s="179">
        <f t="shared" ref="K2486:L2486" si="1533">+K2487+K2492</f>
        <v>0</v>
      </c>
      <c r="L2486" s="179">
        <f t="shared" si="1533"/>
        <v>0</v>
      </c>
      <c r="M2486" s="179">
        <f t="shared" si="1497"/>
        <v>75150</v>
      </c>
    </row>
    <row r="2487" spans="1:13" s="99" customFormat="1" hidden="1" x14ac:dyDescent="0.2">
      <c r="A2487" s="174" t="s">
        <v>808</v>
      </c>
      <c r="B2487" s="174" t="s">
        <v>842</v>
      </c>
      <c r="C2487" s="164">
        <v>43</v>
      </c>
      <c r="D2487" s="164" t="s">
        <v>730</v>
      </c>
      <c r="E2487" s="165">
        <v>31</v>
      </c>
      <c r="F2487" s="166"/>
      <c r="G2487" s="167"/>
      <c r="H2487" s="296">
        <f>+H2488+H2490</f>
        <v>0</v>
      </c>
      <c r="I2487" s="296">
        <f>+I2488+I2490</f>
        <v>0</v>
      </c>
      <c r="J2487" s="296">
        <f>+J2488+J2490</f>
        <v>40150</v>
      </c>
      <c r="K2487" s="296">
        <f t="shared" ref="K2487:L2487" si="1534">+K2488+K2490</f>
        <v>0</v>
      </c>
      <c r="L2487" s="296">
        <f t="shared" si="1534"/>
        <v>0</v>
      </c>
      <c r="M2487" s="296">
        <f t="shared" si="1497"/>
        <v>40150</v>
      </c>
    </row>
    <row r="2488" spans="1:13" s="99" customFormat="1" hidden="1" x14ac:dyDescent="0.2">
      <c r="A2488" s="100" t="s">
        <v>808</v>
      </c>
      <c r="B2488" s="100" t="s">
        <v>842</v>
      </c>
      <c r="C2488" s="101">
        <v>43</v>
      </c>
      <c r="D2488" s="102" t="s">
        <v>730</v>
      </c>
      <c r="E2488" s="103">
        <v>311</v>
      </c>
      <c r="F2488" s="141"/>
      <c r="G2488" s="130"/>
      <c r="H2488" s="304">
        <f>+H2489</f>
        <v>0</v>
      </c>
      <c r="I2488" s="304">
        <f>+I2489</f>
        <v>0</v>
      </c>
      <c r="J2488" s="304">
        <f>+J2489</f>
        <v>34500</v>
      </c>
      <c r="K2488" s="304">
        <f t="shared" ref="K2488:L2488" si="1535">+K2489</f>
        <v>0</v>
      </c>
      <c r="L2488" s="304">
        <f t="shared" si="1535"/>
        <v>0</v>
      </c>
      <c r="M2488" s="304">
        <f t="shared" si="1497"/>
        <v>34500</v>
      </c>
    </row>
    <row r="2489" spans="1:13" s="99" customFormat="1" hidden="1" x14ac:dyDescent="0.2">
      <c r="A2489" s="93" t="s">
        <v>808</v>
      </c>
      <c r="B2489" s="93" t="s">
        <v>842</v>
      </c>
      <c r="C2489" s="134">
        <v>43</v>
      </c>
      <c r="D2489" s="95" t="s">
        <v>101</v>
      </c>
      <c r="E2489" s="136">
        <v>3111</v>
      </c>
      <c r="F2489" s="141" t="s">
        <v>33</v>
      </c>
      <c r="G2489" s="130"/>
      <c r="H2489" s="275"/>
      <c r="I2489" s="275"/>
      <c r="J2489" s="275">
        <v>34500</v>
      </c>
      <c r="K2489" s="275"/>
      <c r="L2489" s="275"/>
      <c r="M2489" s="275">
        <f t="shared" si="1497"/>
        <v>34500</v>
      </c>
    </row>
    <row r="2490" spans="1:13" s="99" customFormat="1" hidden="1" x14ac:dyDescent="0.2">
      <c r="A2490" s="100" t="s">
        <v>808</v>
      </c>
      <c r="B2490" s="100" t="s">
        <v>842</v>
      </c>
      <c r="C2490" s="101">
        <v>43</v>
      </c>
      <c r="D2490" s="102" t="s">
        <v>730</v>
      </c>
      <c r="E2490" s="103">
        <v>313</v>
      </c>
      <c r="F2490" s="139" t="s">
        <v>730</v>
      </c>
      <c r="G2490" s="130"/>
      <c r="H2490" s="304">
        <f>+H2491</f>
        <v>0</v>
      </c>
      <c r="I2490" s="304">
        <f>+I2491</f>
        <v>0</v>
      </c>
      <c r="J2490" s="304">
        <f>+J2491</f>
        <v>5650</v>
      </c>
      <c r="K2490" s="304">
        <f t="shared" ref="K2490:L2490" si="1536">+K2491</f>
        <v>0</v>
      </c>
      <c r="L2490" s="304">
        <f t="shared" si="1536"/>
        <v>0</v>
      </c>
      <c r="M2490" s="304">
        <f t="shared" si="1497"/>
        <v>5650</v>
      </c>
    </row>
    <row r="2491" spans="1:13" s="99" customFormat="1" hidden="1" x14ac:dyDescent="0.2">
      <c r="A2491" s="93" t="s">
        <v>808</v>
      </c>
      <c r="B2491" s="93" t="s">
        <v>842</v>
      </c>
      <c r="C2491" s="134">
        <v>43</v>
      </c>
      <c r="D2491" s="95" t="s">
        <v>101</v>
      </c>
      <c r="E2491" s="136">
        <v>3132</v>
      </c>
      <c r="F2491" s="141" t="s">
        <v>40</v>
      </c>
      <c r="G2491" s="130"/>
      <c r="H2491" s="275"/>
      <c r="I2491" s="275"/>
      <c r="J2491" s="275">
        <v>5650</v>
      </c>
      <c r="K2491" s="275"/>
      <c r="L2491" s="275"/>
      <c r="M2491" s="275">
        <f t="shared" si="1497"/>
        <v>5650</v>
      </c>
    </row>
    <row r="2492" spans="1:13" s="99" customFormat="1" hidden="1" x14ac:dyDescent="0.2">
      <c r="A2492" s="174" t="s">
        <v>808</v>
      </c>
      <c r="B2492" s="174" t="s">
        <v>842</v>
      </c>
      <c r="C2492" s="164">
        <v>43</v>
      </c>
      <c r="D2492" s="164" t="s">
        <v>730</v>
      </c>
      <c r="E2492" s="165">
        <v>32</v>
      </c>
      <c r="F2492" s="166" t="s">
        <v>730</v>
      </c>
      <c r="G2492" s="167"/>
      <c r="H2492" s="296">
        <f>+H2493+H2496</f>
        <v>0</v>
      </c>
      <c r="I2492" s="296">
        <f>+I2493+I2496</f>
        <v>0</v>
      </c>
      <c r="J2492" s="296">
        <f>+J2493+J2496</f>
        <v>35000</v>
      </c>
      <c r="K2492" s="296">
        <f t="shared" ref="K2492:L2492" si="1537">+K2493+K2496</f>
        <v>0</v>
      </c>
      <c r="L2492" s="296">
        <f t="shared" si="1537"/>
        <v>0</v>
      </c>
      <c r="M2492" s="296">
        <f t="shared" si="1497"/>
        <v>35000</v>
      </c>
    </row>
    <row r="2493" spans="1:13" s="99" customFormat="1" hidden="1" x14ac:dyDescent="0.2">
      <c r="A2493" s="100" t="s">
        <v>808</v>
      </c>
      <c r="B2493" s="100" t="s">
        <v>842</v>
      </c>
      <c r="C2493" s="101">
        <v>43</v>
      </c>
      <c r="D2493" s="102" t="s">
        <v>730</v>
      </c>
      <c r="E2493" s="103">
        <v>321</v>
      </c>
      <c r="F2493" s="139" t="s">
        <v>730</v>
      </c>
      <c r="G2493" s="130"/>
      <c r="H2493" s="304">
        <f>+H2494+H2495</f>
        <v>0</v>
      </c>
      <c r="I2493" s="304">
        <f>+I2494+I2495</f>
        <v>0</v>
      </c>
      <c r="J2493" s="304">
        <f>+J2494+J2495</f>
        <v>5000</v>
      </c>
      <c r="K2493" s="304">
        <f t="shared" ref="K2493:L2493" si="1538">+K2494+K2495</f>
        <v>0</v>
      </c>
      <c r="L2493" s="304">
        <f t="shared" si="1538"/>
        <v>0</v>
      </c>
      <c r="M2493" s="304">
        <f t="shared" si="1497"/>
        <v>5000</v>
      </c>
    </row>
    <row r="2494" spans="1:13" s="99" customFormat="1" hidden="1" x14ac:dyDescent="0.2">
      <c r="A2494" s="93" t="s">
        <v>808</v>
      </c>
      <c r="B2494" s="93" t="s">
        <v>842</v>
      </c>
      <c r="C2494" s="134">
        <v>43</v>
      </c>
      <c r="D2494" s="95" t="s">
        <v>101</v>
      </c>
      <c r="E2494" s="136">
        <v>3211</v>
      </c>
      <c r="F2494" s="141" t="s">
        <v>42</v>
      </c>
      <c r="G2494" s="130"/>
      <c r="H2494" s="275"/>
      <c r="I2494" s="275"/>
      <c r="J2494" s="275">
        <v>4000</v>
      </c>
      <c r="K2494" s="275"/>
      <c r="L2494" s="275"/>
      <c r="M2494" s="275">
        <f t="shared" si="1497"/>
        <v>4000</v>
      </c>
    </row>
    <row r="2495" spans="1:13" s="99" customFormat="1" ht="30" hidden="1" x14ac:dyDescent="0.2">
      <c r="A2495" s="93" t="s">
        <v>808</v>
      </c>
      <c r="B2495" s="93" t="s">
        <v>842</v>
      </c>
      <c r="C2495" s="134">
        <v>43</v>
      </c>
      <c r="D2495" s="95" t="s">
        <v>101</v>
      </c>
      <c r="E2495" s="136">
        <v>3212</v>
      </c>
      <c r="F2495" s="141" t="s">
        <v>43</v>
      </c>
      <c r="G2495" s="130"/>
      <c r="H2495" s="275"/>
      <c r="I2495" s="275"/>
      <c r="J2495" s="275">
        <v>1000</v>
      </c>
      <c r="K2495" s="275"/>
      <c r="L2495" s="275"/>
      <c r="M2495" s="275">
        <f t="shared" si="1497"/>
        <v>1000</v>
      </c>
    </row>
    <row r="2496" spans="1:13" s="99" customFormat="1" hidden="1" x14ac:dyDescent="0.2">
      <c r="A2496" s="100" t="s">
        <v>808</v>
      </c>
      <c r="B2496" s="100" t="s">
        <v>842</v>
      </c>
      <c r="C2496" s="101">
        <v>43</v>
      </c>
      <c r="D2496" s="102" t="s">
        <v>730</v>
      </c>
      <c r="E2496" s="103">
        <v>323</v>
      </c>
      <c r="F2496" s="141"/>
      <c r="G2496" s="130"/>
      <c r="H2496" s="304">
        <f>+H2497</f>
        <v>0</v>
      </c>
      <c r="I2496" s="304">
        <f>+I2497</f>
        <v>0</v>
      </c>
      <c r="J2496" s="304">
        <f>+J2497</f>
        <v>30000</v>
      </c>
      <c r="K2496" s="304">
        <f t="shared" ref="K2496:L2496" si="1539">+K2497</f>
        <v>0</v>
      </c>
      <c r="L2496" s="304">
        <f t="shared" si="1539"/>
        <v>0</v>
      </c>
      <c r="M2496" s="304">
        <f t="shared" si="1497"/>
        <v>30000</v>
      </c>
    </row>
    <row r="2497" spans="1:13" s="99" customFormat="1" hidden="1" x14ac:dyDescent="0.2">
      <c r="A2497" s="93" t="s">
        <v>808</v>
      </c>
      <c r="B2497" s="93" t="s">
        <v>842</v>
      </c>
      <c r="C2497" s="134">
        <v>43</v>
      </c>
      <c r="D2497" s="95" t="s">
        <v>101</v>
      </c>
      <c r="E2497" s="136">
        <v>3237</v>
      </c>
      <c r="F2497" s="141" t="s">
        <v>58</v>
      </c>
      <c r="G2497" s="130"/>
      <c r="H2497" s="275"/>
      <c r="I2497" s="275"/>
      <c r="J2497" s="275">
        <v>30000</v>
      </c>
      <c r="K2497" s="275"/>
      <c r="L2497" s="275"/>
      <c r="M2497" s="275">
        <f t="shared" si="1497"/>
        <v>30000</v>
      </c>
    </row>
    <row r="2498" spans="1:13" s="99" customFormat="1" ht="67.5" hidden="1" x14ac:dyDescent="0.2">
      <c r="A2498" s="169" t="s">
        <v>808</v>
      </c>
      <c r="B2498" s="169" t="s">
        <v>844</v>
      </c>
      <c r="C2498" s="169" t="s">
        <v>730</v>
      </c>
      <c r="D2498" s="169" t="s">
        <v>730</v>
      </c>
      <c r="E2498" s="364"/>
      <c r="F2498" s="362" t="s">
        <v>845</v>
      </c>
      <c r="G2498" s="173" t="s">
        <v>618</v>
      </c>
      <c r="H2498" s="179">
        <f>+H2499+H2504+H2510</f>
        <v>0</v>
      </c>
      <c r="I2498" s="179">
        <f>+I2499+I2504+I2510</f>
        <v>0</v>
      </c>
      <c r="J2498" s="179">
        <f>+J2499+J2504+J2510</f>
        <v>79000</v>
      </c>
      <c r="K2498" s="179">
        <f t="shared" ref="K2498:L2498" si="1540">+K2499+K2504+K2510</f>
        <v>0</v>
      </c>
      <c r="L2498" s="179">
        <f t="shared" si="1540"/>
        <v>0</v>
      </c>
      <c r="M2498" s="179">
        <f t="shared" si="1497"/>
        <v>79000</v>
      </c>
    </row>
    <row r="2499" spans="1:13" s="99" customFormat="1" hidden="1" x14ac:dyDescent="0.2">
      <c r="A2499" s="174" t="s">
        <v>808</v>
      </c>
      <c r="B2499" s="174" t="s">
        <v>844</v>
      </c>
      <c r="C2499" s="164">
        <v>43</v>
      </c>
      <c r="D2499" s="164" t="s">
        <v>730</v>
      </c>
      <c r="E2499" s="165">
        <v>31</v>
      </c>
      <c r="F2499" s="166"/>
      <c r="G2499" s="167"/>
      <c r="H2499" s="296">
        <f>+H2500+H2502</f>
        <v>0</v>
      </c>
      <c r="I2499" s="296">
        <f>+I2500+I2502</f>
        <v>0</v>
      </c>
      <c r="J2499" s="296">
        <f>+J2500+J2502</f>
        <v>34000</v>
      </c>
      <c r="K2499" s="296">
        <f t="shared" ref="K2499:L2499" si="1541">+K2500+K2502</f>
        <v>0</v>
      </c>
      <c r="L2499" s="296">
        <f t="shared" si="1541"/>
        <v>0</v>
      </c>
      <c r="M2499" s="296">
        <f t="shared" si="1497"/>
        <v>34000</v>
      </c>
    </row>
    <row r="2500" spans="1:13" s="99" customFormat="1" hidden="1" x14ac:dyDescent="0.2">
      <c r="A2500" s="100" t="s">
        <v>808</v>
      </c>
      <c r="B2500" s="100" t="s">
        <v>844</v>
      </c>
      <c r="C2500" s="101">
        <v>43</v>
      </c>
      <c r="D2500" s="102" t="s">
        <v>730</v>
      </c>
      <c r="E2500" s="103">
        <v>311</v>
      </c>
      <c r="F2500" s="141"/>
      <c r="G2500" s="130"/>
      <c r="H2500" s="304">
        <f>+H2501</f>
        <v>0</v>
      </c>
      <c r="I2500" s="304">
        <f>+I2501</f>
        <v>0</v>
      </c>
      <c r="J2500" s="304">
        <f>+J2501</f>
        <v>29240</v>
      </c>
      <c r="K2500" s="304">
        <f t="shared" ref="K2500:L2500" si="1542">+K2501</f>
        <v>0</v>
      </c>
      <c r="L2500" s="304">
        <f t="shared" si="1542"/>
        <v>0</v>
      </c>
      <c r="M2500" s="304">
        <f t="shared" si="1497"/>
        <v>29240</v>
      </c>
    </row>
    <row r="2501" spans="1:13" s="99" customFormat="1" hidden="1" x14ac:dyDescent="0.2">
      <c r="A2501" s="93" t="s">
        <v>808</v>
      </c>
      <c r="B2501" s="93" t="s">
        <v>844</v>
      </c>
      <c r="C2501" s="134">
        <v>43</v>
      </c>
      <c r="D2501" s="95" t="s">
        <v>101</v>
      </c>
      <c r="E2501" s="136">
        <v>3111</v>
      </c>
      <c r="F2501" s="141" t="s">
        <v>33</v>
      </c>
      <c r="G2501" s="130"/>
      <c r="H2501" s="275"/>
      <c r="I2501" s="275"/>
      <c r="J2501" s="275">
        <v>29240</v>
      </c>
      <c r="K2501" s="275"/>
      <c r="L2501" s="275"/>
      <c r="M2501" s="275">
        <f t="shared" ref="M2501:M2537" si="1543">H2501-I2501+J2501-K2501+L2501</f>
        <v>29240</v>
      </c>
    </row>
    <row r="2502" spans="1:13" s="99" customFormat="1" hidden="1" x14ac:dyDescent="0.2">
      <c r="A2502" s="100" t="s">
        <v>808</v>
      </c>
      <c r="B2502" s="100" t="s">
        <v>844</v>
      </c>
      <c r="C2502" s="101">
        <v>43</v>
      </c>
      <c r="D2502" s="102" t="s">
        <v>730</v>
      </c>
      <c r="E2502" s="103">
        <v>313</v>
      </c>
      <c r="F2502" s="139" t="s">
        <v>730</v>
      </c>
      <c r="G2502" s="130"/>
      <c r="H2502" s="304">
        <f>+H2503</f>
        <v>0</v>
      </c>
      <c r="I2502" s="304">
        <f>+I2503</f>
        <v>0</v>
      </c>
      <c r="J2502" s="304">
        <f>+J2503</f>
        <v>4760</v>
      </c>
      <c r="K2502" s="304">
        <f t="shared" ref="K2502:L2502" si="1544">+K2503</f>
        <v>0</v>
      </c>
      <c r="L2502" s="304">
        <f t="shared" si="1544"/>
        <v>0</v>
      </c>
      <c r="M2502" s="304">
        <f t="shared" si="1543"/>
        <v>4760</v>
      </c>
    </row>
    <row r="2503" spans="1:13" s="99" customFormat="1" hidden="1" x14ac:dyDescent="0.2">
      <c r="A2503" s="93" t="s">
        <v>808</v>
      </c>
      <c r="B2503" s="93" t="s">
        <v>844</v>
      </c>
      <c r="C2503" s="134">
        <v>43</v>
      </c>
      <c r="D2503" s="95" t="s">
        <v>101</v>
      </c>
      <c r="E2503" s="136">
        <v>3132</v>
      </c>
      <c r="F2503" s="141" t="s">
        <v>40</v>
      </c>
      <c r="G2503" s="130"/>
      <c r="H2503" s="275"/>
      <c r="I2503" s="275"/>
      <c r="J2503" s="275">
        <v>4760</v>
      </c>
      <c r="K2503" s="275"/>
      <c r="L2503" s="275"/>
      <c r="M2503" s="275">
        <f t="shared" si="1543"/>
        <v>4760</v>
      </c>
    </row>
    <row r="2504" spans="1:13" s="99" customFormat="1" hidden="1" x14ac:dyDescent="0.2">
      <c r="A2504" s="174" t="s">
        <v>808</v>
      </c>
      <c r="B2504" s="174" t="s">
        <v>844</v>
      </c>
      <c r="C2504" s="164">
        <v>43</v>
      </c>
      <c r="D2504" s="164" t="s">
        <v>730</v>
      </c>
      <c r="E2504" s="165">
        <v>32</v>
      </c>
      <c r="F2504" s="166" t="s">
        <v>730</v>
      </c>
      <c r="G2504" s="167"/>
      <c r="H2504" s="296">
        <f>+H2505+H2508</f>
        <v>0</v>
      </c>
      <c r="I2504" s="296">
        <f>+I2505+I2508</f>
        <v>0</v>
      </c>
      <c r="J2504" s="296">
        <f>+J2505+J2508</f>
        <v>43000</v>
      </c>
      <c r="K2504" s="296">
        <f t="shared" ref="K2504:L2504" si="1545">+K2505+K2508</f>
        <v>0</v>
      </c>
      <c r="L2504" s="296">
        <f t="shared" si="1545"/>
        <v>0</v>
      </c>
      <c r="M2504" s="296">
        <f t="shared" si="1543"/>
        <v>43000</v>
      </c>
    </row>
    <row r="2505" spans="1:13" s="99" customFormat="1" hidden="1" x14ac:dyDescent="0.2">
      <c r="A2505" s="100" t="s">
        <v>808</v>
      </c>
      <c r="B2505" s="100" t="s">
        <v>844</v>
      </c>
      <c r="C2505" s="101">
        <v>43</v>
      </c>
      <c r="D2505" s="102" t="s">
        <v>730</v>
      </c>
      <c r="E2505" s="103">
        <v>321</v>
      </c>
      <c r="F2505" s="139" t="s">
        <v>730</v>
      </c>
      <c r="G2505" s="130"/>
      <c r="H2505" s="304">
        <f>+H2506+H2507</f>
        <v>0</v>
      </c>
      <c r="I2505" s="304">
        <f>+I2506+I2507</f>
        <v>0</v>
      </c>
      <c r="J2505" s="304">
        <f>+J2506+J2507</f>
        <v>3000</v>
      </c>
      <c r="K2505" s="304">
        <f t="shared" ref="K2505:L2505" si="1546">+K2506+K2507</f>
        <v>0</v>
      </c>
      <c r="L2505" s="304">
        <f t="shared" si="1546"/>
        <v>0</v>
      </c>
      <c r="M2505" s="304">
        <f t="shared" si="1543"/>
        <v>3000</v>
      </c>
    </row>
    <row r="2506" spans="1:13" s="99" customFormat="1" hidden="1" x14ac:dyDescent="0.2">
      <c r="A2506" s="93" t="s">
        <v>808</v>
      </c>
      <c r="B2506" s="93" t="s">
        <v>844</v>
      </c>
      <c r="C2506" s="134">
        <v>43</v>
      </c>
      <c r="D2506" s="95" t="s">
        <v>101</v>
      </c>
      <c r="E2506" s="136">
        <v>3211</v>
      </c>
      <c r="F2506" s="141" t="s">
        <v>42</v>
      </c>
      <c r="G2506" s="130"/>
      <c r="H2506" s="275"/>
      <c r="I2506" s="275"/>
      <c r="J2506" s="275">
        <v>2000</v>
      </c>
      <c r="K2506" s="275"/>
      <c r="L2506" s="275"/>
      <c r="M2506" s="275">
        <f t="shared" si="1543"/>
        <v>2000</v>
      </c>
    </row>
    <row r="2507" spans="1:13" s="99" customFormat="1" ht="30" hidden="1" x14ac:dyDescent="0.2">
      <c r="A2507" s="93" t="s">
        <v>808</v>
      </c>
      <c r="B2507" s="93" t="s">
        <v>844</v>
      </c>
      <c r="C2507" s="134">
        <v>43</v>
      </c>
      <c r="D2507" s="95" t="s">
        <v>101</v>
      </c>
      <c r="E2507" s="136">
        <v>3212</v>
      </c>
      <c r="F2507" s="141" t="s">
        <v>43</v>
      </c>
      <c r="G2507" s="130"/>
      <c r="H2507" s="275"/>
      <c r="I2507" s="275"/>
      <c r="J2507" s="275">
        <v>1000</v>
      </c>
      <c r="K2507" s="275"/>
      <c r="L2507" s="275"/>
      <c r="M2507" s="275">
        <f t="shared" si="1543"/>
        <v>1000</v>
      </c>
    </row>
    <row r="2508" spans="1:13" s="99" customFormat="1" hidden="1" x14ac:dyDescent="0.2">
      <c r="A2508" s="100" t="s">
        <v>808</v>
      </c>
      <c r="B2508" s="100" t="s">
        <v>844</v>
      </c>
      <c r="C2508" s="101">
        <v>43</v>
      </c>
      <c r="D2508" s="102" t="s">
        <v>730</v>
      </c>
      <c r="E2508" s="103">
        <v>323</v>
      </c>
      <c r="F2508" s="141"/>
      <c r="G2508" s="130"/>
      <c r="H2508" s="304">
        <f>+H2509</f>
        <v>0</v>
      </c>
      <c r="I2508" s="304">
        <f>+I2509</f>
        <v>0</v>
      </c>
      <c r="J2508" s="304">
        <f>+J2509</f>
        <v>40000</v>
      </c>
      <c r="K2508" s="304">
        <f t="shared" ref="K2508:L2508" si="1547">+K2509</f>
        <v>0</v>
      </c>
      <c r="L2508" s="304">
        <f t="shared" si="1547"/>
        <v>0</v>
      </c>
      <c r="M2508" s="304">
        <f t="shared" si="1543"/>
        <v>40000</v>
      </c>
    </row>
    <row r="2509" spans="1:13" s="99" customFormat="1" hidden="1" x14ac:dyDescent="0.2">
      <c r="A2509" s="93" t="s">
        <v>808</v>
      </c>
      <c r="B2509" s="93" t="s">
        <v>844</v>
      </c>
      <c r="C2509" s="134">
        <v>43</v>
      </c>
      <c r="D2509" s="95" t="s">
        <v>101</v>
      </c>
      <c r="E2509" s="136">
        <v>3237</v>
      </c>
      <c r="F2509" s="141" t="s">
        <v>58</v>
      </c>
      <c r="G2509" s="130"/>
      <c r="H2509" s="275"/>
      <c r="I2509" s="275"/>
      <c r="J2509" s="275">
        <v>40000</v>
      </c>
      <c r="K2509" s="275"/>
      <c r="L2509" s="275"/>
      <c r="M2509" s="275">
        <f t="shared" si="1543"/>
        <v>40000</v>
      </c>
    </row>
    <row r="2510" spans="1:13" s="99" customFormat="1" hidden="1" x14ac:dyDescent="0.2">
      <c r="A2510" s="174" t="s">
        <v>808</v>
      </c>
      <c r="B2510" s="174" t="s">
        <v>844</v>
      </c>
      <c r="C2510" s="164">
        <v>43</v>
      </c>
      <c r="D2510" s="164" t="s">
        <v>730</v>
      </c>
      <c r="E2510" s="165">
        <v>42</v>
      </c>
      <c r="F2510" s="166" t="s">
        <v>730</v>
      </c>
      <c r="G2510" s="167"/>
      <c r="H2510" s="296">
        <f>+H2511+H2513</f>
        <v>0</v>
      </c>
      <c r="I2510" s="296">
        <f>+I2511+I2513</f>
        <v>0</v>
      </c>
      <c r="J2510" s="296">
        <f>+J2511+J2513</f>
        <v>2000</v>
      </c>
      <c r="K2510" s="296">
        <f t="shared" ref="K2510:L2510" si="1548">+K2511+K2513</f>
        <v>0</v>
      </c>
      <c r="L2510" s="296">
        <f t="shared" si="1548"/>
        <v>0</v>
      </c>
      <c r="M2510" s="296">
        <f t="shared" si="1543"/>
        <v>2000</v>
      </c>
    </row>
    <row r="2511" spans="1:13" s="99" customFormat="1" hidden="1" x14ac:dyDescent="0.2">
      <c r="A2511" s="100" t="s">
        <v>808</v>
      </c>
      <c r="B2511" s="100" t="s">
        <v>844</v>
      </c>
      <c r="C2511" s="101">
        <v>43</v>
      </c>
      <c r="D2511" s="102" t="s">
        <v>730</v>
      </c>
      <c r="E2511" s="103">
        <v>422</v>
      </c>
      <c r="F2511" s="141"/>
      <c r="G2511" s="130"/>
      <c r="H2511" s="304">
        <f>+H2512</f>
        <v>0</v>
      </c>
      <c r="I2511" s="304">
        <f>+I2512</f>
        <v>0</v>
      </c>
      <c r="J2511" s="304">
        <f>+J2512</f>
        <v>1000</v>
      </c>
      <c r="K2511" s="304">
        <f t="shared" ref="K2511:L2511" si="1549">+K2512</f>
        <v>0</v>
      </c>
      <c r="L2511" s="304">
        <f t="shared" si="1549"/>
        <v>0</v>
      </c>
      <c r="M2511" s="304">
        <f t="shared" si="1543"/>
        <v>1000</v>
      </c>
    </row>
    <row r="2512" spans="1:13" s="99" customFormat="1" hidden="1" x14ac:dyDescent="0.2">
      <c r="A2512" s="93" t="s">
        <v>808</v>
      </c>
      <c r="B2512" s="93" t="s">
        <v>844</v>
      </c>
      <c r="C2512" s="134">
        <v>43</v>
      </c>
      <c r="D2512" s="95" t="s">
        <v>101</v>
      </c>
      <c r="E2512" s="136">
        <v>4227</v>
      </c>
      <c r="F2512" s="141" t="s">
        <v>77</v>
      </c>
      <c r="G2512" s="130"/>
      <c r="H2512" s="275"/>
      <c r="I2512" s="275"/>
      <c r="J2512" s="275">
        <v>1000</v>
      </c>
      <c r="K2512" s="275"/>
      <c r="L2512" s="275"/>
      <c r="M2512" s="275">
        <f t="shared" si="1543"/>
        <v>1000</v>
      </c>
    </row>
    <row r="2513" spans="1:13" s="99" customFormat="1" hidden="1" x14ac:dyDescent="0.2">
      <c r="A2513" s="100" t="s">
        <v>808</v>
      </c>
      <c r="B2513" s="100" t="s">
        <v>844</v>
      </c>
      <c r="C2513" s="101">
        <v>43</v>
      </c>
      <c r="D2513" s="95"/>
      <c r="E2513" s="103">
        <v>426</v>
      </c>
      <c r="F2513" s="141"/>
      <c r="G2513" s="130"/>
      <c r="H2513" s="304">
        <f>+H2514</f>
        <v>0</v>
      </c>
      <c r="I2513" s="304">
        <f>+I2514</f>
        <v>0</v>
      </c>
      <c r="J2513" s="304">
        <f>+J2514</f>
        <v>1000</v>
      </c>
      <c r="K2513" s="304">
        <f t="shared" ref="K2513:L2513" si="1550">+K2514</f>
        <v>0</v>
      </c>
      <c r="L2513" s="304">
        <f t="shared" si="1550"/>
        <v>0</v>
      </c>
      <c r="M2513" s="304">
        <f t="shared" si="1543"/>
        <v>1000</v>
      </c>
    </row>
    <row r="2514" spans="1:13" s="99" customFormat="1" hidden="1" x14ac:dyDescent="0.2">
      <c r="A2514" s="93" t="s">
        <v>808</v>
      </c>
      <c r="B2514" s="93" t="s">
        <v>844</v>
      </c>
      <c r="C2514" s="134">
        <v>43</v>
      </c>
      <c r="D2514" s="95" t="s">
        <v>101</v>
      </c>
      <c r="E2514" s="136">
        <v>4262</v>
      </c>
      <c r="F2514" s="141" t="s">
        <v>86</v>
      </c>
      <c r="G2514" s="130"/>
      <c r="H2514" s="275"/>
      <c r="I2514" s="275"/>
      <c r="J2514" s="275">
        <v>1000</v>
      </c>
      <c r="K2514" s="275"/>
      <c r="L2514" s="275"/>
      <c r="M2514" s="275">
        <f t="shared" si="1543"/>
        <v>1000</v>
      </c>
    </row>
    <row r="2515" spans="1:13" s="99" customFormat="1" ht="67.5" hidden="1" x14ac:dyDescent="0.2">
      <c r="A2515" s="169" t="s">
        <v>808</v>
      </c>
      <c r="B2515" s="169" t="s">
        <v>846</v>
      </c>
      <c r="C2515" s="169" t="s">
        <v>730</v>
      </c>
      <c r="D2515" s="169" t="s">
        <v>730</v>
      </c>
      <c r="E2515" s="364"/>
      <c r="F2515" s="362" t="s">
        <v>847</v>
      </c>
      <c r="G2515" s="173" t="s">
        <v>618</v>
      </c>
      <c r="H2515" s="179">
        <f>+H2516+H2521</f>
        <v>0</v>
      </c>
      <c r="I2515" s="179">
        <f>+I2516+I2521</f>
        <v>0</v>
      </c>
      <c r="J2515" s="179">
        <f>+J2516+J2521</f>
        <v>17000</v>
      </c>
      <c r="K2515" s="179">
        <f t="shared" ref="K2515:L2515" si="1551">+K2516+K2521</f>
        <v>0</v>
      </c>
      <c r="L2515" s="179">
        <f t="shared" si="1551"/>
        <v>0</v>
      </c>
      <c r="M2515" s="179">
        <f t="shared" si="1543"/>
        <v>17000</v>
      </c>
    </row>
    <row r="2516" spans="1:13" s="99" customFormat="1" hidden="1" x14ac:dyDescent="0.2">
      <c r="A2516" s="174" t="s">
        <v>808</v>
      </c>
      <c r="B2516" s="174" t="s">
        <v>846</v>
      </c>
      <c r="C2516" s="164">
        <v>43</v>
      </c>
      <c r="D2516" s="164" t="s">
        <v>730</v>
      </c>
      <c r="E2516" s="165">
        <v>31</v>
      </c>
      <c r="F2516" s="166"/>
      <c r="G2516" s="167"/>
      <c r="H2516" s="296">
        <f>+H2517+H2519</f>
        <v>0</v>
      </c>
      <c r="I2516" s="296">
        <f>+I2517+I2519</f>
        <v>0</v>
      </c>
      <c r="J2516" s="296">
        <f>+J2517+J2519</f>
        <v>14000</v>
      </c>
      <c r="K2516" s="296">
        <f t="shared" ref="K2516:L2516" si="1552">+K2517+K2519</f>
        <v>0</v>
      </c>
      <c r="L2516" s="296">
        <f t="shared" si="1552"/>
        <v>0</v>
      </c>
      <c r="M2516" s="296">
        <f t="shared" si="1543"/>
        <v>14000</v>
      </c>
    </row>
    <row r="2517" spans="1:13" s="99" customFormat="1" hidden="1" x14ac:dyDescent="0.2">
      <c r="A2517" s="100" t="s">
        <v>808</v>
      </c>
      <c r="B2517" s="100" t="s">
        <v>846</v>
      </c>
      <c r="C2517" s="101">
        <v>43</v>
      </c>
      <c r="D2517" s="102" t="s">
        <v>730</v>
      </c>
      <c r="E2517" s="103">
        <v>311</v>
      </c>
      <c r="F2517" s="141"/>
      <c r="G2517" s="130"/>
      <c r="H2517" s="304">
        <f>+H2518</f>
        <v>0</v>
      </c>
      <c r="I2517" s="304">
        <f>+I2518</f>
        <v>0</v>
      </c>
      <c r="J2517" s="304">
        <f>+J2518</f>
        <v>12040</v>
      </c>
      <c r="K2517" s="304">
        <f t="shared" ref="K2517:L2517" si="1553">+K2518</f>
        <v>0</v>
      </c>
      <c r="L2517" s="304">
        <f t="shared" si="1553"/>
        <v>0</v>
      </c>
      <c r="M2517" s="304">
        <f t="shared" si="1543"/>
        <v>12040</v>
      </c>
    </row>
    <row r="2518" spans="1:13" s="99" customFormat="1" hidden="1" x14ac:dyDescent="0.2">
      <c r="A2518" s="93" t="s">
        <v>808</v>
      </c>
      <c r="B2518" s="93" t="s">
        <v>846</v>
      </c>
      <c r="C2518" s="134">
        <v>43</v>
      </c>
      <c r="D2518" s="95" t="s">
        <v>101</v>
      </c>
      <c r="E2518" s="136">
        <v>3111</v>
      </c>
      <c r="F2518" s="141" t="s">
        <v>33</v>
      </c>
      <c r="G2518" s="130"/>
      <c r="H2518" s="275"/>
      <c r="I2518" s="275"/>
      <c r="J2518" s="275">
        <v>12040</v>
      </c>
      <c r="K2518" s="275"/>
      <c r="L2518" s="275"/>
      <c r="M2518" s="275">
        <f t="shared" si="1543"/>
        <v>12040</v>
      </c>
    </row>
    <row r="2519" spans="1:13" s="99" customFormat="1" hidden="1" x14ac:dyDescent="0.2">
      <c r="A2519" s="100" t="s">
        <v>808</v>
      </c>
      <c r="B2519" s="100" t="s">
        <v>846</v>
      </c>
      <c r="C2519" s="101">
        <v>43</v>
      </c>
      <c r="D2519" s="102" t="s">
        <v>730</v>
      </c>
      <c r="E2519" s="103">
        <v>313</v>
      </c>
      <c r="F2519" s="139" t="s">
        <v>730</v>
      </c>
      <c r="G2519" s="130"/>
      <c r="H2519" s="304">
        <f>+H2520</f>
        <v>0</v>
      </c>
      <c r="I2519" s="304">
        <f>+I2520</f>
        <v>0</v>
      </c>
      <c r="J2519" s="304">
        <f>+J2520</f>
        <v>1960.0000000000002</v>
      </c>
      <c r="K2519" s="304">
        <f t="shared" ref="K2519:L2519" si="1554">+K2520</f>
        <v>0</v>
      </c>
      <c r="L2519" s="304">
        <f t="shared" si="1554"/>
        <v>0</v>
      </c>
      <c r="M2519" s="304">
        <f t="shared" si="1543"/>
        <v>1960.0000000000002</v>
      </c>
    </row>
    <row r="2520" spans="1:13" s="99" customFormat="1" hidden="1" x14ac:dyDescent="0.2">
      <c r="A2520" s="93" t="s">
        <v>808</v>
      </c>
      <c r="B2520" s="93" t="s">
        <v>846</v>
      </c>
      <c r="C2520" s="134">
        <v>43</v>
      </c>
      <c r="D2520" s="95" t="s">
        <v>101</v>
      </c>
      <c r="E2520" s="136">
        <v>3132</v>
      </c>
      <c r="F2520" s="141" t="s">
        <v>40</v>
      </c>
      <c r="G2520" s="130"/>
      <c r="H2520" s="275"/>
      <c r="I2520" s="275"/>
      <c r="J2520" s="275">
        <v>1960.0000000000002</v>
      </c>
      <c r="K2520" s="275"/>
      <c r="L2520" s="275"/>
      <c r="M2520" s="275">
        <f t="shared" si="1543"/>
        <v>1960.0000000000002</v>
      </c>
    </row>
    <row r="2521" spans="1:13" s="99" customFormat="1" hidden="1" x14ac:dyDescent="0.2">
      <c r="A2521" s="174" t="s">
        <v>808</v>
      </c>
      <c r="B2521" s="174" t="s">
        <v>846</v>
      </c>
      <c r="C2521" s="164">
        <v>43</v>
      </c>
      <c r="D2521" s="164" t="s">
        <v>730</v>
      </c>
      <c r="E2521" s="165">
        <v>32</v>
      </c>
      <c r="F2521" s="166" t="s">
        <v>730</v>
      </c>
      <c r="G2521" s="167"/>
      <c r="H2521" s="296">
        <f>+H2522+H2525</f>
        <v>0</v>
      </c>
      <c r="I2521" s="296">
        <f>+I2522+I2525</f>
        <v>0</v>
      </c>
      <c r="J2521" s="296">
        <f>+J2522+J2525</f>
        <v>3000</v>
      </c>
      <c r="K2521" s="296">
        <f t="shared" ref="K2521:L2521" si="1555">+K2522+K2525</f>
        <v>0</v>
      </c>
      <c r="L2521" s="296">
        <f t="shared" si="1555"/>
        <v>0</v>
      </c>
      <c r="M2521" s="296">
        <f t="shared" si="1543"/>
        <v>3000</v>
      </c>
    </row>
    <row r="2522" spans="1:13" s="99" customFormat="1" hidden="1" x14ac:dyDescent="0.2">
      <c r="A2522" s="100" t="s">
        <v>808</v>
      </c>
      <c r="B2522" s="100" t="s">
        <v>846</v>
      </c>
      <c r="C2522" s="101">
        <v>43</v>
      </c>
      <c r="D2522" s="102" t="s">
        <v>730</v>
      </c>
      <c r="E2522" s="103">
        <v>321</v>
      </c>
      <c r="F2522" s="139" t="s">
        <v>730</v>
      </c>
      <c r="G2522" s="130"/>
      <c r="H2522" s="304">
        <f>+H2523+H2524</f>
        <v>0</v>
      </c>
      <c r="I2522" s="304">
        <f>+I2523+I2524</f>
        <v>0</v>
      </c>
      <c r="J2522" s="304">
        <f>+J2523+J2524</f>
        <v>2000</v>
      </c>
      <c r="K2522" s="304">
        <f t="shared" ref="K2522:L2522" si="1556">+K2523+K2524</f>
        <v>0</v>
      </c>
      <c r="L2522" s="304">
        <f t="shared" si="1556"/>
        <v>0</v>
      </c>
      <c r="M2522" s="304">
        <f t="shared" si="1543"/>
        <v>2000</v>
      </c>
    </row>
    <row r="2523" spans="1:13" s="99" customFormat="1" hidden="1" x14ac:dyDescent="0.2">
      <c r="A2523" s="93" t="s">
        <v>808</v>
      </c>
      <c r="B2523" s="93" t="s">
        <v>846</v>
      </c>
      <c r="C2523" s="134">
        <v>43</v>
      </c>
      <c r="D2523" s="95" t="s">
        <v>101</v>
      </c>
      <c r="E2523" s="136">
        <v>3211</v>
      </c>
      <c r="F2523" s="141" t="s">
        <v>42</v>
      </c>
      <c r="G2523" s="130"/>
      <c r="H2523" s="275"/>
      <c r="I2523" s="275"/>
      <c r="J2523" s="275">
        <v>1000</v>
      </c>
      <c r="K2523" s="275"/>
      <c r="L2523" s="275"/>
      <c r="M2523" s="275">
        <f t="shared" si="1543"/>
        <v>1000</v>
      </c>
    </row>
    <row r="2524" spans="1:13" s="99" customFormat="1" ht="30" hidden="1" x14ac:dyDescent="0.2">
      <c r="A2524" s="93" t="s">
        <v>808</v>
      </c>
      <c r="B2524" s="93" t="s">
        <v>846</v>
      </c>
      <c r="C2524" s="134">
        <v>43</v>
      </c>
      <c r="D2524" s="95" t="s">
        <v>101</v>
      </c>
      <c r="E2524" s="136">
        <v>3212</v>
      </c>
      <c r="F2524" s="141" t="s">
        <v>43</v>
      </c>
      <c r="G2524" s="130"/>
      <c r="H2524" s="275"/>
      <c r="I2524" s="275"/>
      <c r="J2524" s="275">
        <v>1000</v>
      </c>
      <c r="K2524" s="275"/>
      <c r="L2524" s="275"/>
      <c r="M2524" s="275">
        <f t="shared" si="1543"/>
        <v>1000</v>
      </c>
    </row>
    <row r="2525" spans="1:13" s="99" customFormat="1" hidden="1" x14ac:dyDescent="0.2">
      <c r="A2525" s="100" t="s">
        <v>808</v>
      </c>
      <c r="B2525" s="100" t="s">
        <v>846</v>
      </c>
      <c r="C2525" s="101">
        <v>43</v>
      </c>
      <c r="D2525" s="102" t="s">
        <v>730</v>
      </c>
      <c r="E2525" s="103">
        <v>323</v>
      </c>
      <c r="F2525" s="141"/>
      <c r="G2525" s="130"/>
      <c r="H2525" s="304">
        <f>+H2526</f>
        <v>0</v>
      </c>
      <c r="I2525" s="304">
        <f>+I2526</f>
        <v>0</v>
      </c>
      <c r="J2525" s="304">
        <f>+J2526</f>
        <v>1000</v>
      </c>
      <c r="K2525" s="304">
        <f t="shared" ref="K2525:L2525" si="1557">+K2526</f>
        <v>0</v>
      </c>
      <c r="L2525" s="304">
        <f t="shared" si="1557"/>
        <v>0</v>
      </c>
      <c r="M2525" s="304">
        <f t="shared" si="1543"/>
        <v>1000</v>
      </c>
    </row>
    <row r="2526" spans="1:13" s="99" customFormat="1" hidden="1" x14ac:dyDescent="0.2">
      <c r="A2526" s="93" t="s">
        <v>808</v>
      </c>
      <c r="B2526" s="93" t="s">
        <v>846</v>
      </c>
      <c r="C2526" s="134">
        <v>43</v>
      </c>
      <c r="D2526" s="95" t="s">
        <v>101</v>
      </c>
      <c r="E2526" s="136">
        <v>3237</v>
      </c>
      <c r="F2526" s="141" t="s">
        <v>58</v>
      </c>
      <c r="G2526" s="130"/>
      <c r="H2526" s="275"/>
      <c r="I2526" s="275"/>
      <c r="J2526" s="275">
        <v>1000</v>
      </c>
      <c r="K2526" s="275"/>
      <c r="L2526" s="275"/>
      <c r="M2526" s="275">
        <f t="shared" si="1543"/>
        <v>1000</v>
      </c>
    </row>
    <row r="2527" spans="1:13" s="99" customFormat="1" ht="65.25" hidden="1" customHeight="1" x14ac:dyDescent="0.2">
      <c r="A2527" s="169" t="s">
        <v>808</v>
      </c>
      <c r="B2527" s="169" t="s">
        <v>848</v>
      </c>
      <c r="C2527" s="169" t="s">
        <v>730</v>
      </c>
      <c r="D2527" s="169" t="s">
        <v>730</v>
      </c>
      <c r="E2527" s="364"/>
      <c r="F2527" s="178" t="s">
        <v>849</v>
      </c>
      <c r="G2527" s="173" t="s">
        <v>618</v>
      </c>
      <c r="H2527" s="179">
        <f>+H2528+H2533</f>
        <v>0</v>
      </c>
      <c r="I2527" s="179">
        <f>+I2528+I2533</f>
        <v>0</v>
      </c>
      <c r="J2527" s="179">
        <f>+J2528+J2533</f>
        <v>10700</v>
      </c>
      <c r="K2527" s="179">
        <f t="shared" ref="K2527:L2527" si="1558">+K2528+K2533</f>
        <v>0</v>
      </c>
      <c r="L2527" s="179">
        <f t="shared" si="1558"/>
        <v>0</v>
      </c>
      <c r="M2527" s="179">
        <f t="shared" si="1543"/>
        <v>10700</v>
      </c>
    </row>
    <row r="2528" spans="1:13" s="99" customFormat="1" hidden="1" x14ac:dyDescent="0.2">
      <c r="A2528" s="174" t="s">
        <v>808</v>
      </c>
      <c r="B2528" s="174" t="s">
        <v>848</v>
      </c>
      <c r="C2528" s="164">
        <v>43</v>
      </c>
      <c r="D2528" s="164" t="s">
        <v>730</v>
      </c>
      <c r="E2528" s="165">
        <v>31</v>
      </c>
      <c r="F2528" s="166"/>
      <c r="G2528" s="167"/>
      <c r="H2528" s="296">
        <f>+H2529+H2531</f>
        <v>0</v>
      </c>
      <c r="I2528" s="296">
        <f>+I2529+I2531</f>
        <v>0</v>
      </c>
      <c r="J2528" s="296">
        <f>+J2529+J2531</f>
        <v>1700</v>
      </c>
      <c r="K2528" s="296">
        <f t="shared" ref="K2528:L2528" si="1559">+K2529+K2531</f>
        <v>0</v>
      </c>
      <c r="L2528" s="296">
        <f t="shared" si="1559"/>
        <v>0</v>
      </c>
      <c r="M2528" s="296">
        <f t="shared" si="1543"/>
        <v>1700</v>
      </c>
    </row>
    <row r="2529" spans="1:13" s="99" customFormat="1" hidden="1" x14ac:dyDescent="0.2">
      <c r="A2529" s="100" t="s">
        <v>808</v>
      </c>
      <c r="B2529" s="100" t="s">
        <v>848</v>
      </c>
      <c r="C2529" s="101">
        <v>43</v>
      </c>
      <c r="D2529" s="102" t="s">
        <v>730</v>
      </c>
      <c r="E2529" s="103">
        <v>311</v>
      </c>
      <c r="F2529" s="141"/>
      <c r="G2529" s="130"/>
      <c r="H2529" s="304">
        <f>+H2530</f>
        <v>0</v>
      </c>
      <c r="I2529" s="304">
        <f>+I2530</f>
        <v>0</v>
      </c>
      <c r="J2529" s="304">
        <f>+J2530</f>
        <v>1400</v>
      </c>
      <c r="K2529" s="304">
        <f t="shared" ref="K2529:L2529" si="1560">+K2530</f>
        <v>0</v>
      </c>
      <c r="L2529" s="304">
        <f t="shared" si="1560"/>
        <v>0</v>
      </c>
      <c r="M2529" s="304">
        <f t="shared" si="1543"/>
        <v>1400</v>
      </c>
    </row>
    <row r="2530" spans="1:13" s="99" customFormat="1" hidden="1" x14ac:dyDescent="0.2">
      <c r="A2530" s="93" t="s">
        <v>808</v>
      </c>
      <c r="B2530" s="93" t="s">
        <v>848</v>
      </c>
      <c r="C2530" s="134">
        <v>43</v>
      </c>
      <c r="D2530" s="95" t="s">
        <v>101</v>
      </c>
      <c r="E2530" s="136">
        <v>3111</v>
      </c>
      <c r="F2530" s="141" t="s">
        <v>33</v>
      </c>
      <c r="G2530" s="130"/>
      <c r="H2530" s="275"/>
      <c r="I2530" s="275"/>
      <c r="J2530" s="275">
        <v>1400</v>
      </c>
      <c r="K2530" s="275"/>
      <c r="L2530" s="275"/>
      <c r="M2530" s="275">
        <f t="shared" si="1543"/>
        <v>1400</v>
      </c>
    </row>
    <row r="2531" spans="1:13" s="99" customFormat="1" hidden="1" x14ac:dyDescent="0.2">
      <c r="A2531" s="100" t="s">
        <v>808</v>
      </c>
      <c r="B2531" s="100" t="s">
        <v>848</v>
      </c>
      <c r="C2531" s="101">
        <v>43</v>
      </c>
      <c r="D2531" s="102" t="s">
        <v>730</v>
      </c>
      <c r="E2531" s="103">
        <v>313</v>
      </c>
      <c r="F2531" s="139" t="s">
        <v>730</v>
      </c>
      <c r="G2531" s="130"/>
      <c r="H2531" s="304">
        <f>+H2532</f>
        <v>0</v>
      </c>
      <c r="I2531" s="304">
        <f>+I2532</f>
        <v>0</v>
      </c>
      <c r="J2531" s="304">
        <f>+J2532</f>
        <v>300</v>
      </c>
      <c r="K2531" s="304">
        <f t="shared" ref="K2531:L2531" si="1561">+K2532</f>
        <v>0</v>
      </c>
      <c r="L2531" s="304">
        <f t="shared" si="1561"/>
        <v>0</v>
      </c>
      <c r="M2531" s="304">
        <f t="shared" si="1543"/>
        <v>300</v>
      </c>
    </row>
    <row r="2532" spans="1:13" s="99" customFormat="1" hidden="1" x14ac:dyDescent="0.2">
      <c r="A2532" s="93" t="s">
        <v>808</v>
      </c>
      <c r="B2532" s="93" t="s">
        <v>848</v>
      </c>
      <c r="C2532" s="134">
        <v>43</v>
      </c>
      <c r="D2532" s="95" t="s">
        <v>101</v>
      </c>
      <c r="E2532" s="136">
        <v>3132</v>
      </c>
      <c r="F2532" s="141" t="s">
        <v>40</v>
      </c>
      <c r="G2532" s="130"/>
      <c r="H2532" s="275"/>
      <c r="I2532" s="275"/>
      <c r="J2532" s="275">
        <v>300</v>
      </c>
      <c r="K2532" s="275"/>
      <c r="L2532" s="275"/>
      <c r="M2532" s="275">
        <f t="shared" si="1543"/>
        <v>300</v>
      </c>
    </row>
    <row r="2533" spans="1:13" s="99" customFormat="1" hidden="1" x14ac:dyDescent="0.2">
      <c r="A2533" s="174" t="s">
        <v>808</v>
      </c>
      <c r="B2533" s="174" t="s">
        <v>848</v>
      </c>
      <c r="C2533" s="164">
        <v>51</v>
      </c>
      <c r="D2533" s="164" t="s">
        <v>730</v>
      </c>
      <c r="E2533" s="165">
        <v>31</v>
      </c>
      <c r="F2533" s="166"/>
      <c r="G2533" s="167"/>
      <c r="H2533" s="296">
        <f>+H2534+H2536</f>
        <v>0</v>
      </c>
      <c r="I2533" s="296">
        <f>+I2534+I2536</f>
        <v>0</v>
      </c>
      <c r="J2533" s="296">
        <f>+J2534+J2536</f>
        <v>9000</v>
      </c>
      <c r="K2533" s="296">
        <f t="shared" ref="K2533:L2533" si="1562">+K2534+K2536</f>
        <v>0</v>
      </c>
      <c r="L2533" s="296">
        <f t="shared" si="1562"/>
        <v>0</v>
      </c>
      <c r="M2533" s="296">
        <f t="shared" si="1543"/>
        <v>9000</v>
      </c>
    </row>
    <row r="2534" spans="1:13" s="99" customFormat="1" hidden="1" x14ac:dyDescent="0.2">
      <c r="A2534" s="100" t="s">
        <v>808</v>
      </c>
      <c r="B2534" s="100" t="s">
        <v>848</v>
      </c>
      <c r="C2534" s="101">
        <v>51</v>
      </c>
      <c r="D2534" s="102" t="s">
        <v>730</v>
      </c>
      <c r="E2534" s="103">
        <v>311</v>
      </c>
      <c r="F2534" s="141"/>
      <c r="G2534" s="130"/>
      <c r="H2534" s="304">
        <f>+H2535</f>
        <v>0</v>
      </c>
      <c r="I2534" s="304">
        <f>+I2535</f>
        <v>0</v>
      </c>
      <c r="J2534" s="304">
        <f>+J2535</f>
        <v>7700</v>
      </c>
      <c r="K2534" s="304">
        <f t="shared" ref="K2534:L2534" si="1563">+K2535</f>
        <v>0</v>
      </c>
      <c r="L2534" s="304">
        <f t="shared" si="1563"/>
        <v>0</v>
      </c>
      <c r="M2534" s="304">
        <f t="shared" si="1543"/>
        <v>7700</v>
      </c>
    </row>
    <row r="2535" spans="1:13" s="99" customFormat="1" hidden="1" x14ac:dyDescent="0.2">
      <c r="A2535" s="93" t="s">
        <v>808</v>
      </c>
      <c r="B2535" s="93" t="s">
        <v>848</v>
      </c>
      <c r="C2535" s="134">
        <v>51</v>
      </c>
      <c r="D2535" s="95" t="s">
        <v>101</v>
      </c>
      <c r="E2535" s="136">
        <v>3111</v>
      </c>
      <c r="F2535" s="141" t="s">
        <v>33</v>
      </c>
      <c r="G2535" s="130"/>
      <c r="H2535" s="275"/>
      <c r="I2535" s="275"/>
      <c r="J2535" s="275">
        <v>7700</v>
      </c>
      <c r="K2535" s="275"/>
      <c r="L2535" s="275"/>
      <c r="M2535" s="275">
        <f t="shared" si="1543"/>
        <v>7700</v>
      </c>
    </row>
    <row r="2536" spans="1:13" s="99" customFormat="1" hidden="1" x14ac:dyDescent="0.2">
      <c r="A2536" s="100" t="s">
        <v>808</v>
      </c>
      <c r="B2536" s="100" t="s">
        <v>848</v>
      </c>
      <c r="C2536" s="101">
        <v>51</v>
      </c>
      <c r="D2536" s="102" t="s">
        <v>730</v>
      </c>
      <c r="E2536" s="103">
        <v>313</v>
      </c>
      <c r="F2536" s="139" t="s">
        <v>730</v>
      </c>
      <c r="G2536" s="130"/>
      <c r="H2536" s="304">
        <f>+H2537</f>
        <v>0</v>
      </c>
      <c r="I2536" s="304">
        <f>+I2537</f>
        <v>0</v>
      </c>
      <c r="J2536" s="304">
        <f>+J2537</f>
        <v>1300</v>
      </c>
      <c r="K2536" s="304">
        <f t="shared" ref="K2536:L2536" si="1564">+K2537</f>
        <v>0</v>
      </c>
      <c r="L2536" s="304">
        <f t="shared" si="1564"/>
        <v>0</v>
      </c>
      <c r="M2536" s="304">
        <f t="shared" si="1543"/>
        <v>1300</v>
      </c>
    </row>
    <row r="2537" spans="1:13" s="99" customFormat="1" hidden="1" x14ac:dyDescent="0.2">
      <c r="A2537" s="93" t="s">
        <v>808</v>
      </c>
      <c r="B2537" s="93" t="s">
        <v>848</v>
      </c>
      <c r="C2537" s="134">
        <v>51</v>
      </c>
      <c r="D2537" s="95" t="s">
        <v>101</v>
      </c>
      <c r="E2537" s="136">
        <v>3132</v>
      </c>
      <c r="F2537" s="141" t="s">
        <v>40</v>
      </c>
      <c r="G2537" s="130"/>
      <c r="H2537" s="275"/>
      <c r="I2537" s="275"/>
      <c r="J2537" s="275">
        <v>1300</v>
      </c>
      <c r="K2537" s="275"/>
      <c r="L2537" s="275"/>
      <c r="M2537" s="275">
        <f t="shared" si="1543"/>
        <v>1300</v>
      </c>
    </row>
    <row r="2538" spans="1:13" hidden="1" x14ac:dyDescent="0.2">
      <c r="A2538" s="190" t="s">
        <v>850</v>
      </c>
      <c r="B2538" s="445" t="s">
        <v>851</v>
      </c>
      <c r="C2538" s="445"/>
      <c r="D2538" s="445"/>
      <c r="E2538" s="445"/>
      <c r="F2538" s="143" t="s">
        <v>852</v>
      </c>
      <c r="G2538" s="115"/>
      <c r="H2538" s="294">
        <f>H2634+H2644+H2539+H2613+H2654+H2661+H2710+H2739+H2768+H2797</f>
        <v>16890331</v>
      </c>
      <c r="I2538" s="294">
        <f t="shared" ref="I2538:L2538" si="1565">I2634+I2644+I2539+I2613+I2654+I2661+I2710+I2739+I2768+I2797</f>
        <v>3614500</v>
      </c>
      <c r="J2538" s="294">
        <f t="shared" si="1565"/>
        <v>565191</v>
      </c>
      <c r="K2538" s="294">
        <f t="shared" si="1565"/>
        <v>125000</v>
      </c>
      <c r="L2538" s="294">
        <f t="shared" si="1565"/>
        <v>0</v>
      </c>
      <c r="M2538" s="294">
        <f t="shared" si="1372"/>
        <v>13716022</v>
      </c>
    </row>
    <row r="2539" spans="1:13" ht="67.5" hidden="1" x14ac:dyDescent="0.2">
      <c r="A2539" s="187" t="s">
        <v>850</v>
      </c>
      <c r="B2539" s="169" t="s">
        <v>853</v>
      </c>
      <c r="C2539" s="169"/>
      <c r="D2539" s="169"/>
      <c r="E2539" s="170"/>
      <c r="F2539" s="172" t="s">
        <v>854</v>
      </c>
      <c r="G2539" s="173" t="s">
        <v>618</v>
      </c>
      <c r="H2539" s="297">
        <f t="shared" ref="H2539:J2539" si="1566">H2540+H2550+H2583+H2591+H2598</f>
        <v>2325162</v>
      </c>
      <c r="I2539" s="297">
        <f t="shared" si="1566"/>
        <v>0</v>
      </c>
      <c r="J2539" s="297">
        <f t="shared" si="1566"/>
        <v>110700</v>
      </c>
      <c r="K2539" s="297">
        <f t="shared" ref="K2539:L2539" si="1567">K2540+K2550+K2583+K2591+K2598</f>
        <v>0</v>
      </c>
      <c r="L2539" s="297">
        <f t="shared" si="1567"/>
        <v>0</v>
      </c>
      <c r="M2539" s="297">
        <f t="shared" ref="M2539:M2602" si="1568">H2539-I2539+J2539-K2539+L2539</f>
        <v>2435862</v>
      </c>
    </row>
    <row r="2540" spans="1:13" hidden="1" x14ac:dyDescent="0.2">
      <c r="A2540" s="182" t="s">
        <v>850</v>
      </c>
      <c r="B2540" s="163" t="s">
        <v>853</v>
      </c>
      <c r="C2540" s="164">
        <v>43</v>
      </c>
      <c r="D2540" s="163"/>
      <c r="E2540" s="165">
        <v>31</v>
      </c>
      <c r="F2540" s="166"/>
      <c r="G2540" s="166"/>
      <c r="H2540" s="180">
        <f t="shared" ref="H2540:J2540" si="1569">H2541+H2546+H2548</f>
        <v>1115662</v>
      </c>
      <c r="I2540" s="180">
        <f t="shared" si="1569"/>
        <v>0</v>
      </c>
      <c r="J2540" s="180">
        <f t="shared" si="1569"/>
        <v>10000</v>
      </c>
      <c r="K2540" s="180">
        <f t="shared" ref="K2540:L2540" si="1570">K2541+K2546+K2548</f>
        <v>0</v>
      </c>
      <c r="L2540" s="180">
        <f t="shared" si="1570"/>
        <v>0</v>
      </c>
      <c r="M2540" s="180">
        <f t="shared" si="1568"/>
        <v>1125662</v>
      </c>
    </row>
    <row r="2541" spans="1:13" hidden="1" x14ac:dyDescent="0.2">
      <c r="A2541" s="116" t="s">
        <v>850</v>
      </c>
      <c r="B2541" s="100" t="s">
        <v>853</v>
      </c>
      <c r="C2541" s="101">
        <v>43</v>
      </c>
      <c r="D2541" s="116"/>
      <c r="E2541" s="111">
        <v>311</v>
      </c>
      <c r="F2541" s="139"/>
      <c r="G2541" s="181"/>
      <c r="H2541" s="106">
        <f t="shared" ref="H2541:J2541" si="1571">H2542+H2543+H2544+H2545</f>
        <v>901662</v>
      </c>
      <c r="I2541" s="106">
        <f t="shared" si="1571"/>
        <v>0</v>
      </c>
      <c r="J2541" s="106">
        <f t="shared" si="1571"/>
        <v>0</v>
      </c>
      <c r="K2541" s="106">
        <f t="shared" ref="K2541:L2541" si="1572">K2542+K2543+K2544+K2545</f>
        <v>0</v>
      </c>
      <c r="L2541" s="106">
        <f t="shared" si="1572"/>
        <v>0</v>
      </c>
      <c r="M2541" s="106">
        <f t="shared" si="1568"/>
        <v>901662</v>
      </c>
    </row>
    <row r="2542" spans="1:13" s="99" customFormat="1" hidden="1" x14ac:dyDescent="0.2">
      <c r="A2542" s="95" t="s">
        <v>850</v>
      </c>
      <c r="B2542" s="93" t="s">
        <v>853</v>
      </c>
      <c r="C2542" s="94">
        <v>43</v>
      </c>
      <c r="D2542" s="95" t="s">
        <v>101</v>
      </c>
      <c r="E2542" s="117">
        <v>3111</v>
      </c>
      <c r="F2542" s="140" t="s">
        <v>33</v>
      </c>
      <c r="G2542" s="132"/>
      <c r="H2542" s="278">
        <v>893562</v>
      </c>
      <c r="I2542" s="278"/>
      <c r="J2542" s="278"/>
      <c r="K2542" s="278"/>
      <c r="L2542" s="278"/>
      <c r="M2542" s="278">
        <f t="shared" si="1568"/>
        <v>893562</v>
      </c>
    </row>
    <row r="2543" spans="1:13" ht="15" hidden="1" x14ac:dyDescent="0.2">
      <c r="A2543" s="95" t="s">
        <v>850</v>
      </c>
      <c r="B2543" s="93" t="s">
        <v>853</v>
      </c>
      <c r="C2543" s="94">
        <v>43</v>
      </c>
      <c r="D2543" s="95" t="s">
        <v>101</v>
      </c>
      <c r="E2543" s="117">
        <v>3112</v>
      </c>
      <c r="F2543" s="140" t="s">
        <v>790</v>
      </c>
      <c r="H2543" s="293">
        <v>4000</v>
      </c>
      <c r="I2543" s="293"/>
      <c r="J2543" s="293"/>
      <c r="K2543" s="293"/>
      <c r="L2543" s="293"/>
      <c r="M2543" s="293">
        <f t="shared" si="1568"/>
        <v>4000</v>
      </c>
    </row>
    <row r="2544" spans="1:13" s="99" customFormat="1" hidden="1" x14ac:dyDescent="0.2">
      <c r="A2544" s="95" t="s">
        <v>850</v>
      </c>
      <c r="B2544" s="93" t="s">
        <v>853</v>
      </c>
      <c r="C2544" s="94">
        <v>43</v>
      </c>
      <c r="D2544" s="95" t="s">
        <v>101</v>
      </c>
      <c r="E2544" s="117">
        <v>3113</v>
      </c>
      <c r="F2544" s="140" t="s">
        <v>35</v>
      </c>
      <c r="G2544" s="132"/>
      <c r="H2544" s="293">
        <v>4000</v>
      </c>
      <c r="I2544" s="293"/>
      <c r="J2544" s="293"/>
      <c r="K2544" s="293"/>
      <c r="L2544" s="293"/>
      <c r="M2544" s="293">
        <f t="shared" si="1568"/>
        <v>4000</v>
      </c>
    </row>
    <row r="2545" spans="1:13" ht="15" hidden="1" x14ac:dyDescent="0.2">
      <c r="A2545" s="95" t="s">
        <v>850</v>
      </c>
      <c r="B2545" s="93" t="s">
        <v>853</v>
      </c>
      <c r="C2545" s="94">
        <v>43</v>
      </c>
      <c r="D2545" s="95" t="s">
        <v>101</v>
      </c>
      <c r="E2545" s="117">
        <v>3114</v>
      </c>
      <c r="F2545" s="140" t="s">
        <v>36</v>
      </c>
      <c r="H2545" s="281">
        <v>100</v>
      </c>
      <c r="I2545" s="281"/>
      <c r="J2545" s="281"/>
      <c r="K2545" s="281"/>
      <c r="L2545" s="281"/>
      <c r="M2545" s="281">
        <f t="shared" si="1568"/>
        <v>100</v>
      </c>
    </row>
    <row r="2546" spans="1:13" hidden="1" x14ac:dyDescent="0.2">
      <c r="A2546" s="116" t="s">
        <v>850</v>
      </c>
      <c r="B2546" s="100" t="s">
        <v>853</v>
      </c>
      <c r="C2546" s="101">
        <v>43</v>
      </c>
      <c r="D2546" s="116"/>
      <c r="E2546" s="111">
        <v>312</v>
      </c>
      <c r="F2546" s="139"/>
      <c r="G2546" s="181"/>
      <c r="H2546" s="106">
        <f t="shared" ref="H2546:L2546" si="1573">H2547</f>
        <v>50000</v>
      </c>
      <c r="I2546" s="106">
        <f t="shared" si="1573"/>
        <v>0</v>
      </c>
      <c r="J2546" s="106">
        <f t="shared" si="1573"/>
        <v>10000</v>
      </c>
      <c r="K2546" s="106">
        <f t="shared" si="1573"/>
        <v>0</v>
      </c>
      <c r="L2546" s="106">
        <f t="shared" si="1573"/>
        <v>0</v>
      </c>
      <c r="M2546" s="106">
        <f t="shared" si="1568"/>
        <v>60000</v>
      </c>
    </row>
    <row r="2547" spans="1:13" s="99" customFormat="1" hidden="1" x14ac:dyDescent="0.2">
      <c r="A2547" s="95" t="s">
        <v>850</v>
      </c>
      <c r="B2547" s="93" t="s">
        <v>853</v>
      </c>
      <c r="C2547" s="94">
        <v>43</v>
      </c>
      <c r="D2547" s="95" t="s">
        <v>101</v>
      </c>
      <c r="E2547" s="117">
        <v>3121</v>
      </c>
      <c r="F2547" s="140" t="s">
        <v>38</v>
      </c>
      <c r="G2547" s="132"/>
      <c r="H2547" s="278">
        <v>50000</v>
      </c>
      <c r="I2547" s="278"/>
      <c r="J2547" s="278">
        <v>10000</v>
      </c>
      <c r="K2547" s="278"/>
      <c r="L2547" s="278"/>
      <c r="M2547" s="278">
        <f t="shared" si="1568"/>
        <v>60000</v>
      </c>
    </row>
    <row r="2548" spans="1:13" hidden="1" x14ac:dyDescent="0.2">
      <c r="A2548" s="116" t="s">
        <v>850</v>
      </c>
      <c r="B2548" s="100" t="s">
        <v>853</v>
      </c>
      <c r="C2548" s="101">
        <v>43</v>
      </c>
      <c r="D2548" s="116"/>
      <c r="E2548" s="111">
        <v>313</v>
      </c>
      <c r="F2548" s="139"/>
      <c r="G2548" s="181"/>
      <c r="H2548" s="106">
        <f t="shared" ref="H2548:L2548" si="1574">H2549</f>
        <v>164000</v>
      </c>
      <c r="I2548" s="106">
        <f t="shared" si="1574"/>
        <v>0</v>
      </c>
      <c r="J2548" s="106">
        <f t="shared" si="1574"/>
        <v>0</v>
      </c>
      <c r="K2548" s="106">
        <f t="shared" si="1574"/>
        <v>0</v>
      </c>
      <c r="L2548" s="106">
        <f t="shared" si="1574"/>
        <v>0</v>
      </c>
      <c r="M2548" s="106">
        <f t="shared" si="1568"/>
        <v>164000</v>
      </c>
    </row>
    <row r="2549" spans="1:13" ht="15" hidden="1" x14ac:dyDescent="0.2">
      <c r="A2549" s="95" t="s">
        <v>850</v>
      </c>
      <c r="B2549" s="93" t="s">
        <v>853</v>
      </c>
      <c r="C2549" s="94">
        <v>43</v>
      </c>
      <c r="D2549" s="95" t="s">
        <v>101</v>
      </c>
      <c r="E2549" s="117">
        <v>3132</v>
      </c>
      <c r="F2549" s="140" t="s">
        <v>40</v>
      </c>
      <c r="H2549" s="278">
        <v>164000</v>
      </c>
      <c r="I2549" s="278"/>
      <c r="J2549" s="278"/>
      <c r="K2549" s="278"/>
      <c r="L2549" s="278"/>
      <c r="M2549" s="278">
        <f t="shared" si="1568"/>
        <v>164000</v>
      </c>
    </row>
    <row r="2550" spans="1:13" hidden="1" x14ac:dyDescent="0.2">
      <c r="A2550" s="182" t="s">
        <v>850</v>
      </c>
      <c r="B2550" s="163" t="s">
        <v>853</v>
      </c>
      <c r="C2550" s="164">
        <v>43</v>
      </c>
      <c r="D2550" s="163"/>
      <c r="E2550" s="165">
        <v>32</v>
      </c>
      <c r="F2550" s="166"/>
      <c r="G2550" s="166"/>
      <c r="H2550" s="180">
        <f t="shared" ref="H2550:J2550" si="1575">H2551+H2556+H2563+H2573+H2575</f>
        <v>1146900</v>
      </c>
      <c r="I2550" s="180">
        <f t="shared" si="1575"/>
        <v>0</v>
      </c>
      <c r="J2550" s="180">
        <f t="shared" si="1575"/>
        <v>80700</v>
      </c>
      <c r="K2550" s="180">
        <f t="shared" ref="K2550:L2550" si="1576">K2551+K2556+K2563+K2573+K2575</f>
        <v>0</v>
      </c>
      <c r="L2550" s="180">
        <f t="shared" si="1576"/>
        <v>0</v>
      </c>
      <c r="M2550" s="180">
        <f t="shared" si="1568"/>
        <v>1227600</v>
      </c>
    </row>
    <row r="2551" spans="1:13" hidden="1" x14ac:dyDescent="0.2">
      <c r="A2551" s="116" t="s">
        <v>850</v>
      </c>
      <c r="B2551" s="100" t="s">
        <v>853</v>
      </c>
      <c r="C2551" s="101">
        <v>43</v>
      </c>
      <c r="D2551" s="116"/>
      <c r="E2551" s="111">
        <v>321</v>
      </c>
      <c r="F2551" s="139"/>
      <c r="G2551" s="181"/>
      <c r="H2551" s="106">
        <f t="shared" ref="H2551:J2551" si="1577">H2552+H2553+H2554+H2555</f>
        <v>75600</v>
      </c>
      <c r="I2551" s="106">
        <f t="shared" si="1577"/>
        <v>0</v>
      </c>
      <c r="J2551" s="106">
        <f t="shared" si="1577"/>
        <v>0</v>
      </c>
      <c r="K2551" s="106">
        <f t="shared" ref="K2551:L2551" si="1578">K2552+K2553+K2554+K2555</f>
        <v>0</v>
      </c>
      <c r="L2551" s="106">
        <f t="shared" si="1578"/>
        <v>0</v>
      </c>
      <c r="M2551" s="106">
        <f t="shared" si="1568"/>
        <v>75600</v>
      </c>
    </row>
    <row r="2552" spans="1:13" s="99" customFormat="1" hidden="1" x14ac:dyDescent="0.2">
      <c r="A2552" s="95" t="s">
        <v>850</v>
      </c>
      <c r="B2552" s="93" t="s">
        <v>853</v>
      </c>
      <c r="C2552" s="94">
        <v>43</v>
      </c>
      <c r="D2552" s="95" t="s">
        <v>101</v>
      </c>
      <c r="E2552" s="117">
        <v>3211</v>
      </c>
      <c r="F2552" s="140" t="s">
        <v>42</v>
      </c>
      <c r="G2552" s="132"/>
      <c r="H2552" s="278">
        <v>38200</v>
      </c>
      <c r="I2552" s="278"/>
      <c r="J2552" s="278"/>
      <c r="K2552" s="278"/>
      <c r="L2552" s="278"/>
      <c r="M2552" s="278">
        <f t="shared" si="1568"/>
        <v>38200</v>
      </c>
    </row>
    <row r="2553" spans="1:13" ht="30" hidden="1" x14ac:dyDescent="0.2">
      <c r="A2553" s="95" t="s">
        <v>850</v>
      </c>
      <c r="B2553" s="93" t="s">
        <v>853</v>
      </c>
      <c r="C2553" s="94">
        <v>43</v>
      </c>
      <c r="D2553" s="95" t="s">
        <v>101</v>
      </c>
      <c r="E2553" s="117">
        <v>3212</v>
      </c>
      <c r="F2553" s="140" t="s">
        <v>43</v>
      </c>
      <c r="H2553" s="293">
        <v>23800</v>
      </c>
      <c r="I2553" s="293"/>
      <c r="J2553" s="293"/>
      <c r="K2553" s="293"/>
      <c r="L2553" s="293"/>
      <c r="M2553" s="293">
        <f t="shared" si="1568"/>
        <v>23800</v>
      </c>
    </row>
    <row r="2554" spans="1:13" ht="15" hidden="1" x14ac:dyDescent="0.2">
      <c r="A2554" s="95" t="s">
        <v>850</v>
      </c>
      <c r="B2554" s="93" t="s">
        <v>853</v>
      </c>
      <c r="C2554" s="94">
        <v>43</v>
      </c>
      <c r="D2554" s="95" t="s">
        <v>101</v>
      </c>
      <c r="E2554" s="117">
        <v>3213</v>
      </c>
      <c r="F2554" s="140" t="s">
        <v>44</v>
      </c>
      <c r="H2554" s="293">
        <v>12300</v>
      </c>
      <c r="I2554" s="293"/>
      <c r="J2554" s="293"/>
      <c r="K2554" s="293"/>
      <c r="L2554" s="293"/>
      <c r="M2554" s="293">
        <f t="shared" si="1568"/>
        <v>12300</v>
      </c>
    </row>
    <row r="2555" spans="1:13" ht="15" hidden="1" x14ac:dyDescent="0.2">
      <c r="A2555" s="95" t="s">
        <v>850</v>
      </c>
      <c r="B2555" s="93" t="s">
        <v>853</v>
      </c>
      <c r="C2555" s="94">
        <v>43</v>
      </c>
      <c r="D2555" s="95" t="s">
        <v>101</v>
      </c>
      <c r="E2555" s="117">
        <v>3214</v>
      </c>
      <c r="F2555" s="140" t="s">
        <v>45</v>
      </c>
      <c r="H2555" s="293">
        <v>1300</v>
      </c>
      <c r="I2555" s="293"/>
      <c r="J2555" s="293"/>
      <c r="K2555" s="293"/>
      <c r="L2555" s="293"/>
      <c r="M2555" s="293">
        <f t="shared" si="1568"/>
        <v>1300</v>
      </c>
    </row>
    <row r="2556" spans="1:13" hidden="1" x14ac:dyDescent="0.2">
      <c r="A2556" s="116" t="s">
        <v>850</v>
      </c>
      <c r="B2556" s="100" t="s">
        <v>853</v>
      </c>
      <c r="C2556" s="101">
        <v>43</v>
      </c>
      <c r="D2556" s="116"/>
      <c r="E2556" s="111">
        <v>322</v>
      </c>
      <c r="F2556" s="139"/>
      <c r="G2556" s="181"/>
      <c r="H2556" s="106">
        <f t="shared" ref="H2556:J2556" si="1579">H2557+H2558+H2559+H2560+H2561+H2562</f>
        <v>312600</v>
      </c>
      <c r="I2556" s="106">
        <f t="shared" si="1579"/>
        <v>0</v>
      </c>
      <c r="J2556" s="106">
        <f t="shared" si="1579"/>
        <v>6700</v>
      </c>
      <c r="K2556" s="106">
        <f t="shared" ref="K2556:L2556" si="1580">K2557+K2558+K2559+K2560+K2561+K2562</f>
        <v>0</v>
      </c>
      <c r="L2556" s="106">
        <f t="shared" si="1580"/>
        <v>0</v>
      </c>
      <c r="M2556" s="106">
        <f t="shared" si="1568"/>
        <v>319300</v>
      </c>
    </row>
    <row r="2557" spans="1:13" ht="15" hidden="1" x14ac:dyDescent="0.2">
      <c r="A2557" s="95" t="s">
        <v>850</v>
      </c>
      <c r="B2557" s="93" t="s">
        <v>853</v>
      </c>
      <c r="C2557" s="94">
        <v>43</v>
      </c>
      <c r="D2557" s="95" t="s">
        <v>101</v>
      </c>
      <c r="E2557" s="117">
        <v>3221</v>
      </c>
      <c r="F2557" s="140" t="s">
        <v>297</v>
      </c>
      <c r="H2557" s="278">
        <v>10000</v>
      </c>
      <c r="I2557" s="278"/>
      <c r="J2557" s="278">
        <v>6000</v>
      </c>
      <c r="K2557" s="278"/>
      <c r="L2557" s="278"/>
      <c r="M2557" s="278">
        <f t="shared" si="1568"/>
        <v>16000</v>
      </c>
    </row>
    <row r="2558" spans="1:13" ht="15" hidden="1" x14ac:dyDescent="0.2">
      <c r="A2558" s="95" t="s">
        <v>850</v>
      </c>
      <c r="B2558" s="93" t="s">
        <v>853</v>
      </c>
      <c r="C2558" s="94">
        <v>43</v>
      </c>
      <c r="D2558" s="95" t="s">
        <v>101</v>
      </c>
      <c r="E2558" s="117">
        <v>3222</v>
      </c>
      <c r="F2558" s="140" t="s">
        <v>47</v>
      </c>
      <c r="H2558" s="293">
        <v>1300</v>
      </c>
      <c r="I2558" s="293"/>
      <c r="J2558" s="293"/>
      <c r="K2558" s="293"/>
      <c r="L2558" s="293"/>
      <c r="M2558" s="293">
        <f t="shared" si="1568"/>
        <v>1300</v>
      </c>
    </row>
    <row r="2559" spans="1:13" s="99" customFormat="1" hidden="1" x14ac:dyDescent="0.2">
      <c r="A2559" s="95" t="s">
        <v>850</v>
      </c>
      <c r="B2559" s="93" t="s">
        <v>853</v>
      </c>
      <c r="C2559" s="94">
        <v>43</v>
      </c>
      <c r="D2559" s="95" t="s">
        <v>101</v>
      </c>
      <c r="E2559" s="117">
        <v>3223</v>
      </c>
      <c r="F2559" s="140" t="s">
        <v>48</v>
      </c>
      <c r="G2559" s="132"/>
      <c r="H2559" s="293">
        <v>232000</v>
      </c>
      <c r="I2559" s="293"/>
      <c r="J2559" s="293"/>
      <c r="K2559" s="293"/>
      <c r="L2559" s="293"/>
      <c r="M2559" s="293">
        <f t="shared" si="1568"/>
        <v>232000</v>
      </c>
    </row>
    <row r="2560" spans="1:13" ht="30" hidden="1" x14ac:dyDescent="0.2">
      <c r="A2560" s="95" t="s">
        <v>850</v>
      </c>
      <c r="B2560" s="93" t="s">
        <v>853</v>
      </c>
      <c r="C2560" s="94">
        <v>43</v>
      </c>
      <c r="D2560" s="95" t="s">
        <v>101</v>
      </c>
      <c r="E2560" s="117">
        <v>3224</v>
      </c>
      <c r="F2560" s="140" t="s">
        <v>155</v>
      </c>
      <c r="H2560" s="293">
        <v>60000</v>
      </c>
      <c r="I2560" s="293"/>
      <c r="J2560" s="293"/>
      <c r="K2560" s="293"/>
      <c r="L2560" s="293"/>
      <c r="M2560" s="293">
        <f t="shared" si="1568"/>
        <v>60000</v>
      </c>
    </row>
    <row r="2561" spans="1:13" ht="15" hidden="1" x14ac:dyDescent="0.2">
      <c r="A2561" s="95" t="s">
        <v>850</v>
      </c>
      <c r="B2561" s="93" t="s">
        <v>853</v>
      </c>
      <c r="C2561" s="94">
        <v>43</v>
      </c>
      <c r="D2561" s="95" t="s">
        <v>101</v>
      </c>
      <c r="E2561" s="117">
        <v>3225</v>
      </c>
      <c r="F2561" s="140" t="s">
        <v>473</v>
      </c>
      <c r="H2561" s="281">
        <v>700</v>
      </c>
      <c r="I2561" s="293"/>
      <c r="J2561" s="293">
        <v>700</v>
      </c>
      <c r="K2561" s="293"/>
      <c r="L2561" s="293"/>
      <c r="M2561" s="293">
        <f t="shared" si="1568"/>
        <v>1400</v>
      </c>
    </row>
    <row r="2562" spans="1:13" ht="15" hidden="1" x14ac:dyDescent="0.2">
      <c r="A2562" s="95" t="s">
        <v>850</v>
      </c>
      <c r="B2562" s="93" t="s">
        <v>853</v>
      </c>
      <c r="C2562" s="94">
        <v>43</v>
      </c>
      <c r="D2562" s="95" t="s">
        <v>101</v>
      </c>
      <c r="E2562" s="117">
        <v>3227</v>
      </c>
      <c r="F2562" s="140" t="s">
        <v>51</v>
      </c>
      <c r="H2562" s="293">
        <v>8600</v>
      </c>
      <c r="I2562" s="293"/>
      <c r="J2562" s="293"/>
      <c r="K2562" s="293"/>
      <c r="L2562" s="293"/>
      <c r="M2562" s="293">
        <f t="shared" si="1568"/>
        <v>8600</v>
      </c>
    </row>
    <row r="2563" spans="1:13" hidden="1" x14ac:dyDescent="0.2">
      <c r="A2563" s="116" t="s">
        <v>850</v>
      </c>
      <c r="B2563" s="100" t="s">
        <v>853</v>
      </c>
      <c r="C2563" s="101">
        <v>43</v>
      </c>
      <c r="D2563" s="116"/>
      <c r="E2563" s="111">
        <v>323</v>
      </c>
      <c r="F2563" s="139"/>
      <c r="G2563" s="181"/>
      <c r="H2563" s="106">
        <f t="shared" ref="H2563:J2563" si="1581">H2564+H2565+H2566+H2567+H2568+H2569+H2570+H2571+H2572</f>
        <v>656300</v>
      </c>
      <c r="I2563" s="106">
        <f t="shared" si="1581"/>
        <v>0</v>
      </c>
      <c r="J2563" s="106">
        <f t="shared" si="1581"/>
        <v>54000</v>
      </c>
      <c r="K2563" s="106">
        <f t="shared" ref="K2563:L2563" si="1582">K2564+K2565+K2566+K2567+K2568+K2569+K2570+K2571+K2572</f>
        <v>0</v>
      </c>
      <c r="L2563" s="106">
        <f t="shared" si="1582"/>
        <v>0</v>
      </c>
      <c r="M2563" s="106">
        <f t="shared" si="1568"/>
        <v>710300</v>
      </c>
    </row>
    <row r="2564" spans="1:13" ht="15" hidden="1" x14ac:dyDescent="0.2">
      <c r="A2564" s="95" t="s">
        <v>850</v>
      </c>
      <c r="B2564" s="93" t="s">
        <v>853</v>
      </c>
      <c r="C2564" s="94">
        <v>43</v>
      </c>
      <c r="D2564" s="95" t="s">
        <v>101</v>
      </c>
      <c r="E2564" s="117">
        <v>3231</v>
      </c>
      <c r="F2564" s="140" t="s">
        <v>52</v>
      </c>
      <c r="H2564" s="278">
        <v>43200</v>
      </c>
      <c r="I2564" s="278"/>
      <c r="J2564" s="278"/>
      <c r="K2564" s="278"/>
      <c r="L2564" s="278"/>
      <c r="M2564" s="278">
        <f t="shared" si="1568"/>
        <v>43200</v>
      </c>
    </row>
    <row r="2565" spans="1:13" ht="15" hidden="1" x14ac:dyDescent="0.2">
      <c r="A2565" s="95" t="s">
        <v>850</v>
      </c>
      <c r="B2565" s="93" t="s">
        <v>853</v>
      </c>
      <c r="C2565" s="94">
        <v>43</v>
      </c>
      <c r="D2565" s="95" t="s">
        <v>101</v>
      </c>
      <c r="E2565" s="117">
        <v>3232</v>
      </c>
      <c r="F2565" s="140" t="s">
        <v>53</v>
      </c>
      <c r="H2565" s="293">
        <v>119600</v>
      </c>
      <c r="I2565" s="293"/>
      <c r="J2565" s="293"/>
      <c r="K2565" s="293"/>
      <c r="L2565" s="293"/>
      <c r="M2565" s="293">
        <f t="shared" si="1568"/>
        <v>119600</v>
      </c>
    </row>
    <row r="2566" spans="1:13" ht="15" hidden="1" x14ac:dyDescent="0.2">
      <c r="A2566" s="95" t="s">
        <v>850</v>
      </c>
      <c r="B2566" s="93" t="s">
        <v>853</v>
      </c>
      <c r="C2566" s="94">
        <v>43</v>
      </c>
      <c r="D2566" s="95" t="s">
        <v>101</v>
      </c>
      <c r="E2566" s="117">
        <v>3233</v>
      </c>
      <c r="F2566" s="140" t="s">
        <v>54</v>
      </c>
      <c r="H2566" s="293">
        <v>53000</v>
      </c>
      <c r="I2566" s="293"/>
      <c r="J2566" s="293"/>
      <c r="K2566" s="293"/>
      <c r="L2566" s="293"/>
      <c r="M2566" s="293">
        <f t="shared" si="1568"/>
        <v>53000</v>
      </c>
    </row>
    <row r="2567" spans="1:13" ht="15" hidden="1" x14ac:dyDescent="0.2">
      <c r="A2567" s="95" t="s">
        <v>850</v>
      </c>
      <c r="B2567" s="93" t="s">
        <v>853</v>
      </c>
      <c r="C2567" s="94">
        <v>43</v>
      </c>
      <c r="D2567" s="95" t="s">
        <v>101</v>
      </c>
      <c r="E2567" s="117">
        <v>3234</v>
      </c>
      <c r="F2567" s="140" t="s">
        <v>855</v>
      </c>
      <c r="H2567" s="293">
        <v>250000</v>
      </c>
      <c r="I2567" s="293"/>
      <c r="J2567" s="293"/>
      <c r="K2567" s="293"/>
      <c r="L2567" s="293"/>
      <c r="M2567" s="293">
        <f t="shared" si="1568"/>
        <v>250000</v>
      </c>
    </row>
    <row r="2568" spans="1:13" ht="15" hidden="1" x14ac:dyDescent="0.2">
      <c r="A2568" s="95" t="s">
        <v>850</v>
      </c>
      <c r="B2568" s="93" t="s">
        <v>853</v>
      </c>
      <c r="C2568" s="94">
        <v>43</v>
      </c>
      <c r="D2568" s="95" t="s">
        <v>101</v>
      </c>
      <c r="E2568" s="117">
        <v>3235</v>
      </c>
      <c r="F2568" s="140" t="s">
        <v>56</v>
      </c>
      <c r="H2568" s="293">
        <v>8600</v>
      </c>
      <c r="I2568" s="293"/>
      <c r="J2568" s="293">
        <v>4000</v>
      </c>
      <c r="K2568" s="293"/>
      <c r="L2568" s="293"/>
      <c r="M2568" s="293">
        <f t="shared" si="1568"/>
        <v>12600</v>
      </c>
    </row>
    <row r="2569" spans="1:13" s="99" customFormat="1" hidden="1" x14ac:dyDescent="0.2">
      <c r="A2569" s="95" t="s">
        <v>850</v>
      </c>
      <c r="B2569" s="93" t="s">
        <v>853</v>
      </c>
      <c r="C2569" s="94">
        <v>43</v>
      </c>
      <c r="D2569" s="95" t="s">
        <v>101</v>
      </c>
      <c r="E2569" s="117">
        <v>3236</v>
      </c>
      <c r="F2569" s="140" t="s">
        <v>856</v>
      </c>
      <c r="G2569" s="132"/>
      <c r="H2569" s="293">
        <v>8000</v>
      </c>
      <c r="I2569" s="293"/>
      <c r="J2569" s="293"/>
      <c r="K2569" s="293"/>
      <c r="L2569" s="293"/>
      <c r="M2569" s="293">
        <f t="shared" si="1568"/>
        <v>8000</v>
      </c>
    </row>
    <row r="2570" spans="1:13" ht="15" hidden="1" x14ac:dyDescent="0.2">
      <c r="A2570" s="95" t="s">
        <v>850</v>
      </c>
      <c r="B2570" s="93" t="s">
        <v>853</v>
      </c>
      <c r="C2570" s="94">
        <v>43</v>
      </c>
      <c r="D2570" s="95" t="s">
        <v>101</v>
      </c>
      <c r="E2570" s="117">
        <v>3237</v>
      </c>
      <c r="F2570" s="140" t="s">
        <v>58</v>
      </c>
      <c r="H2570" s="293">
        <v>133000</v>
      </c>
      <c r="I2570" s="293"/>
      <c r="J2570" s="293"/>
      <c r="K2570" s="293"/>
      <c r="L2570" s="293"/>
      <c r="M2570" s="293">
        <f t="shared" si="1568"/>
        <v>133000</v>
      </c>
    </row>
    <row r="2571" spans="1:13" s="99" customFormat="1" hidden="1" x14ac:dyDescent="0.2">
      <c r="A2571" s="95" t="s">
        <v>850</v>
      </c>
      <c r="B2571" s="93" t="s">
        <v>853</v>
      </c>
      <c r="C2571" s="94">
        <v>43</v>
      </c>
      <c r="D2571" s="95" t="s">
        <v>101</v>
      </c>
      <c r="E2571" s="117">
        <v>3238</v>
      </c>
      <c r="F2571" s="140" t="s">
        <v>59</v>
      </c>
      <c r="G2571" s="132"/>
      <c r="H2571" s="293">
        <v>11000</v>
      </c>
      <c r="I2571" s="293"/>
      <c r="J2571" s="293">
        <v>20000</v>
      </c>
      <c r="K2571" s="293"/>
      <c r="L2571" s="293"/>
      <c r="M2571" s="293">
        <f t="shared" si="1568"/>
        <v>31000</v>
      </c>
    </row>
    <row r="2572" spans="1:13" ht="15" hidden="1" x14ac:dyDescent="0.2">
      <c r="A2572" s="95" t="s">
        <v>850</v>
      </c>
      <c r="B2572" s="93" t="s">
        <v>853</v>
      </c>
      <c r="C2572" s="94">
        <v>43</v>
      </c>
      <c r="D2572" s="95" t="s">
        <v>101</v>
      </c>
      <c r="E2572" s="117">
        <v>3239</v>
      </c>
      <c r="F2572" s="140" t="s">
        <v>857</v>
      </c>
      <c r="H2572" s="293">
        <v>29900</v>
      </c>
      <c r="I2572" s="293"/>
      <c r="J2572" s="293">
        <v>30000</v>
      </c>
      <c r="K2572" s="293"/>
      <c r="L2572" s="293"/>
      <c r="M2572" s="293">
        <f t="shared" si="1568"/>
        <v>59900</v>
      </c>
    </row>
    <row r="2573" spans="1:13" hidden="1" x14ac:dyDescent="0.2">
      <c r="A2573" s="116" t="s">
        <v>850</v>
      </c>
      <c r="B2573" s="100" t="s">
        <v>853</v>
      </c>
      <c r="C2573" s="101">
        <v>43</v>
      </c>
      <c r="D2573" s="116"/>
      <c r="E2573" s="111">
        <v>324</v>
      </c>
      <c r="F2573" s="139"/>
      <c r="G2573" s="181"/>
      <c r="H2573" s="106">
        <f t="shared" ref="H2573:L2573" si="1583">H2574</f>
        <v>4000</v>
      </c>
      <c r="I2573" s="106">
        <f t="shared" si="1583"/>
        <v>0</v>
      </c>
      <c r="J2573" s="106">
        <f t="shared" si="1583"/>
        <v>0</v>
      </c>
      <c r="K2573" s="106">
        <f t="shared" si="1583"/>
        <v>0</v>
      </c>
      <c r="L2573" s="106">
        <f t="shared" si="1583"/>
        <v>0</v>
      </c>
      <c r="M2573" s="106">
        <f t="shared" si="1568"/>
        <v>4000</v>
      </c>
    </row>
    <row r="2574" spans="1:13" ht="30" hidden="1" x14ac:dyDescent="0.2">
      <c r="A2574" s="95" t="s">
        <v>850</v>
      </c>
      <c r="B2574" s="93" t="s">
        <v>853</v>
      </c>
      <c r="C2574" s="94">
        <v>43</v>
      </c>
      <c r="D2574" s="95" t="s">
        <v>101</v>
      </c>
      <c r="E2574" s="117">
        <v>3241</v>
      </c>
      <c r="F2574" s="140" t="s">
        <v>205</v>
      </c>
      <c r="H2574" s="278">
        <v>4000</v>
      </c>
      <c r="I2574" s="278"/>
      <c r="J2574" s="278"/>
      <c r="K2574" s="278"/>
      <c r="L2574" s="278"/>
      <c r="M2574" s="278">
        <f t="shared" si="1568"/>
        <v>4000</v>
      </c>
    </row>
    <row r="2575" spans="1:13" hidden="1" x14ac:dyDescent="0.2">
      <c r="A2575" s="116" t="s">
        <v>850</v>
      </c>
      <c r="B2575" s="100" t="s">
        <v>853</v>
      </c>
      <c r="C2575" s="101">
        <v>43</v>
      </c>
      <c r="D2575" s="116"/>
      <c r="E2575" s="111">
        <v>329</v>
      </c>
      <c r="F2575" s="139"/>
      <c r="G2575" s="181"/>
      <c r="H2575" s="106">
        <f t="shared" ref="H2575:J2575" si="1584">H2576+H2577+H2578+H2579+H2580+H2581+H2582</f>
        <v>98400</v>
      </c>
      <c r="I2575" s="106">
        <f t="shared" si="1584"/>
        <v>0</v>
      </c>
      <c r="J2575" s="106">
        <f t="shared" si="1584"/>
        <v>20000</v>
      </c>
      <c r="K2575" s="106">
        <f t="shared" ref="K2575:L2575" si="1585">K2576+K2577+K2578+K2579+K2580+K2581+K2582</f>
        <v>0</v>
      </c>
      <c r="L2575" s="106">
        <f t="shared" si="1585"/>
        <v>0</v>
      </c>
      <c r="M2575" s="106">
        <f t="shared" si="1568"/>
        <v>118400</v>
      </c>
    </row>
    <row r="2576" spans="1:13" ht="30" hidden="1" x14ac:dyDescent="0.2">
      <c r="A2576" s="95" t="s">
        <v>850</v>
      </c>
      <c r="B2576" s="93" t="s">
        <v>853</v>
      </c>
      <c r="C2576" s="94">
        <v>43</v>
      </c>
      <c r="D2576" s="95" t="s">
        <v>101</v>
      </c>
      <c r="E2576" s="117">
        <v>3291</v>
      </c>
      <c r="F2576" s="140" t="s">
        <v>474</v>
      </c>
      <c r="H2576" s="278">
        <v>45000</v>
      </c>
      <c r="I2576" s="278"/>
      <c r="J2576" s="278"/>
      <c r="K2576" s="278"/>
      <c r="L2576" s="278"/>
      <c r="M2576" s="278">
        <f t="shared" si="1568"/>
        <v>45000</v>
      </c>
    </row>
    <row r="2577" spans="1:13" ht="15" hidden="1" x14ac:dyDescent="0.2">
      <c r="A2577" s="95" t="s">
        <v>850</v>
      </c>
      <c r="B2577" s="93" t="s">
        <v>853</v>
      </c>
      <c r="C2577" s="94">
        <v>43</v>
      </c>
      <c r="D2577" s="95" t="s">
        <v>101</v>
      </c>
      <c r="E2577" s="117">
        <v>3292</v>
      </c>
      <c r="F2577" s="140" t="s">
        <v>63</v>
      </c>
      <c r="H2577" s="293">
        <v>12000</v>
      </c>
      <c r="I2577" s="293"/>
      <c r="J2577" s="293">
        <v>20000</v>
      </c>
      <c r="K2577" s="293"/>
      <c r="L2577" s="293"/>
      <c r="M2577" s="293">
        <f t="shared" si="1568"/>
        <v>32000</v>
      </c>
    </row>
    <row r="2578" spans="1:13" ht="15" hidden="1" x14ac:dyDescent="0.2">
      <c r="A2578" s="95" t="s">
        <v>850</v>
      </c>
      <c r="B2578" s="93" t="s">
        <v>853</v>
      </c>
      <c r="C2578" s="94">
        <v>43</v>
      </c>
      <c r="D2578" s="95" t="s">
        <v>101</v>
      </c>
      <c r="E2578" s="117">
        <v>3293</v>
      </c>
      <c r="F2578" s="140" t="s">
        <v>64</v>
      </c>
      <c r="H2578" s="293">
        <v>13300</v>
      </c>
      <c r="I2578" s="293"/>
      <c r="J2578" s="293"/>
      <c r="K2578" s="293"/>
      <c r="L2578" s="293"/>
      <c r="M2578" s="293">
        <f t="shared" si="1568"/>
        <v>13300</v>
      </c>
    </row>
    <row r="2579" spans="1:13" ht="15" hidden="1" x14ac:dyDescent="0.2">
      <c r="A2579" s="95" t="s">
        <v>850</v>
      </c>
      <c r="B2579" s="93" t="s">
        <v>853</v>
      </c>
      <c r="C2579" s="94">
        <v>43</v>
      </c>
      <c r="D2579" s="95" t="s">
        <v>101</v>
      </c>
      <c r="E2579" s="117">
        <v>3294</v>
      </c>
      <c r="F2579" s="140" t="s">
        <v>604</v>
      </c>
      <c r="H2579" s="293">
        <v>20000</v>
      </c>
      <c r="I2579" s="293"/>
      <c r="J2579" s="293"/>
      <c r="K2579" s="293"/>
      <c r="L2579" s="293"/>
      <c r="M2579" s="293">
        <f t="shared" si="1568"/>
        <v>20000</v>
      </c>
    </row>
    <row r="2580" spans="1:13" s="99" customFormat="1" hidden="1" x14ac:dyDescent="0.2">
      <c r="A2580" s="95" t="s">
        <v>850</v>
      </c>
      <c r="B2580" s="93" t="s">
        <v>853</v>
      </c>
      <c r="C2580" s="94">
        <v>43</v>
      </c>
      <c r="D2580" s="95" t="s">
        <v>101</v>
      </c>
      <c r="E2580" s="117">
        <v>3295</v>
      </c>
      <c r="F2580" s="140" t="s">
        <v>66</v>
      </c>
      <c r="G2580" s="132"/>
      <c r="H2580" s="293">
        <v>4000</v>
      </c>
      <c r="I2580" s="293"/>
      <c r="J2580" s="293"/>
      <c r="K2580" s="293"/>
      <c r="L2580" s="293"/>
      <c r="M2580" s="293">
        <f t="shared" si="1568"/>
        <v>4000</v>
      </c>
    </row>
    <row r="2581" spans="1:13" ht="15" hidden="1" x14ac:dyDescent="0.2">
      <c r="A2581" s="95" t="s">
        <v>850</v>
      </c>
      <c r="B2581" s="93" t="s">
        <v>853</v>
      </c>
      <c r="C2581" s="94">
        <v>43</v>
      </c>
      <c r="D2581" s="95" t="s">
        <v>101</v>
      </c>
      <c r="E2581" s="117">
        <v>3296</v>
      </c>
      <c r="F2581" s="140" t="s">
        <v>606</v>
      </c>
      <c r="H2581" s="293">
        <v>2600</v>
      </c>
      <c r="I2581" s="293"/>
      <c r="J2581" s="293"/>
      <c r="K2581" s="293"/>
      <c r="L2581" s="293"/>
      <c r="M2581" s="293">
        <f t="shared" si="1568"/>
        <v>2600</v>
      </c>
    </row>
    <row r="2582" spans="1:13" s="99" customFormat="1" hidden="1" x14ac:dyDescent="0.2">
      <c r="A2582" s="95" t="s">
        <v>850</v>
      </c>
      <c r="B2582" s="93" t="s">
        <v>853</v>
      </c>
      <c r="C2582" s="94">
        <v>43</v>
      </c>
      <c r="D2582" s="95" t="s">
        <v>101</v>
      </c>
      <c r="E2582" s="117">
        <v>3299</v>
      </c>
      <c r="F2582" s="140" t="s">
        <v>67</v>
      </c>
      <c r="G2582" s="132"/>
      <c r="H2582" s="293">
        <v>1500</v>
      </c>
      <c r="I2582" s="293"/>
      <c r="J2582" s="293"/>
      <c r="K2582" s="293"/>
      <c r="L2582" s="293"/>
      <c r="M2582" s="293">
        <f t="shared" si="1568"/>
        <v>1500</v>
      </c>
    </row>
    <row r="2583" spans="1:13" hidden="1" x14ac:dyDescent="0.2">
      <c r="A2583" s="182" t="s">
        <v>850</v>
      </c>
      <c r="B2583" s="163" t="s">
        <v>853</v>
      </c>
      <c r="C2583" s="164">
        <v>43</v>
      </c>
      <c r="D2583" s="163"/>
      <c r="E2583" s="165">
        <v>34</v>
      </c>
      <c r="F2583" s="166"/>
      <c r="G2583" s="166"/>
      <c r="H2583" s="180">
        <f t="shared" ref="H2583:J2583" si="1586">H2584+H2586</f>
        <v>3400</v>
      </c>
      <c r="I2583" s="180">
        <f t="shared" si="1586"/>
        <v>0</v>
      </c>
      <c r="J2583" s="180">
        <f t="shared" si="1586"/>
        <v>0</v>
      </c>
      <c r="K2583" s="180">
        <f t="shared" ref="K2583:L2583" si="1587">K2584+K2586</f>
        <v>0</v>
      </c>
      <c r="L2583" s="180">
        <f t="shared" si="1587"/>
        <v>0</v>
      </c>
      <c r="M2583" s="180">
        <f t="shared" si="1568"/>
        <v>3400</v>
      </c>
    </row>
    <row r="2584" spans="1:13" hidden="1" x14ac:dyDescent="0.2">
      <c r="A2584" s="116" t="s">
        <v>850</v>
      </c>
      <c r="B2584" s="100" t="s">
        <v>853</v>
      </c>
      <c r="C2584" s="101">
        <v>43</v>
      </c>
      <c r="D2584" s="116"/>
      <c r="E2584" s="111">
        <v>342</v>
      </c>
      <c r="F2584" s="139"/>
      <c r="G2584" s="181"/>
      <c r="H2584" s="106">
        <f t="shared" ref="H2584:L2584" si="1588">H2585</f>
        <v>1300</v>
      </c>
      <c r="I2584" s="106">
        <f t="shared" si="1588"/>
        <v>0</v>
      </c>
      <c r="J2584" s="106">
        <f t="shared" si="1588"/>
        <v>0</v>
      </c>
      <c r="K2584" s="106">
        <f t="shared" si="1588"/>
        <v>0</v>
      </c>
      <c r="L2584" s="106">
        <f t="shared" si="1588"/>
        <v>0</v>
      </c>
      <c r="M2584" s="106">
        <f t="shared" si="1568"/>
        <v>1300</v>
      </c>
    </row>
    <row r="2585" spans="1:13" ht="45" hidden="1" x14ac:dyDescent="0.2">
      <c r="A2585" s="95" t="s">
        <v>850</v>
      </c>
      <c r="B2585" s="93" t="s">
        <v>853</v>
      </c>
      <c r="C2585" s="94">
        <v>43</v>
      </c>
      <c r="D2585" s="95" t="s">
        <v>101</v>
      </c>
      <c r="E2585" s="117">
        <v>3423</v>
      </c>
      <c r="F2585" s="140" t="s">
        <v>828</v>
      </c>
      <c r="H2585" s="278">
        <v>1300</v>
      </c>
      <c r="I2585" s="278"/>
      <c r="J2585" s="278"/>
      <c r="K2585" s="278"/>
      <c r="L2585" s="278"/>
      <c r="M2585" s="278">
        <f t="shared" si="1568"/>
        <v>1300</v>
      </c>
    </row>
    <row r="2586" spans="1:13" hidden="1" x14ac:dyDescent="0.2">
      <c r="A2586" s="116" t="s">
        <v>850</v>
      </c>
      <c r="B2586" s="100" t="s">
        <v>853</v>
      </c>
      <c r="C2586" s="101">
        <v>43</v>
      </c>
      <c r="D2586" s="116"/>
      <c r="E2586" s="111">
        <v>343</v>
      </c>
      <c r="F2586" s="139"/>
      <c r="G2586" s="181"/>
      <c r="H2586" s="106">
        <f t="shared" ref="H2586:J2586" si="1589">H2587+H2588+H2589+H2590</f>
        <v>2100</v>
      </c>
      <c r="I2586" s="106">
        <f t="shared" si="1589"/>
        <v>0</v>
      </c>
      <c r="J2586" s="106">
        <f t="shared" si="1589"/>
        <v>0</v>
      </c>
      <c r="K2586" s="106">
        <f t="shared" ref="K2586:L2586" si="1590">K2587+K2588+K2589+K2590</f>
        <v>0</v>
      </c>
      <c r="L2586" s="106">
        <f t="shared" si="1590"/>
        <v>0</v>
      </c>
      <c r="M2586" s="106">
        <f t="shared" si="1568"/>
        <v>2100</v>
      </c>
    </row>
    <row r="2587" spans="1:13" ht="15" hidden="1" x14ac:dyDescent="0.2">
      <c r="A2587" s="95" t="s">
        <v>850</v>
      </c>
      <c r="B2587" s="93" t="s">
        <v>853</v>
      </c>
      <c r="C2587" s="94">
        <v>43</v>
      </c>
      <c r="D2587" s="95" t="s">
        <v>101</v>
      </c>
      <c r="E2587" s="117">
        <v>3431</v>
      </c>
      <c r="F2587" s="140" t="s">
        <v>68</v>
      </c>
      <c r="H2587" s="280">
        <v>700</v>
      </c>
      <c r="I2587" s="280"/>
      <c r="J2587" s="280"/>
      <c r="K2587" s="280"/>
      <c r="L2587" s="280"/>
      <c r="M2587" s="280">
        <f t="shared" si="1568"/>
        <v>700</v>
      </c>
    </row>
    <row r="2588" spans="1:13" s="99" customFormat="1" ht="30" hidden="1" x14ac:dyDescent="0.2">
      <c r="A2588" s="95" t="s">
        <v>850</v>
      </c>
      <c r="B2588" s="93" t="s">
        <v>853</v>
      </c>
      <c r="C2588" s="94">
        <v>43</v>
      </c>
      <c r="D2588" s="95" t="s">
        <v>101</v>
      </c>
      <c r="E2588" s="117">
        <v>3432</v>
      </c>
      <c r="F2588" s="140" t="s">
        <v>789</v>
      </c>
      <c r="G2588" s="132"/>
      <c r="H2588" s="281">
        <v>500</v>
      </c>
      <c r="I2588" s="281"/>
      <c r="J2588" s="281"/>
      <c r="K2588" s="281"/>
      <c r="L2588" s="281"/>
      <c r="M2588" s="281">
        <f t="shared" si="1568"/>
        <v>500</v>
      </c>
    </row>
    <row r="2589" spans="1:13" ht="15" hidden="1" x14ac:dyDescent="0.2">
      <c r="A2589" s="95" t="s">
        <v>850</v>
      </c>
      <c r="B2589" s="93" t="s">
        <v>853</v>
      </c>
      <c r="C2589" s="94">
        <v>43</v>
      </c>
      <c r="D2589" s="95" t="s">
        <v>101</v>
      </c>
      <c r="E2589" s="117">
        <v>3433</v>
      </c>
      <c r="F2589" s="140" t="s">
        <v>69</v>
      </c>
      <c r="H2589" s="281">
        <v>200</v>
      </c>
      <c r="I2589" s="281"/>
      <c r="J2589" s="281"/>
      <c r="K2589" s="281"/>
      <c r="L2589" s="281"/>
      <c r="M2589" s="281">
        <f t="shared" si="1568"/>
        <v>200</v>
      </c>
    </row>
    <row r="2590" spans="1:13" ht="15" hidden="1" x14ac:dyDescent="0.2">
      <c r="A2590" s="95" t="s">
        <v>850</v>
      </c>
      <c r="B2590" s="93" t="s">
        <v>853</v>
      </c>
      <c r="C2590" s="94">
        <v>43</v>
      </c>
      <c r="D2590" s="95" t="s">
        <v>101</v>
      </c>
      <c r="E2590" s="117">
        <v>3434</v>
      </c>
      <c r="F2590" s="140" t="s">
        <v>70</v>
      </c>
      <c r="H2590" s="281">
        <v>700</v>
      </c>
      <c r="I2590" s="281"/>
      <c r="J2590" s="281"/>
      <c r="K2590" s="281"/>
      <c r="L2590" s="281"/>
      <c r="M2590" s="281">
        <f t="shared" si="1568"/>
        <v>700</v>
      </c>
    </row>
    <row r="2591" spans="1:13" hidden="1" x14ac:dyDescent="0.2">
      <c r="A2591" s="182" t="s">
        <v>850</v>
      </c>
      <c r="B2591" s="163" t="s">
        <v>853</v>
      </c>
      <c r="C2591" s="164">
        <v>43</v>
      </c>
      <c r="D2591" s="163"/>
      <c r="E2591" s="165">
        <v>38</v>
      </c>
      <c r="F2591" s="166"/>
      <c r="G2591" s="166"/>
      <c r="H2591" s="180">
        <f t="shared" ref="H2591:L2591" si="1591">H2592</f>
        <v>500</v>
      </c>
      <c r="I2591" s="180">
        <f t="shared" si="1591"/>
        <v>0</v>
      </c>
      <c r="J2591" s="180">
        <f t="shared" si="1591"/>
        <v>0</v>
      </c>
      <c r="K2591" s="180">
        <f t="shared" si="1591"/>
        <v>0</v>
      </c>
      <c r="L2591" s="180">
        <f t="shared" si="1591"/>
        <v>0</v>
      </c>
      <c r="M2591" s="180">
        <f t="shared" si="1568"/>
        <v>500</v>
      </c>
    </row>
    <row r="2592" spans="1:13" hidden="1" x14ac:dyDescent="0.2">
      <c r="A2592" s="116" t="s">
        <v>850</v>
      </c>
      <c r="B2592" s="100" t="s">
        <v>853</v>
      </c>
      <c r="C2592" s="101">
        <v>43</v>
      </c>
      <c r="D2592" s="116"/>
      <c r="E2592" s="111">
        <v>383</v>
      </c>
      <c r="F2592" s="139"/>
      <c r="G2592" s="181"/>
      <c r="H2592" s="106">
        <f t="shared" ref="H2592:J2592" si="1592">H2593+H2594+H2595+H2596+H2597</f>
        <v>500</v>
      </c>
      <c r="I2592" s="106">
        <f t="shared" si="1592"/>
        <v>0</v>
      </c>
      <c r="J2592" s="106">
        <f t="shared" si="1592"/>
        <v>0</v>
      </c>
      <c r="K2592" s="106">
        <f t="shared" ref="K2592:L2592" si="1593">K2593+K2594+K2595+K2596+K2597</f>
        <v>0</v>
      </c>
      <c r="L2592" s="106">
        <f t="shared" si="1593"/>
        <v>0</v>
      </c>
      <c r="M2592" s="106">
        <f t="shared" si="1568"/>
        <v>500</v>
      </c>
    </row>
    <row r="2593" spans="1:13" ht="15" hidden="1" x14ac:dyDescent="0.2">
      <c r="A2593" s="95" t="s">
        <v>850</v>
      </c>
      <c r="B2593" s="93" t="s">
        <v>853</v>
      </c>
      <c r="C2593" s="94">
        <v>43</v>
      </c>
      <c r="D2593" s="95" t="s">
        <v>101</v>
      </c>
      <c r="E2593" s="117">
        <v>3831</v>
      </c>
      <c r="F2593" s="140" t="s">
        <v>131</v>
      </c>
      <c r="H2593" s="280">
        <v>100</v>
      </c>
      <c r="I2593" s="280"/>
      <c r="J2593" s="280"/>
      <c r="K2593" s="280"/>
      <c r="L2593" s="280"/>
      <c r="M2593" s="280">
        <f t="shared" si="1568"/>
        <v>100</v>
      </c>
    </row>
    <row r="2594" spans="1:13" ht="15" hidden="1" x14ac:dyDescent="0.2">
      <c r="A2594" s="95" t="s">
        <v>850</v>
      </c>
      <c r="B2594" s="93" t="s">
        <v>853</v>
      </c>
      <c r="C2594" s="94">
        <v>43</v>
      </c>
      <c r="D2594" s="95" t="s">
        <v>101</v>
      </c>
      <c r="E2594" s="117">
        <v>3832</v>
      </c>
      <c r="F2594" s="140" t="s">
        <v>858</v>
      </c>
      <c r="H2594" s="281">
        <v>100</v>
      </c>
      <c r="I2594" s="281"/>
      <c r="J2594" s="281"/>
      <c r="K2594" s="281"/>
      <c r="L2594" s="281"/>
      <c r="M2594" s="281">
        <f t="shared" si="1568"/>
        <v>100</v>
      </c>
    </row>
    <row r="2595" spans="1:13" s="99" customFormat="1" hidden="1" x14ac:dyDescent="0.2">
      <c r="A2595" s="95" t="s">
        <v>850</v>
      </c>
      <c r="B2595" s="93" t="s">
        <v>853</v>
      </c>
      <c r="C2595" s="94">
        <v>43</v>
      </c>
      <c r="D2595" s="95" t="s">
        <v>101</v>
      </c>
      <c r="E2595" s="117">
        <v>3833</v>
      </c>
      <c r="F2595" s="140" t="s">
        <v>772</v>
      </c>
      <c r="G2595" s="132"/>
      <c r="H2595" s="281">
        <v>100</v>
      </c>
      <c r="I2595" s="281"/>
      <c r="J2595" s="281"/>
      <c r="K2595" s="281"/>
      <c r="L2595" s="281"/>
      <c r="M2595" s="281">
        <f t="shared" si="1568"/>
        <v>100</v>
      </c>
    </row>
    <row r="2596" spans="1:13" ht="15" hidden="1" x14ac:dyDescent="0.2">
      <c r="A2596" s="95" t="s">
        <v>850</v>
      </c>
      <c r="B2596" s="93" t="s">
        <v>853</v>
      </c>
      <c r="C2596" s="94">
        <v>43</v>
      </c>
      <c r="D2596" s="95" t="s">
        <v>101</v>
      </c>
      <c r="E2596" s="117">
        <v>3834</v>
      </c>
      <c r="F2596" s="140" t="s">
        <v>791</v>
      </c>
      <c r="H2596" s="281">
        <v>100</v>
      </c>
      <c r="I2596" s="281"/>
      <c r="J2596" s="281"/>
      <c r="K2596" s="281"/>
      <c r="L2596" s="281"/>
      <c r="M2596" s="281">
        <f t="shared" si="1568"/>
        <v>100</v>
      </c>
    </row>
    <row r="2597" spans="1:13" ht="15" hidden="1" x14ac:dyDescent="0.2">
      <c r="A2597" s="95" t="s">
        <v>850</v>
      </c>
      <c r="B2597" s="93" t="s">
        <v>853</v>
      </c>
      <c r="C2597" s="94">
        <v>43</v>
      </c>
      <c r="D2597" s="95" t="s">
        <v>101</v>
      </c>
      <c r="E2597" s="117">
        <v>3835</v>
      </c>
      <c r="F2597" s="140" t="s">
        <v>607</v>
      </c>
      <c r="H2597" s="281">
        <v>100</v>
      </c>
      <c r="I2597" s="281"/>
      <c r="J2597" s="281"/>
      <c r="K2597" s="281"/>
      <c r="L2597" s="281"/>
      <c r="M2597" s="281">
        <f t="shared" si="1568"/>
        <v>100</v>
      </c>
    </row>
    <row r="2598" spans="1:13" hidden="1" x14ac:dyDescent="0.2">
      <c r="A2598" s="182" t="s">
        <v>850</v>
      </c>
      <c r="B2598" s="163" t="s">
        <v>853</v>
      </c>
      <c r="C2598" s="164">
        <v>43</v>
      </c>
      <c r="D2598" s="163"/>
      <c r="E2598" s="165">
        <v>42</v>
      </c>
      <c r="F2598" s="166"/>
      <c r="G2598" s="166"/>
      <c r="H2598" s="180">
        <f t="shared" ref="H2598:J2598" si="1594">H2599+H2606+H2608+H2610</f>
        <v>58700</v>
      </c>
      <c r="I2598" s="180">
        <f t="shared" si="1594"/>
        <v>0</v>
      </c>
      <c r="J2598" s="180">
        <f t="shared" si="1594"/>
        <v>20000</v>
      </c>
      <c r="K2598" s="180">
        <f t="shared" ref="K2598:L2598" si="1595">K2599+K2606+K2608+K2610</f>
        <v>0</v>
      </c>
      <c r="L2598" s="180">
        <f t="shared" si="1595"/>
        <v>0</v>
      </c>
      <c r="M2598" s="180">
        <f t="shared" si="1568"/>
        <v>78700</v>
      </c>
    </row>
    <row r="2599" spans="1:13" hidden="1" x14ac:dyDescent="0.2">
      <c r="A2599" s="116" t="s">
        <v>850</v>
      </c>
      <c r="B2599" s="100" t="s">
        <v>853</v>
      </c>
      <c r="C2599" s="101">
        <v>43</v>
      </c>
      <c r="D2599" s="116"/>
      <c r="E2599" s="111">
        <v>422</v>
      </c>
      <c r="F2599" s="139"/>
      <c r="G2599" s="181"/>
      <c r="H2599" s="106">
        <f t="shared" ref="H2599:J2599" si="1596">H2600+H2601+H2602+H2603+H2604+H2605</f>
        <v>40200</v>
      </c>
      <c r="I2599" s="106">
        <f t="shared" si="1596"/>
        <v>0</v>
      </c>
      <c r="J2599" s="106">
        <f t="shared" si="1596"/>
        <v>8000</v>
      </c>
      <c r="K2599" s="106">
        <f t="shared" ref="K2599:L2599" si="1597">K2600+K2601+K2602+K2603+K2604+K2605</f>
        <v>0</v>
      </c>
      <c r="L2599" s="106">
        <f t="shared" si="1597"/>
        <v>0</v>
      </c>
      <c r="M2599" s="106">
        <f t="shared" si="1568"/>
        <v>48200</v>
      </c>
    </row>
    <row r="2600" spans="1:13" ht="15" hidden="1" x14ac:dyDescent="0.2">
      <c r="A2600" s="95" t="s">
        <v>850</v>
      </c>
      <c r="B2600" s="93" t="s">
        <v>853</v>
      </c>
      <c r="C2600" s="94">
        <v>43</v>
      </c>
      <c r="D2600" s="95" t="s">
        <v>101</v>
      </c>
      <c r="E2600" s="117">
        <v>4221</v>
      </c>
      <c r="F2600" s="140" t="s">
        <v>74</v>
      </c>
      <c r="H2600" s="278">
        <v>8300</v>
      </c>
      <c r="I2600" s="278"/>
      <c r="J2600" s="278"/>
      <c r="K2600" s="278"/>
      <c r="L2600" s="278"/>
      <c r="M2600" s="278">
        <f t="shared" si="1568"/>
        <v>8300</v>
      </c>
    </row>
    <row r="2601" spans="1:13" ht="15" hidden="1" x14ac:dyDescent="0.2">
      <c r="A2601" s="95" t="s">
        <v>850</v>
      </c>
      <c r="B2601" s="93" t="s">
        <v>853</v>
      </c>
      <c r="C2601" s="94">
        <v>43</v>
      </c>
      <c r="D2601" s="95" t="s">
        <v>101</v>
      </c>
      <c r="E2601" s="117">
        <v>4222</v>
      </c>
      <c r="F2601" s="140" t="s">
        <v>859</v>
      </c>
      <c r="H2601" s="293">
        <v>8000</v>
      </c>
      <c r="I2601" s="293"/>
      <c r="J2601" s="293"/>
      <c r="K2601" s="293"/>
      <c r="L2601" s="293"/>
      <c r="M2601" s="293">
        <f t="shared" si="1568"/>
        <v>8000</v>
      </c>
    </row>
    <row r="2602" spans="1:13" s="99" customFormat="1" hidden="1" x14ac:dyDescent="0.2">
      <c r="A2602" s="95" t="s">
        <v>850</v>
      </c>
      <c r="B2602" s="93" t="s">
        <v>853</v>
      </c>
      <c r="C2602" s="94">
        <v>43</v>
      </c>
      <c r="D2602" s="95" t="s">
        <v>101</v>
      </c>
      <c r="E2602" s="117">
        <v>4223</v>
      </c>
      <c r="F2602" s="140" t="s">
        <v>76</v>
      </c>
      <c r="G2602" s="132"/>
      <c r="H2602" s="293">
        <v>10600</v>
      </c>
      <c r="I2602" s="293"/>
      <c r="J2602" s="293">
        <v>8000</v>
      </c>
      <c r="K2602" s="293"/>
      <c r="L2602" s="293"/>
      <c r="M2602" s="293">
        <f t="shared" si="1568"/>
        <v>18600</v>
      </c>
    </row>
    <row r="2603" spans="1:13" ht="15" hidden="1" x14ac:dyDescent="0.2">
      <c r="A2603" s="95" t="s">
        <v>850</v>
      </c>
      <c r="B2603" s="93" t="s">
        <v>853</v>
      </c>
      <c r="C2603" s="94">
        <v>43</v>
      </c>
      <c r="D2603" s="95" t="s">
        <v>101</v>
      </c>
      <c r="E2603" s="117">
        <v>4224</v>
      </c>
      <c r="F2603" s="140" t="s">
        <v>798</v>
      </c>
      <c r="H2603" s="293">
        <v>4000</v>
      </c>
      <c r="I2603" s="293"/>
      <c r="J2603" s="293"/>
      <c r="K2603" s="293"/>
      <c r="L2603" s="293"/>
      <c r="M2603" s="293">
        <f t="shared" ref="M2603:M2633" si="1598">H2603-I2603+J2603-K2603+L2603</f>
        <v>4000</v>
      </c>
    </row>
    <row r="2604" spans="1:13" s="99" customFormat="1" hidden="1" x14ac:dyDescent="0.2">
      <c r="A2604" s="95" t="s">
        <v>850</v>
      </c>
      <c r="B2604" s="93" t="s">
        <v>853</v>
      </c>
      <c r="C2604" s="94">
        <v>43</v>
      </c>
      <c r="D2604" s="95" t="s">
        <v>101</v>
      </c>
      <c r="E2604" s="117">
        <v>4225</v>
      </c>
      <c r="F2604" s="140" t="s">
        <v>85</v>
      </c>
      <c r="G2604" s="132"/>
      <c r="H2604" s="293">
        <v>6600</v>
      </c>
      <c r="I2604" s="293"/>
      <c r="J2604" s="293"/>
      <c r="K2604" s="293"/>
      <c r="L2604" s="293"/>
      <c r="M2604" s="293">
        <f t="shared" si="1598"/>
        <v>6600</v>
      </c>
    </row>
    <row r="2605" spans="1:13" ht="15" hidden="1" x14ac:dyDescent="0.2">
      <c r="A2605" s="95" t="s">
        <v>850</v>
      </c>
      <c r="B2605" s="93" t="s">
        <v>853</v>
      </c>
      <c r="C2605" s="94">
        <v>43</v>
      </c>
      <c r="D2605" s="95" t="s">
        <v>101</v>
      </c>
      <c r="E2605" s="117">
        <v>4227</v>
      </c>
      <c r="F2605" s="140" t="s">
        <v>860</v>
      </c>
      <c r="H2605" s="293">
        <v>2700</v>
      </c>
      <c r="I2605" s="293"/>
      <c r="J2605" s="293"/>
      <c r="K2605" s="293"/>
      <c r="L2605" s="293"/>
      <c r="M2605" s="293">
        <f t="shared" si="1598"/>
        <v>2700</v>
      </c>
    </row>
    <row r="2606" spans="1:13" s="99" customFormat="1" hidden="1" x14ac:dyDescent="0.2">
      <c r="A2606" s="116" t="s">
        <v>850</v>
      </c>
      <c r="B2606" s="100" t="s">
        <v>853</v>
      </c>
      <c r="C2606" s="101">
        <v>43</v>
      </c>
      <c r="D2606" s="116"/>
      <c r="E2606" s="111">
        <v>423</v>
      </c>
      <c r="F2606" s="139"/>
      <c r="G2606" s="181"/>
      <c r="H2606" s="106">
        <f t="shared" ref="H2606:L2608" si="1599">H2607</f>
        <v>100</v>
      </c>
      <c r="I2606" s="106">
        <f t="shared" si="1599"/>
        <v>0</v>
      </c>
      <c r="J2606" s="106">
        <f t="shared" si="1599"/>
        <v>0</v>
      </c>
      <c r="K2606" s="106">
        <f t="shared" si="1599"/>
        <v>0</v>
      </c>
      <c r="L2606" s="106">
        <f t="shared" si="1599"/>
        <v>0</v>
      </c>
      <c r="M2606" s="106">
        <f t="shared" si="1598"/>
        <v>100</v>
      </c>
    </row>
    <row r="2607" spans="1:13" ht="15" hidden="1" x14ac:dyDescent="0.2">
      <c r="A2607" s="95" t="s">
        <v>850</v>
      </c>
      <c r="B2607" s="93" t="s">
        <v>853</v>
      </c>
      <c r="C2607" s="94">
        <v>43</v>
      </c>
      <c r="D2607" s="95" t="s">
        <v>101</v>
      </c>
      <c r="E2607" s="117">
        <v>4231</v>
      </c>
      <c r="F2607" s="140" t="s">
        <v>241</v>
      </c>
      <c r="H2607" s="280">
        <v>100</v>
      </c>
      <c r="I2607" s="280"/>
      <c r="J2607" s="280"/>
      <c r="K2607" s="280"/>
      <c r="L2607" s="280"/>
      <c r="M2607" s="280">
        <f t="shared" si="1598"/>
        <v>100</v>
      </c>
    </row>
    <row r="2608" spans="1:13" hidden="1" x14ac:dyDescent="0.2">
      <c r="A2608" s="116" t="s">
        <v>850</v>
      </c>
      <c r="B2608" s="100" t="s">
        <v>853</v>
      </c>
      <c r="C2608" s="101">
        <v>43</v>
      </c>
      <c r="D2608" s="116"/>
      <c r="E2608" s="111">
        <v>425</v>
      </c>
      <c r="F2608" s="139"/>
      <c r="G2608" s="181"/>
      <c r="H2608" s="106">
        <f t="shared" si="1599"/>
        <v>13000</v>
      </c>
      <c r="I2608" s="106">
        <f t="shared" si="1599"/>
        <v>0</v>
      </c>
      <c r="J2608" s="106">
        <f t="shared" si="1599"/>
        <v>0</v>
      </c>
      <c r="K2608" s="106">
        <f t="shared" si="1599"/>
        <v>0</v>
      </c>
      <c r="L2608" s="106">
        <f t="shared" si="1599"/>
        <v>0</v>
      </c>
      <c r="M2608" s="106">
        <f t="shared" si="1598"/>
        <v>13000</v>
      </c>
    </row>
    <row r="2609" spans="1:13" s="99" customFormat="1" hidden="1" x14ac:dyDescent="0.2">
      <c r="A2609" s="95" t="s">
        <v>850</v>
      </c>
      <c r="B2609" s="93" t="s">
        <v>853</v>
      </c>
      <c r="C2609" s="94">
        <v>43</v>
      </c>
      <c r="D2609" s="95" t="s">
        <v>101</v>
      </c>
      <c r="E2609" s="117">
        <v>4251</v>
      </c>
      <c r="F2609" s="140" t="s">
        <v>861</v>
      </c>
      <c r="G2609" s="132"/>
      <c r="H2609" s="278">
        <v>13000</v>
      </c>
      <c r="I2609" s="278"/>
      <c r="J2609" s="278"/>
      <c r="K2609" s="278"/>
      <c r="L2609" s="278"/>
      <c r="M2609" s="278">
        <f t="shared" si="1598"/>
        <v>13000</v>
      </c>
    </row>
    <row r="2610" spans="1:13" s="99" customFormat="1" hidden="1" x14ac:dyDescent="0.2">
      <c r="A2610" s="116" t="s">
        <v>850</v>
      </c>
      <c r="B2610" s="100" t="s">
        <v>853</v>
      </c>
      <c r="C2610" s="101">
        <v>43</v>
      </c>
      <c r="D2610" s="116"/>
      <c r="E2610" s="111">
        <v>426</v>
      </c>
      <c r="F2610" s="139"/>
      <c r="G2610" s="181"/>
      <c r="H2610" s="106">
        <f>H2611+H2612</f>
        <v>5400</v>
      </c>
      <c r="I2610" s="106">
        <f>I2611+I2612</f>
        <v>0</v>
      </c>
      <c r="J2610" s="106">
        <f>J2611+J2612</f>
        <v>12000</v>
      </c>
      <c r="K2610" s="106">
        <f t="shared" ref="K2610:L2610" si="1600">K2611+K2612</f>
        <v>0</v>
      </c>
      <c r="L2610" s="106">
        <f t="shared" si="1600"/>
        <v>0</v>
      </c>
      <c r="M2610" s="106">
        <f t="shared" si="1598"/>
        <v>17400</v>
      </c>
    </row>
    <row r="2611" spans="1:13" s="99" customFormat="1" hidden="1" x14ac:dyDescent="0.2">
      <c r="A2611" s="95" t="s">
        <v>850</v>
      </c>
      <c r="B2611" s="93" t="s">
        <v>853</v>
      </c>
      <c r="C2611" s="94">
        <v>43</v>
      </c>
      <c r="D2611" s="95" t="s">
        <v>101</v>
      </c>
      <c r="E2611" s="117">
        <v>4262</v>
      </c>
      <c r="F2611" s="140" t="s">
        <v>86</v>
      </c>
      <c r="G2611" s="132"/>
      <c r="H2611" s="278">
        <v>2700</v>
      </c>
      <c r="I2611" s="278"/>
      <c r="J2611" s="278">
        <v>12000</v>
      </c>
      <c r="K2611" s="278"/>
      <c r="L2611" s="278"/>
      <c r="M2611" s="278">
        <f t="shared" si="1598"/>
        <v>14700</v>
      </c>
    </row>
    <row r="2612" spans="1:13" ht="15" hidden="1" x14ac:dyDescent="0.2">
      <c r="A2612" s="95" t="s">
        <v>850</v>
      </c>
      <c r="B2612" s="93" t="s">
        <v>853</v>
      </c>
      <c r="C2612" s="94">
        <v>43</v>
      </c>
      <c r="D2612" s="95" t="s">
        <v>101</v>
      </c>
      <c r="E2612" s="117">
        <v>4264</v>
      </c>
      <c r="F2612" s="140" t="s">
        <v>816</v>
      </c>
      <c r="H2612" s="293">
        <v>2700</v>
      </c>
      <c r="I2612" s="293"/>
      <c r="J2612" s="293"/>
      <c r="K2612" s="293"/>
      <c r="L2612" s="293"/>
      <c r="M2612" s="293">
        <f t="shared" si="1598"/>
        <v>2700</v>
      </c>
    </row>
    <row r="2613" spans="1:13" ht="67.5" hidden="1" x14ac:dyDescent="0.2">
      <c r="A2613" s="187" t="s">
        <v>850</v>
      </c>
      <c r="B2613" s="169" t="s">
        <v>862</v>
      </c>
      <c r="C2613" s="169"/>
      <c r="D2613" s="169"/>
      <c r="E2613" s="170"/>
      <c r="F2613" s="172" t="s">
        <v>813</v>
      </c>
      <c r="G2613" s="173" t="s">
        <v>618</v>
      </c>
      <c r="H2613" s="297">
        <f t="shared" ref="H2613:J2613" si="1601">H2614+H2618+H2625+H2629</f>
        <v>5911920</v>
      </c>
      <c r="I2613" s="297">
        <f t="shared" si="1601"/>
        <v>3600000</v>
      </c>
      <c r="J2613" s="297">
        <f t="shared" si="1601"/>
        <v>65300</v>
      </c>
      <c r="K2613" s="297">
        <f t="shared" ref="K2613:L2613" si="1602">K2614+K2618+K2625+K2629</f>
        <v>0</v>
      </c>
      <c r="L2613" s="297">
        <f t="shared" si="1602"/>
        <v>0</v>
      </c>
      <c r="M2613" s="297">
        <f t="shared" si="1598"/>
        <v>2377220</v>
      </c>
    </row>
    <row r="2614" spans="1:13" s="99" customFormat="1" hidden="1" x14ac:dyDescent="0.2">
      <c r="A2614" s="182" t="s">
        <v>850</v>
      </c>
      <c r="B2614" s="163" t="s">
        <v>862</v>
      </c>
      <c r="C2614" s="164">
        <v>43</v>
      </c>
      <c r="D2614" s="163"/>
      <c r="E2614" s="165">
        <v>32</v>
      </c>
      <c r="F2614" s="166"/>
      <c r="G2614" s="166"/>
      <c r="H2614" s="180">
        <f t="shared" ref="H2614:L2614" si="1603">H2615</f>
        <v>1108520</v>
      </c>
      <c r="I2614" s="180">
        <f t="shared" si="1603"/>
        <v>0</v>
      </c>
      <c r="J2614" s="180">
        <f t="shared" si="1603"/>
        <v>0</v>
      </c>
      <c r="K2614" s="180">
        <f t="shared" si="1603"/>
        <v>0</v>
      </c>
      <c r="L2614" s="180">
        <f t="shared" si="1603"/>
        <v>0</v>
      </c>
      <c r="M2614" s="180">
        <f t="shared" si="1598"/>
        <v>1108520</v>
      </c>
    </row>
    <row r="2615" spans="1:13" s="99" customFormat="1" hidden="1" x14ac:dyDescent="0.2">
      <c r="A2615" s="116" t="s">
        <v>850</v>
      </c>
      <c r="B2615" s="100" t="s">
        <v>862</v>
      </c>
      <c r="C2615" s="101">
        <v>43</v>
      </c>
      <c r="D2615" s="116"/>
      <c r="E2615" s="111">
        <v>323</v>
      </c>
      <c r="F2615" s="139"/>
      <c r="G2615" s="181"/>
      <c r="H2615" s="106">
        <f t="shared" ref="H2615:J2615" si="1604">H2616+H2617</f>
        <v>1108520</v>
      </c>
      <c r="I2615" s="106">
        <f t="shared" si="1604"/>
        <v>0</v>
      </c>
      <c r="J2615" s="106">
        <f t="shared" si="1604"/>
        <v>0</v>
      </c>
      <c r="K2615" s="106">
        <f t="shared" ref="K2615:L2615" si="1605">K2616+K2617</f>
        <v>0</v>
      </c>
      <c r="L2615" s="106">
        <f t="shared" si="1605"/>
        <v>0</v>
      </c>
      <c r="M2615" s="106">
        <f t="shared" si="1598"/>
        <v>1108520</v>
      </c>
    </row>
    <row r="2616" spans="1:13" ht="15" hidden="1" x14ac:dyDescent="0.2">
      <c r="A2616" s="95" t="s">
        <v>850</v>
      </c>
      <c r="B2616" s="93" t="s">
        <v>862</v>
      </c>
      <c r="C2616" s="94">
        <v>43</v>
      </c>
      <c r="D2616" s="95" t="s">
        <v>101</v>
      </c>
      <c r="E2616" s="117">
        <v>3232</v>
      </c>
      <c r="F2616" s="140" t="s">
        <v>53</v>
      </c>
      <c r="H2616" s="278">
        <v>1042520</v>
      </c>
      <c r="I2616" s="278"/>
      <c r="J2616" s="278"/>
      <c r="K2616" s="278"/>
      <c r="L2616" s="278"/>
      <c r="M2616" s="278">
        <f t="shared" si="1598"/>
        <v>1042520</v>
      </c>
    </row>
    <row r="2617" spans="1:13" s="99" customFormat="1" hidden="1" x14ac:dyDescent="0.2">
      <c r="A2617" s="95" t="s">
        <v>850</v>
      </c>
      <c r="B2617" s="93" t="s">
        <v>862</v>
      </c>
      <c r="C2617" s="94">
        <v>43</v>
      </c>
      <c r="D2617" s="95" t="s">
        <v>101</v>
      </c>
      <c r="E2617" s="117">
        <v>3237</v>
      </c>
      <c r="F2617" s="140" t="s">
        <v>58</v>
      </c>
      <c r="G2617" s="132"/>
      <c r="H2617" s="293">
        <v>66000</v>
      </c>
      <c r="I2617" s="293"/>
      <c r="J2617" s="293"/>
      <c r="K2617" s="293"/>
      <c r="L2617" s="293"/>
      <c r="M2617" s="293">
        <f t="shared" si="1598"/>
        <v>66000</v>
      </c>
    </row>
    <row r="2618" spans="1:13" hidden="1" x14ac:dyDescent="0.2">
      <c r="A2618" s="182" t="s">
        <v>850</v>
      </c>
      <c r="B2618" s="163" t="s">
        <v>862</v>
      </c>
      <c r="C2618" s="164">
        <v>43</v>
      </c>
      <c r="D2618" s="163"/>
      <c r="E2618" s="165">
        <v>41</v>
      </c>
      <c r="F2618" s="166"/>
      <c r="G2618" s="166"/>
      <c r="H2618" s="180">
        <f t="shared" ref="H2618:J2618" si="1606">H2619+H2621</f>
        <v>1000</v>
      </c>
      <c r="I2618" s="180">
        <f t="shared" si="1606"/>
        <v>0</v>
      </c>
      <c r="J2618" s="180">
        <f t="shared" si="1606"/>
        <v>65300</v>
      </c>
      <c r="K2618" s="180">
        <f t="shared" ref="K2618:L2618" si="1607">K2619+K2621</f>
        <v>0</v>
      </c>
      <c r="L2618" s="180">
        <f t="shared" si="1607"/>
        <v>0</v>
      </c>
      <c r="M2618" s="180">
        <f t="shared" si="1598"/>
        <v>66300</v>
      </c>
    </row>
    <row r="2619" spans="1:13" hidden="1" x14ac:dyDescent="0.2">
      <c r="A2619" s="116" t="s">
        <v>850</v>
      </c>
      <c r="B2619" s="100" t="s">
        <v>862</v>
      </c>
      <c r="C2619" s="101">
        <v>43</v>
      </c>
      <c r="D2619" s="116"/>
      <c r="E2619" s="111">
        <v>411</v>
      </c>
      <c r="F2619" s="139"/>
      <c r="G2619" s="181"/>
      <c r="H2619" s="106">
        <f t="shared" ref="H2619:L2619" si="1608">H2620</f>
        <v>700</v>
      </c>
      <c r="I2619" s="106">
        <f t="shared" si="1608"/>
        <v>0</v>
      </c>
      <c r="J2619" s="106">
        <f t="shared" si="1608"/>
        <v>0</v>
      </c>
      <c r="K2619" s="106">
        <f t="shared" si="1608"/>
        <v>0</v>
      </c>
      <c r="L2619" s="106">
        <f t="shared" si="1608"/>
        <v>0</v>
      </c>
      <c r="M2619" s="106">
        <f t="shared" si="1598"/>
        <v>700</v>
      </c>
    </row>
    <row r="2620" spans="1:13" ht="15" hidden="1" x14ac:dyDescent="0.2">
      <c r="A2620" s="95" t="s">
        <v>850</v>
      </c>
      <c r="B2620" s="93" t="s">
        <v>862</v>
      </c>
      <c r="C2620" s="94">
        <v>43</v>
      </c>
      <c r="D2620" s="95" t="s">
        <v>101</v>
      </c>
      <c r="E2620" s="117">
        <v>4111</v>
      </c>
      <c r="F2620" s="140" t="s">
        <v>246</v>
      </c>
      <c r="H2620" s="280">
        <v>700</v>
      </c>
      <c r="I2620" s="280"/>
      <c r="J2620" s="280"/>
      <c r="K2620" s="280"/>
      <c r="L2620" s="280"/>
      <c r="M2620" s="280">
        <f t="shared" si="1598"/>
        <v>700</v>
      </c>
    </row>
    <row r="2621" spans="1:13" hidden="1" x14ac:dyDescent="0.2">
      <c r="A2621" s="116" t="s">
        <v>850</v>
      </c>
      <c r="B2621" s="100" t="s">
        <v>862</v>
      </c>
      <c r="C2621" s="101">
        <v>43</v>
      </c>
      <c r="D2621" s="116"/>
      <c r="E2621" s="111">
        <v>412</v>
      </c>
      <c r="F2621" s="139"/>
      <c r="G2621" s="181"/>
      <c r="H2621" s="106">
        <f t="shared" ref="H2621:J2621" si="1609">H2622+H2623+H2624</f>
        <v>300</v>
      </c>
      <c r="I2621" s="106">
        <f t="shared" si="1609"/>
        <v>0</v>
      </c>
      <c r="J2621" s="106">
        <f t="shared" si="1609"/>
        <v>65300</v>
      </c>
      <c r="K2621" s="106">
        <f t="shared" ref="K2621:L2621" si="1610">K2622+K2623+K2624</f>
        <v>0</v>
      </c>
      <c r="L2621" s="106">
        <f t="shared" si="1610"/>
        <v>0</v>
      </c>
      <c r="M2621" s="106">
        <f t="shared" si="1598"/>
        <v>65600</v>
      </c>
    </row>
    <row r="2622" spans="1:13" s="99" customFormat="1" hidden="1" x14ac:dyDescent="0.2">
      <c r="A2622" s="95" t="s">
        <v>850</v>
      </c>
      <c r="B2622" s="93" t="s">
        <v>862</v>
      </c>
      <c r="C2622" s="94">
        <v>43</v>
      </c>
      <c r="D2622" s="95" t="s">
        <v>101</v>
      </c>
      <c r="E2622" s="117">
        <v>4123</v>
      </c>
      <c r="F2622" s="140" t="s">
        <v>83</v>
      </c>
      <c r="G2622" s="132"/>
      <c r="H2622" s="280">
        <v>100</v>
      </c>
      <c r="I2622" s="293"/>
      <c r="J2622" s="293">
        <v>53000</v>
      </c>
      <c r="K2622" s="293"/>
      <c r="L2622" s="293"/>
      <c r="M2622" s="293">
        <f t="shared" si="1598"/>
        <v>53100</v>
      </c>
    </row>
    <row r="2623" spans="1:13" ht="15" hidden="1" x14ac:dyDescent="0.2">
      <c r="A2623" s="95" t="s">
        <v>850</v>
      </c>
      <c r="B2623" s="93" t="s">
        <v>862</v>
      </c>
      <c r="C2623" s="94">
        <v>43</v>
      </c>
      <c r="D2623" s="95" t="s">
        <v>101</v>
      </c>
      <c r="E2623" s="117">
        <v>4124</v>
      </c>
      <c r="F2623" s="140" t="s">
        <v>792</v>
      </c>
      <c r="H2623" s="281">
        <v>100</v>
      </c>
      <c r="I2623" s="293"/>
      <c r="J2623" s="293"/>
      <c r="K2623" s="293"/>
      <c r="L2623" s="293"/>
      <c r="M2623" s="293">
        <f t="shared" si="1598"/>
        <v>100</v>
      </c>
    </row>
    <row r="2624" spans="1:13" ht="15" hidden="1" x14ac:dyDescent="0.2">
      <c r="A2624" s="95" t="s">
        <v>850</v>
      </c>
      <c r="B2624" s="93" t="s">
        <v>862</v>
      </c>
      <c r="C2624" s="94">
        <v>43</v>
      </c>
      <c r="D2624" s="95" t="s">
        <v>101</v>
      </c>
      <c r="E2624" s="117">
        <v>4126</v>
      </c>
      <c r="F2624" s="140" t="s">
        <v>84</v>
      </c>
      <c r="H2624" s="281">
        <v>100</v>
      </c>
      <c r="I2624" s="293"/>
      <c r="J2624" s="293">
        <v>12300</v>
      </c>
      <c r="K2624" s="293"/>
      <c r="L2624" s="293"/>
      <c r="M2624" s="293">
        <f t="shared" si="1598"/>
        <v>12400</v>
      </c>
    </row>
    <row r="2625" spans="1:13" hidden="1" x14ac:dyDescent="0.2">
      <c r="A2625" s="182" t="s">
        <v>850</v>
      </c>
      <c r="B2625" s="163" t="s">
        <v>862</v>
      </c>
      <c r="C2625" s="164">
        <v>43</v>
      </c>
      <c r="D2625" s="163"/>
      <c r="E2625" s="165">
        <v>42</v>
      </c>
      <c r="F2625" s="166"/>
      <c r="G2625" s="166"/>
      <c r="H2625" s="180">
        <f t="shared" ref="H2625:L2625" si="1611">H2626</f>
        <v>4800100</v>
      </c>
      <c r="I2625" s="180">
        <f t="shared" si="1611"/>
        <v>3600000</v>
      </c>
      <c r="J2625" s="180">
        <f t="shared" si="1611"/>
        <v>0</v>
      </c>
      <c r="K2625" s="180">
        <f t="shared" si="1611"/>
        <v>0</v>
      </c>
      <c r="L2625" s="180">
        <f t="shared" si="1611"/>
        <v>0</v>
      </c>
      <c r="M2625" s="180">
        <f t="shared" si="1598"/>
        <v>1200100</v>
      </c>
    </row>
    <row r="2626" spans="1:13" s="99" customFormat="1" hidden="1" x14ac:dyDescent="0.2">
      <c r="A2626" s="116" t="s">
        <v>850</v>
      </c>
      <c r="B2626" s="100" t="s">
        <v>862</v>
      </c>
      <c r="C2626" s="101">
        <v>43</v>
      </c>
      <c r="D2626" s="116"/>
      <c r="E2626" s="111">
        <v>421</v>
      </c>
      <c r="F2626" s="139"/>
      <c r="G2626" s="181"/>
      <c r="H2626" s="106">
        <f t="shared" ref="H2626:J2626" si="1612">H2627+H2628</f>
        <v>4800100</v>
      </c>
      <c r="I2626" s="106">
        <f t="shared" si="1612"/>
        <v>3600000</v>
      </c>
      <c r="J2626" s="106">
        <f t="shared" si="1612"/>
        <v>0</v>
      </c>
      <c r="K2626" s="106">
        <f t="shared" ref="K2626:L2626" si="1613">K2627+K2628</f>
        <v>0</v>
      </c>
      <c r="L2626" s="106">
        <f t="shared" si="1613"/>
        <v>0</v>
      </c>
      <c r="M2626" s="106">
        <f t="shared" si="1598"/>
        <v>1200100</v>
      </c>
    </row>
    <row r="2627" spans="1:13" ht="15" hidden="1" x14ac:dyDescent="0.2">
      <c r="A2627" s="95" t="s">
        <v>850</v>
      </c>
      <c r="B2627" s="93" t="s">
        <v>862</v>
      </c>
      <c r="C2627" s="94">
        <v>43</v>
      </c>
      <c r="D2627" s="95" t="s">
        <v>101</v>
      </c>
      <c r="E2627" s="117">
        <v>4212</v>
      </c>
      <c r="F2627" s="140" t="s">
        <v>814</v>
      </c>
      <c r="H2627" s="280">
        <v>100</v>
      </c>
      <c r="I2627" s="280"/>
      <c r="J2627" s="280"/>
      <c r="K2627" s="280"/>
      <c r="L2627" s="280"/>
      <c r="M2627" s="280">
        <f t="shared" si="1598"/>
        <v>100</v>
      </c>
    </row>
    <row r="2628" spans="1:13" s="99" customFormat="1" hidden="1" x14ac:dyDescent="0.2">
      <c r="A2628" s="95" t="s">
        <v>850</v>
      </c>
      <c r="B2628" s="93" t="s">
        <v>862</v>
      </c>
      <c r="C2628" s="94">
        <v>43</v>
      </c>
      <c r="D2628" s="95" t="s">
        <v>101</v>
      </c>
      <c r="E2628" s="117">
        <v>4214</v>
      </c>
      <c r="F2628" s="140" t="s">
        <v>500</v>
      </c>
      <c r="G2628" s="132"/>
      <c r="H2628" s="293">
        <v>4800000</v>
      </c>
      <c r="I2628" s="416">
        <v>3600000</v>
      </c>
      <c r="J2628" s="293"/>
      <c r="K2628" s="293"/>
      <c r="L2628" s="293"/>
      <c r="M2628" s="293">
        <f t="shared" si="1598"/>
        <v>1200000</v>
      </c>
    </row>
    <row r="2629" spans="1:13" hidden="1" x14ac:dyDescent="0.2">
      <c r="A2629" s="182" t="s">
        <v>850</v>
      </c>
      <c r="B2629" s="163" t="s">
        <v>862</v>
      </c>
      <c r="C2629" s="164">
        <v>43</v>
      </c>
      <c r="D2629" s="163"/>
      <c r="E2629" s="165">
        <v>45</v>
      </c>
      <c r="F2629" s="166"/>
      <c r="G2629" s="166"/>
      <c r="H2629" s="180">
        <f t="shared" ref="H2629:J2629" si="1614">H2630+H2632</f>
        <v>2300</v>
      </c>
      <c r="I2629" s="180">
        <f t="shared" si="1614"/>
        <v>0</v>
      </c>
      <c r="J2629" s="180">
        <f t="shared" si="1614"/>
        <v>0</v>
      </c>
      <c r="K2629" s="180">
        <f t="shared" ref="K2629:L2629" si="1615">K2630+K2632</f>
        <v>0</v>
      </c>
      <c r="L2629" s="180">
        <f t="shared" si="1615"/>
        <v>0</v>
      </c>
      <c r="M2629" s="180">
        <f t="shared" si="1598"/>
        <v>2300</v>
      </c>
    </row>
    <row r="2630" spans="1:13" s="99" customFormat="1" hidden="1" x14ac:dyDescent="0.2">
      <c r="A2630" s="116" t="s">
        <v>850</v>
      </c>
      <c r="B2630" s="100" t="s">
        <v>862</v>
      </c>
      <c r="C2630" s="101">
        <v>43</v>
      </c>
      <c r="D2630" s="116"/>
      <c r="E2630" s="111">
        <v>451</v>
      </c>
      <c r="F2630" s="139"/>
      <c r="G2630" s="181"/>
      <c r="H2630" s="106">
        <f t="shared" ref="H2630:L2632" si="1616">H2631</f>
        <v>1300</v>
      </c>
      <c r="I2630" s="106">
        <f t="shared" si="1616"/>
        <v>0</v>
      </c>
      <c r="J2630" s="106">
        <f t="shared" si="1616"/>
        <v>0</v>
      </c>
      <c r="K2630" s="106">
        <f t="shared" si="1616"/>
        <v>0</v>
      </c>
      <c r="L2630" s="106">
        <f t="shared" si="1616"/>
        <v>0</v>
      </c>
      <c r="M2630" s="106">
        <f t="shared" si="1598"/>
        <v>1300</v>
      </c>
    </row>
    <row r="2631" spans="1:13" ht="15" hidden="1" x14ac:dyDescent="0.2">
      <c r="A2631" s="95" t="s">
        <v>850</v>
      </c>
      <c r="B2631" s="93" t="s">
        <v>862</v>
      </c>
      <c r="C2631" s="94">
        <v>43</v>
      </c>
      <c r="D2631" s="95" t="s">
        <v>101</v>
      </c>
      <c r="E2631" s="117">
        <v>4511</v>
      </c>
      <c r="F2631" s="140" t="s">
        <v>91</v>
      </c>
      <c r="H2631" s="278">
        <v>1300</v>
      </c>
      <c r="I2631" s="278"/>
      <c r="J2631" s="278"/>
      <c r="K2631" s="278"/>
      <c r="L2631" s="278"/>
      <c r="M2631" s="278">
        <f t="shared" si="1598"/>
        <v>1300</v>
      </c>
    </row>
    <row r="2632" spans="1:13" s="99" customFormat="1" hidden="1" x14ac:dyDescent="0.2">
      <c r="A2632" s="116" t="s">
        <v>850</v>
      </c>
      <c r="B2632" s="100" t="s">
        <v>862</v>
      </c>
      <c r="C2632" s="101">
        <v>43</v>
      </c>
      <c r="D2632" s="116"/>
      <c r="E2632" s="111">
        <v>452</v>
      </c>
      <c r="F2632" s="139"/>
      <c r="G2632" s="181"/>
      <c r="H2632" s="106">
        <f t="shared" si="1616"/>
        <v>1000</v>
      </c>
      <c r="I2632" s="106">
        <f t="shared" si="1616"/>
        <v>0</v>
      </c>
      <c r="J2632" s="106">
        <f t="shared" si="1616"/>
        <v>0</v>
      </c>
      <c r="K2632" s="106">
        <f t="shared" si="1616"/>
        <v>0</v>
      </c>
      <c r="L2632" s="106">
        <f t="shared" si="1616"/>
        <v>0</v>
      </c>
      <c r="M2632" s="106">
        <f t="shared" si="1598"/>
        <v>1000</v>
      </c>
    </row>
    <row r="2633" spans="1:13" ht="15" hidden="1" x14ac:dyDescent="0.2">
      <c r="A2633" s="95" t="s">
        <v>850</v>
      </c>
      <c r="B2633" s="93" t="s">
        <v>862</v>
      </c>
      <c r="C2633" s="94">
        <v>43</v>
      </c>
      <c r="D2633" s="95" t="s">
        <v>101</v>
      </c>
      <c r="E2633" s="117">
        <v>4521</v>
      </c>
      <c r="F2633" s="140" t="s">
        <v>92</v>
      </c>
      <c r="H2633" s="278">
        <v>1000</v>
      </c>
      <c r="I2633" s="278"/>
      <c r="J2633" s="278"/>
      <c r="K2633" s="278"/>
      <c r="L2633" s="278"/>
      <c r="M2633" s="278">
        <f t="shared" si="1598"/>
        <v>1000</v>
      </c>
    </row>
    <row r="2634" spans="1:13" ht="67.5" hidden="1" x14ac:dyDescent="0.2">
      <c r="A2634" s="187" t="s">
        <v>850</v>
      </c>
      <c r="B2634" s="169" t="s">
        <v>863</v>
      </c>
      <c r="C2634" s="169"/>
      <c r="D2634" s="169"/>
      <c r="E2634" s="170"/>
      <c r="F2634" s="172" t="s">
        <v>864</v>
      </c>
      <c r="G2634" s="173" t="s">
        <v>618</v>
      </c>
      <c r="H2634" s="297">
        <f>H2635+H2641+H2638</f>
        <v>5522749</v>
      </c>
      <c r="I2634" s="297">
        <f t="shared" ref="I2634:L2634" si="1617">I2635+I2641+I2638</f>
        <v>0</v>
      </c>
      <c r="J2634" s="297">
        <f t="shared" si="1617"/>
        <v>114751</v>
      </c>
      <c r="K2634" s="297">
        <f t="shared" si="1617"/>
        <v>125000</v>
      </c>
      <c r="L2634" s="297">
        <f t="shared" si="1617"/>
        <v>0</v>
      </c>
      <c r="M2634" s="297">
        <f t="shared" si="1372"/>
        <v>5512500</v>
      </c>
    </row>
    <row r="2635" spans="1:13" hidden="1" x14ac:dyDescent="0.2">
      <c r="A2635" s="182" t="s">
        <v>850</v>
      </c>
      <c r="B2635" s="163" t="s">
        <v>863</v>
      </c>
      <c r="C2635" s="164">
        <v>11</v>
      </c>
      <c r="D2635" s="163"/>
      <c r="E2635" s="165">
        <v>34</v>
      </c>
      <c r="F2635" s="166"/>
      <c r="G2635" s="166"/>
      <c r="H2635" s="180">
        <f t="shared" ref="H2635:L2636" si="1618">H2636</f>
        <v>1750400</v>
      </c>
      <c r="I2635" s="180">
        <f t="shared" si="1618"/>
        <v>0</v>
      </c>
      <c r="J2635" s="180">
        <f t="shared" si="1618"/>
        <v>0</v>
      </c>
      <c r="K2635" s="180">
        <f t="shared" si="1618"/>
        <v>125000</v>
      </c>
      <c r="L2635" s="180">
        <f t="shared" si="1618"/>
        <v>0</v>
      </c>
      <c r="M2635" s="180">
        <f t="shared" si="1372"/>
        <v>1625400</v>
      </c>
    </row>
    <row r="2636" spans="1:13" hidden="1" x14ac:dyDescent="0.2">
      <c r="A2636" s="116" t="s">
        <v>850</v>
      </c>
      <c r="B2636" s="100" t="s">
        <v>863</v>
      </c>
      <c r="C2636" s="101">
        <v>11</v>
      </c>
      <c r="D2636" s="116"/>
      <c r="E2636" s="111">
        <v>342</v>
      </c>
      <c r="F2636" s="139"/>
      <c r="G2636" s="181"/>
      <c r="H2636" s="106">
        <f t="shared" si="1618"/>
        <v>1750400</v>
      </c>
      <c r="I2636" s="106">
        <f t="shared" si="1618"/>
        <v>0</v>
      </c>
      <c r="J2636" s="106">
        <f t="shared" si="1618"/>
        <v>0</v>
      </c>
      <c r="K2636" s="106">
        <f t="shared" si="1618"/>
        <v>125000</v>
      </c>
      <c r="L2636" s="106">
        <f t="shared" si="1618"/>
        <v>0</v>
      </c>
      <c r="M2636" s="106">
        <f t="shared" si="1372"/>
        <v>1625400</v>
      </c>
    </row>
    <row r="2637" spans="1:13" s="99" customFormat="1" ht="45" hidden="1" x14ac:dyDescent="0.2">
      <c r="A2637" s="95" t="s">
        <v>850</v>
      </c>
      <c r="B2637" s="93" t="s">
        <v>863</v>
      </c>
      <c r="C2637" s="94">
        <v>11</v>
      </c>
      <c r="D2637" s="95" t="s">
        <v>101</v>
      </c>
      <c r="E2637" s="117">
        <v>3421</v>
      </c>
      <c r="F2637" s="140" t="s">
        <v>820</v>
      </c>
      <c r="G2637" s="132"/>
      <c r="H2637" s="275">
        <v>1750400</v>
      </c>
      <c r="I2637" s="275"/>
      <c r="J2637" s="275"/>
      <c r="K2637" s="275">
        <v>125000</v>
      </c>
      <c r="L2637" s="275"/>
      <c r="M2637" s="275">
        <f t="shared" si="1372"/>
        <v>1625400</v>
      </c>
    </row>
    <row r="2638" spans="1:13" hidden="1" x14ac:dyDescent="0.2">
      <c r="A2638" s="182" t="s">
        <v>850</v>
      </c>
      <c r="B2638" s="163" t="s">
        <v>863</v>
      </c>
      <c r="C2638" s="164">
        <v>11</v>
      </c>
      <c r="D2638" s="163"/>
      <c r="E2638" s="165">
        <v>54</v>
      </c>
      <c r="F2638" s="166"/>
      <c r="G2638" s="166"/>
      <c r="H2638" s="180">
        <f t="shared" ref="H2638:L2639" si="1619">H2639</f>
        <v>3759349</v>
      </c>
      <c r="I2638" s="180">
        <f t="shared" si="1619"/>
        <v>0</v>
      </c>
      <c r="J2638" s="180">
        <f t="shared" si="1619"/>
        <v>2751</v>
      </c>
      <c r="K2638" s="180">
        <f t="shared" si="1619"/>
        <v>0</v>
      </c>
      <c r="L2638" s="180">
        <f t="shared" si="1619"/>
        <v>0</v>
      </c>
      <c r="M2638" s="180">
        <f t="shared" ref="M2638:M2640" si="1620">H2638-I2638+J2638-K2638+L2638</f>
        <v>3762100</v>
      </c>
    </row>
    <row r="2639" spans="1:13" hidden="1" x14ac:dyDescent="0.2">
      <c r="A2639" s="116" t="s">
        <v>850</v>
      </c>
      <c r="B2639" s="100" t="s">
        <v>863</v>
      </c>
      <c r="C2639" s="101">
        <v>11</v>
      </c>
      <c r="D2639" s="116"/>
      <c r="E2639" s="111">
        <v>541</v>
      </c>
      <c r="F2639" s="139"/>
      <c r="G2639" s="181"/>
      <c r="H2639" s="106">
        <f t="shared" si="1619"/>
        <v>3759349</v>
      </c>
      <c r="I2639" s="106">
        <f t="shared" si="1619"/>
        <v>0</v>
      </c>
      <c r="J2639" s="106">
        <f t="shared" si="1619"/>
        <v>2751</v>
      </c>
      <c r="K2639" s="106">
        <f t="shared" si="1619"/>
        <v>0</v>
      </c>
      <c r="L2639" s="106">
        <f t="shared" si="1619"/>
        <v>0</v>
      </c>
      <c r="M2639" s="106">
        <f t="shared" si="1620"/>
        <v>3762100</v>
      </c>
    </row>
    <row r="2640" spans="1:13" ht="30" hidden="1" x14ac:dyDescent="0.2">
      <c r="A2640" s="95" t="s">
        <v>850</v>
      </c>
      <c r="B2640" s="93" t="s">
        <v>863</v>
      </c>
      <c r="C2640" s="94">
        <v>11</v>
      </c>
      <c r="D2640" s="95" t="s">
        <v>101</v>
      </c>
      <c r="E2640" s="117">
        <v>5414</v>
      </c>
      <c r="F2640" s="140" t="s">
        <v>865</v>
      </c>
      <c r="H2640" s="275">
        <v>3759349</v>
      </c>
      <c r="I2640" s="275"/>
      <c r="J2640" s="275">
        <v>2751</v>
      </c>
      <c r="K2640" s="275"/>
      <c r="L2640" s="275"/>
      <c r="M2640" s="275">
        <f t="shared" si="1620"/>
        <v>3762100</v>
      </c>
    </row>
    <row r="2641" spans="1:13" s="99" customFormat="1" hidden="1" x14ac:dyDescent="0.2">
      <c r="A2641" s="182" t="s">
        <v>850</v>
      </c>
      <c r="B2641" s="163" t="s">
        <v>863</v>
      </c>
      <c r="C2641" s="164">
        <v>43</v>
      </c>
      <c r="D2641" s="163"/>
      <c r="E2641" s="165">
        <v>34</v>
      </c>
      <c r="F2641" s="166"/>
      <c r="G2641" s="166"/>
      <c r="H2641" s="180">
        <f t="shared" ref="H2641:L2642" si="1621">H2642</f>
        <v>13000</v>
      </c>
      <c r="I2641" s="180">
        <f t="shared" si="1621"/>
        <v>0</v>
      </c>
      <c r="J2641" s="180">
        <f t="shared" si="1621"/>
        <v>112000</v>
      </c>
      <c r="K2641" s="180">
        <f t="shared" si="1621"/>
        <v>0</v>
      </c>
      <c r="L2641" s="180">
        <f t="shared" si="1621"/>
        <v>0</v>
      </c>
      <c r="M2641" s="180">
        <f t="shared" ref="M2641:M2643" si="1622">H2641-I2641+J2641-K2641+L2641</f>
        <v>125000</v>
      </c>
    </row>
    <row r="2642" spans="1:13" s="99" customFormat="1" hidden="1" x14ac:dyDescent="0.2">
      <c r="A2642" s="116" t="s">
        <v>850</v>
      </c>
      <c r="B2642" s="100" t="s">
        <v>863</v>
      </c>
      <c r="C2642" s="101">
        <v>43</v>
      </c>
      <c r="D2642" s="116"/>
      <c r="E2642" s="111">
        <v>342</v>
      </c>
      <c r="F2642" s="139"/>
      <c r="G2642" s="181"/>
      <c r="H2642" s="106">
        <f t="shared" si="1621"/>
        <v>13000</v>
      </c>
      <c r="I2642" s="106">
        <f t="shared" si="1621"/>
        <v>0</v>
      </c>
      <c r="J2642" s="106">
        <f t="shared" si="1621"/>
        <v>112000</v>
      </c>
      <c r="K2642" s="106">
        <f t="shared" si="1621"/>
        <v>0</v>
      </c>
      <c r="L2642" s="106">
        <f t="shared" si="1621"/>
        <v>0</v>
      </c>
      <c r="M2642" s="106">
        <f t="shared" si="1622"/>
        <v>125000</v>
      </c>
    </row>
    <row r="2643" spans="1:13" ht="45" hidden="1" x14ac:dyDescent="0.2">
      <c r="A2643" s="95" t="s">
        <v>850</v>
      </c>
      <c r="B2643" s="93" t="s">
        <v>863</v>
      </c>
      <c r="C2643" s="94">
        <v>43</v>
      </c>
      <c r="D2643" s="95" t="s">
        <v>101</v>
      </c>
      <c r="E2643" s="117">
        <v>3421</v>
      </c>
      <c r="F2643" s="140" t="s">
        <v>820</v>
      </c>
      <c r="H2643" s="275">
        <v>13000</v>
      </c>
      <c r="I2643" s="275"/>
      <c r="J2643" s="275">
        <v>112000</v>
      </c>
      <c r="K2643" s="275"/>
      <c r="L2643" s="275"/>
      <c r="M2643" s="275">
        <f t="shared" si="1622"/>
        <v>125000</v>
      </c>
    </row>
    <row r="2644" spans="1:13" s="99" customFormat="1" ht="63" hidden="1" x14ac:dyDescent="0.2">
      <c r="A2644" s="187" t="s">
        <v>850</v>
      </c>
      <c r="B2644" s="169" t="s">
        <v>866</v>
      </c>
      <c r="C2644" s="169"/>
      <c r="D2644" s="169"/>
      <c r="E2644" s="170"/>
      <c r="F2644" s="172" t="s">
        <v>867</v>
      </c>
      <c r="G2644" s="173" t="s">
        <v>868</v>
      </c>
      <c r="H2644" s="297">
        <f>H2645+H2648+H2651</f>
        <v>14500</v>
      </c>
      <c r="I2644" s="297">
        <f t="shared" ref="I2644:L2644" si="1623">I2645+I2648+I2651</f>
        <v>14500</v>
      </c>
      <c r="J2644" s="297">
        <f t="shared" si="1623"/>
        <v>0</v>
      </c>
      <c r="K2644" s="297">
        <f t="shared" si="1623"/>
        <v>0</v>
      </c>
      <c r="L2644" s="297">
        <f t="shared" si="1623"/>
        <v>0</v>
      </c>
      <c r="M2644" s="297">
        <f t="shared" si="1372"/>
        <v>0</v>
      </c>
    </row>
    <row r="2645" spans="1:13" s="99" customFormat="1" hidden="1" x14ac:dyDescent="0.2">
      <c r="A2645" s="182" t="s">
        <v>850</v>
      </c>
      <c r="B2645" s="163" t="s">
        <v>866</v>
      </c>
      <c r="C2645" s="164">
        <v>12</v>
      </c>
      <c r="D2645" s="163"/>
      <c r="E2645" s="165">
        <v>42</v>
      </c>
      <c r="F2645" s="166"/>
      <c r="G2645" s="166"/>
      <c r="H2645" s="180">
        <f t="shared" ref="H2645:L2646" si="1624">H2646</f>
        <v>1300</v>
      </c>
      <c r="I2645" s="180">
        <f t="shared" si="1624"/>
        <v>1300</v>
      </c>
      <c r="J2645" s="180">
        <f t="shared" si="1624"/>
        <v>0</v>
      </c>
      <c r="K2645" s="180">
        <f t="shared" si="1624"/>
        <v>0</v>
      </c>
      <c r="L2645" s="180">
        <f t="shared" si="1624"/>
        <v>0</v>
      </c>
      <c r="M2645" s="180">
        <f t="shared" si="1372"/>
        <v>0</v>
      </c>
    </row>
    <row r="2646" spans="1:13" hidden="1" x14ac:dyDescent="0.2">
      <c r="A2646" s="116" t="s">
        <v>850</v>
      </c>
      <c r="B2646" s="100" t="s">
        <v>866</v>
      </c>
      <c r="C2646" s="101">
        <v>12</v>
      </c>
      <c r="D2646" s="116"/>
      <c r="E2646" s="111">
        <v>421</v>
      </c>
      <c r="F2646" s="139"/>
      <c r="G2646" s="181"/>
      <c r="H2646" s="106">
        <f t="shared" si="1624"/>
        <v>1300</v>
      </c>
      <c r="I2646" s="106">
        <f t="shared" si="1624"/>
        <v>1300</v>
      </c>
      <c r="J2646" s="106">
        <f t="shared" si="1624"/>
        <v>0</v>
      </c>
      <c r="K2646" s="106">
        <f t="shared" si="1624"/>
        <v>0</v>
      </c>
      <c r="L2646" s="106">
        <f t="shared" si="1624"/>
        <v>0</v>
      </c>
      <c r="M2646" s="106">
        <f t="shared" si="1372"/>
        <v>0</v>
      </c>
    </row>
    <row r="2647" spans="1:13" ht="15" hidden="1" x14ac:dyDescent="0.2">
      <c r="A2647" s="95" t="s">
        <v>850</v>
      </c>
      <c r="B2647" s="93" t="s">
        <v>866</v>
      </c>
      <c r="C2647" s="94">
        <v>12</v>
      </c>
      <c r="D2647" s="95" t="s">
        <v>101</v>
      </c>
      <c r="E2647" s="117">
        <v>4214</v>
      </c>
      <c r="F2647" s="140" t="s">
        <v>500</v>
      </c>
      <c r="H2647" s="278">
        <v>1300</v>
      </c>
      <c r="I2647" s="278">
        <v>1300</v>
      </c>
      <c r="J2647" s="278"/>
      <c r="K2647" s="278"/>
      <c r="L2647" s="278"/>
      <c r="M2647" s="278">
        <f t="shared" si="1372"/>
        <v>0</v>
      </c>
    </row>
    <row r="2648" spans="1:13" s="99" customFormat="1" hidden="1" x14ac:dyDescent="0.2">
      <c r="A2648" s="182" t="s">
        <v>850</v>
      </c>
      <c r="B2648" s="163" t="s">
        <v>866</v>
      </c>
      <c r="C2648" s="164">
        <v>43</v>
      </c>
      <c r="D2648" s="163"/>
      <c r="E2648" s="165">
        <v>42</v>
      </c>
      <c r="F2648" s="166"/>
      <c r="G2648" s="166"/>
      <c r="H2648" s="180">
        <f t="shared" ref="H2648:L2649" si="1625">H2649</f>
        <v>6600</v>
      </c>
      <c r="I2648" s="180">
        <f t="shared" si="1625"/>
        <v>6600</v>
      </c>
      <c r="J2648" s="180">
        <f t="shared" si="1625"/>
        <v>0</v>
      </c>
      <c r="K2648" s="180">
        <f t="shared" si="1625"/>
        <v>0</v>
      </c>
      <c r="L2648" s="180">
        <f t="shared" si="1625"/>
        <v>0</v>
      </c>
      <c r="M2648" s="180">
        <f t="shared" ref="M2648:M2711" si="1626">H2648-I2648+J2648-K2648+L2648</f>
        <v>0</v>
      </c>
    </row>
    <row r="2649" spans="1:13" hidden="1" x14ac:dyDescent="0.2">
      <c r="A2649" s="116" t="s">
        <v>850</v>
      </c>
      <c r="B2649" s="100" t="s">
        <v>866</v>
      </c>
      <c r="C2649" s="101">
        <v>43</v>
      </c>
      <c r="D2649" s="116"/>
      <c r="E2649" s="111">
        <v>421</v>
      </c>
      <c r="F2649" s="139"/>
      <c r="G2649" s="181"/>
      <c r="H2649" s="106">
        <f t="shared" si="1625"/>
        <v>6600</v>
      </c>
      <c r="I2649" s="106">
        <f t="shared" si="1625"/>
        <v>6600</v>
      </c>
      <c r="J2649" s="106">
        <f t="shared" si="1625"/>
        <v>0</v>
      </c>
      <c r="K2649" s="106">
        <f t="shared" si="1625"/>
        <v>0</v>
      </c>
      <c r="L2649" s="106">
        <f t="shared" si="1625"/>
        <v>0</v>
      </c>
      <c r="M2649" s="106">
        <f t="shared" si="1626"/>
        <v>0</v>
      </c>
    </row>
    <row r="2650" spans="1:13" s="99" customFormat="1" hidden="1" x14ac:dyDescent="0.2">
      <c r="A2650" s="95" t="s">
        <v>850</v>
      </c>
      <c r="B2650" s="93" t="s">
        <v>866</v>
      </c>
      <c r="C2650" s="94">
        <v>43</v>
      </c>
      <c r="D2650" s="95" t="s">
        <v>101</v>
      </c>
      <c r="E2650" s="117">
        <v>4214</v>
      </c>
      <c r="F2650" s="140" t="s">
        <v>500</v>
      </c>
      <c r="G2650" s="132"/>
      <c r="H2650" s="278">
        <v>6600</v>
      </c>
      <c r="I2650" s="278">
        <v>6600</v>
      </c>
      <c r="J2650" s="278"/>
      <c r="K2650" s="278"/>
      <c r="L2650" s="278"/>
      <c r="M2650" s="278">
        <f t="shared" si="1626"/>
        <v>0</v>
      </c>
    </row>
    <row r="2651" spans="1:13" hidden="1" x14ac:dyDescent="0.2">
      <c r="A2651" s="182" t="s">
        <v>850</v>
      </c>
      <c r="B2651" s="163" t="s">
        <v>866</v>
      </c>
      <c r="C2651" s="164">
        <v>562</v>
      </c>
      <c r="D2651" s="163"/>
      <c r="E2651" s="165">
        <v>42</v>
      </c>
      <c r="F2651" s="166"/>
      <c r="G2651" s="166"/>
      <c r="H2651" s="180">
        <f t="shared" ref="H2651:L2652" si="1627">H2652</f>
        <v>6600</v>
      </c>
      <c r="I2651" s="180">
        <f t="shared" si="1627"/>
        <v>6600</v>
      </c>
      <c r="J2651" s="180">
        <f t="shared" si="1627"/>
        <v>0</v>
      </c>
      <c r="K2651" s="180">
        <f t="shared" si="1627"/>
        <v>0</v>
      </c>
      <c r="L2651" s="180">
        <f t="shared" si="1627"/>
        <v>0</v>
      </c>
      <c r="M2651" s="180">
        <f t="shared" si="1626"/>
        <v>0</v>
      </c>
    </row>
    <row r="2652" spans="1:13" s="99" customFormat="1" hidden="1" x14ac:dyDescent="0.2">
      <c r="A2652" s="116" t="s">
        <v>850</v>
      </c>
      <c r="B2652" s="100" t="s">
        <v>866</v>
      </c>
      <c r="C2652" s="101">
        <v>562</v>
      </c>
      <c r="D2652" s="116"/>
      <c r="E2652" s="111">
        <v>421</v>
      </c>
      <c r="F2652" s="139"/>
      <c r="G2652" s="181"/>
      <c r="H2652" s="106">
        <f t="shared" si="1627"/>
        <v>6600</v>
      </c>
      <c r="I2652" s="106">
        <f t="shared" si="1627"/>
        <v>6600</v>
      </c>
      <c r="J2652" s="106">
        <f t="shared" si="1627"/>
        <v>0</v>
      </c>
      <c r="K2652" s="106">
        <f t="shared" si="1627"/>
        <v>0</v>
      </c>
      <c r="L2652" s="106">
        <f t="shared" si="1627"/>
        <v>0</v>
      </c>
      <c r="M2652" s="106">
        <f t="shared" si="1626"/>
        <v>0</v>
      </c>
    </row>
    <row r="2653" spans="1:13" ht="15" hidden="1" x14ac:dyDescent="0.2">
      <c r="A2653" s="95" t="s">
        <v>850</v>
      </c>
      <c r="B2653" s="93" t="s">
        <v>866</v>
      </c>
      <c r="C2653" s="94">
        <v>562</v>
      </c>
      <c r="D2653" s="95" t="s">
        <v>101</v>
      </c>
      <c r="E2653" s="117">
        <v>4214</v>
      </c>
      <c r="F2653" s="140" t="s">
        <v>500</v>
      </c>
      <c r="H2653" s="275">
        <v>6600</v>
      </c>
      <c r="I2653" s="275">
        <v>6600</v>
      </c>
      <c r="J2653" s="275"/>
      <c r="K2653" s="275"/>
      <c r="L2653" s="275"/>
      <c r="M2653" s="275">
        <f t="shared" si="1626"/>
        <v>0</v>
      </c>
    </row>
    <row r="2654" spans="1:13" ht="78.75" hidden="1" x14ac:dyDescent="0.2">
      <c r="A2654" s="187" t="s">
        <v>850</v>
      </c>
      <c r="B2654" s="169" t="s">
        <v>869</v>
      </c>
      <c r="C2654" s="169"/>
      <c r="D2654" s="169"/>
      <c r="E2654" s="170"/>
      <c r="F2654" s="172" t="s">
        <v>870</v>
      </c>
      <c r="G2654" s="173" t="s">
        <v>618</v>
      </c>
      <c r="H2654" s="297">
        <f t="shared" ref="H2654:J2654" si="1628">H2655+H2658</f>
        <v>3030000</v>
      </c>
      <c r="I2654" s="297">
        <f t="shared" si="1628"/>
        <v>0</v>
      </c>
      <c r="J2654" s="297">
        <f t="shared" si="1628"/>
        <v>13000</v>
      </c>
      <c r="K2654" s="297">
        <f t="shared" ref="K2654:L2654" si="1629">K2655+K2658</f>
        <v>0</v>
      </c>
      <c r="L2654" s="297">
        <f t="shared" si="1629"/>
        <v>0</v>
      </c>
      <c r="M2654" s="297">
        <f t="shared" si="1626"/>
        <v>3043000</v>
      </c>
    </row>
    <row r="2655" spans="1:13" s="99" customFormat="1" hidden="1" x14ac:dyDescent="0.2">
      <c r="A2655" s="182" t="s">
        <v>850</v>
      </c>
      <c r="B2655" s="163" t="s">
        <v>869</v>
      </c>
      <c r="C2655" s="164">
        <v>43</v>
      </c>
      <c r="D2655" s="163"/>
      <c r="E2655" s="165">
        <v>42</v>
      </c>
      <c r="F2655" s="166"/>
      <c r="G2655" s="166"/>
      <c r="H2655" s="180">
        <f t="shared" ref="H2655:L2659" si="1630">H2656</f>
        <v>30000</v>
      </c>
      <c r="I2655" s="180">
        <f t="shared" si="1630"/>
        <v>0</v>
      </c>
      <c r="J2655" s="180">
        <f t="shared" si="1630"/>
        <v>13000</v>
      </c>
      <c r="K2655" s="180">
        <f t="shared" si="1630"/>
        <v>0</v>
      </c>
      <c r="L2655" s="180">
        <f t="shared" si="1630"/>
        <v>0</v>
      </c>
      <c r="M2655" s="180">
        <f t="shared" si="1626"/>
        <v>43000</v>
      </c>
    </row>
    <row r="2656" spans="1:13" hidden="1" x14ac:dyDescent="0.2">
      <c r="A2656" s="116" t="s">
        <v>850</v>
      </c>
      <c r="B2656" s="100" t="s">
        <v>869</v>
      </c>
      <c r="C2656" s="101">
        <v>43</v>
      </c>
      <c r="D2656" s="116"/>
      <c r="E2656" s="111">
        <v>421</v>
      </c>
      <c r="F2656" s="139"/>
      <c r="G2656" s="181"/>
      <c r="H2656" s="106">
        <f t="shared" si="1630"/>
        <v>30000</v>
      </c>
      <c r="I2656" s="106">
        <f t="shared" si="1630"/>
        <v>0</v>
      </c>
      <c r="J2656" s="106">
        <f t="shared" si="1630"/>
        <v>13000</v>
      </c>
      <c r="K2656" s="106">
        <f t="shared" si="1630"/>
        <v>0</v>
      </c>
      <c r="L2656" s="106">
        <f t="shared" si="1630"/>
        <v>0</v>
      </c>
      <c r="M2656" s="106">
        <f t="shared" si="1626"/>
        <v>43000</v>
      </c>
    </row>
    <row r="2657" spans="1:13" s="99" customFormat="1" hidden="1" x14ac:dyDescent="0.2">
      <c r="A2657" s="95" t="s">
        <v>850</v>
      </c>
      <c r="B2657" s="93" t="s">
        <v>869</v>
      </c>
      <c r="C2657" s="94">
        <v>43</v>
      </c>
      <c r="D2657" s="95" t="s">
        <v>101</v>
      </c>
      <c r="E2657" s="117">
        <v>4214</v>
      </c>
      <c r="F2657" s="140" t="s">
        <v>500</v>
      </c>
      <c r="G2657" s="132"/>
      <c r="H2657" s="278">
        <v>30000</v>
      </c>
      <c r="I2657" s="278"/>
      <c r="J2657" s="278">
        <v>13000</v>
      </c>
      <c r="K2657" s="278"/>
      <c r="L2657" s="278"/>
      <c r="M2657" s="278">
        <f t="shared" si="1626"/>
        <v>43000</v>
      </c>
    </row>
    <row r="2658" spans="1:13" hidden="1" x14ac:dyDescent="0.2">
      <c r="A2658" s="182" t="s">
        <v>850</v>
      </c>
      <c r="B2658" s="163" t="s">
        <v>869</v>
      </c>
      <c r="C2658" s="164">
        <v>52</v>
      </c>
      <c r="D2658" s="163"/>
      <c r="E2658" s="165">
        <v>42</v>
      </c>
      <c r="F2658" s="166"/>
      <c r="G2658" s="166"/>
      <c r="H2658" s="180">
        <f t="shared" si="1630"/>
        <v>3000000</v>
      </c>
      <c r="I2658" s="180">
        <f t="shared" si="1630"/>
        <v>0</v>
      </c>
      <c r="J2658" s="180">
        <f t="shared" si="1630"/>
        <v>0</v>
      </c>
      <c r="K2658" s="180">
        <f t="shared" si="1630"/>
        <v>0</v>
      </c>
      <c r="L2658" s="180">
        <f t="shared" si="1630"/>
        <v>0</v>
      </c>
      <c r="M2658" s="180">
        <f t="shared" si="1626"/>
        <v>3000000</v>
      </c>
    </row>
    <row r="2659" spans="1:13" s="99" customFormat="1" hidden="1" x14ac:dyDescent="0.2">
      <c r="A2659" s="116" t="s">
        <v>850</v>
      </c>
      <c r="B2659" s="100" t="s">
        <v>869</v>
      </c>
      <c r="C2659" s="101">
        <v>52</v>
      </c>
      <c r="D2659" s="116"/>
      <c r="E2659" s="111">
        <v>421</v>
      </c>
      <c r="F2659" s="139"/>
      <c r="G2659" s="181"/>
      <c r="H2659" s="106">
        <f t="shared" si="1630"/>
        <v>3000000</v>
      </c>
      <c r="I2659" s="106">
        <f t="shared" si="1630"/>
        <v>0</v>
      </c>
      <c r="J2659" s="106">
        <f t="shared" si="1630"/>
        <v>0</v>
      </c>
      <c r="K2659" s="106">
        <f t="shared" si="1630"/>
        <v>0</v>
      </c>
      <c r="L2659" s="106">
        <f t="shared" si="1630"/>
        <v>0</v>
      </c>
      <c r="M2659" s="106">
        <f t="shared" si="1626"/>
        <v>3000000</v>
      </c>
    </row>
    <row r="2660" spans="1:13" ht="15" hidden="1" x14ac:dyDescent="0.2">
      <c r="A2660" s="95" t="s">
        <v>850</v>
      </c>
      <c r="B2660" s="93" t="s">
        <v>869</v>
      </c>
      <c r="C2660" s="94">
        <v>52</v>
      </c>
      <c r="D2660" s="95" t="s">
        <v>101</v>
      </c>
      <c r="E2660" s="117">
        <v>4214</v>
      </c>
      <c r="F2660" s="140" t="s">
        <v>500</v>
      </c>
      <c r="H2660" s="278">
        <v>3000000</v>
      </c>
      <c r="I2660" s="278"/>
      <c r="J2660" s="278"/>
      <c r="K2660" s="278"/>
      <c r="L2660" s="278"/>
      <c r="M2660" s="278">
        <f t="shared" si="1626"/>
        <v>3000000</v>
      </c>
    </row>
    <row r="2661" spans="1:13" s="99" customFormat="1" ht="67.5" hidden="1" x14ac:dyDescent="0.2">
      <c r="A2661" s="187" t="s">
        <v>850</v>
      </c>
      <c r="B2661" s="169" t="s">
        <v>871</v>
      </c>
      <c r="C2661" s="169"/>
      <c r="D2661" s="169"/>
      <c r="E2661" s="170"/>
      <c r="F2661" s="172" t="s">
        <v>655</v>
      </c>
      <c r="G2661" s="173" t="s">
        <v>618</v>
      </c>
      <c r="H2661" s="297">
        <f t="shared" ref="H2661:J2661" si="1631">H2662+H2694+H2667+H2699+H2673+H2705+H2678+H2683+H2689</f>
        <v>86000</v>
      </c>
      <c r="I2661" s="297">
        <f t="shared" si="1631"/>
        <v>0</v>
      </c>
      <c r="J2661" s="297">
        <f t="shared" si="1631"/>
        <v>0</v>
      </c>
      <c r="K2661" s="297">
        <f t="shared" ref="K2661:L2661" si="1632">K2662+K2694+K2667+K2699+K2673+K2705+K2678+K2683+K2689</f>
        <v>0</v>
      </c>
      <c r="L2661" s="297">
        <f t="shared" si="1632"/>
        <v>0</v>
      </c>
      <c r="M2661" s="297">
        <f t="shared" si="1626"/>
        <v>86000</v>
      </c>
    </row>
    <row r="2662" spans="1:13" hidden="1" x14ac:dyDescent="0.2">
      <c r="A2662" s="182" t="s">
        <v>850</v>
      </c>
      <c r="B2662" s="182" t="s">
        <v>871</v>
      </c>
      <c r="C2662" s="164">
        <v>43</v>
      </c>
      <c r="D2662" s="163"/>
      <c r="E2662" s="165">
        <v>31</v>
      </c>
      <c r="F2662" s="166"/>
      <c r="G2662" s="166"/>
      <c r="H2662" s="180">
        <f t="shared" ref="H2662:J2662" si="1633">H2663+H2665</f>
        <v>7500</v>
      </c>
      <c r="I2662" s="180">
        <f t="shared" si="1633"/>
        <v>0</v>
      </c>
      <c r="J2662" s="180">
        <f t="shared" si="1633"/>
        <v>0</v>
      </c>
      <c r="K2662" s="180">
        <f t="shared" ref="K2662:L2662" si="1634">K2663+K2665</f>
        <v>0</v>
      </c>
      <c r="L2662" s="180">
        <f t="shared" si="1634"/>
        <v>0</v>
      </c>
      <c r="M2662" s="180">
        <f t="shared" si="1626"/>
        <v>7500</v>
      </c>
    </row>
    <row r="2663" spans="1:13" s="99" customFormat="1" hidden="1" x14ac:dyDescent="0.2">
      <c r="A2663" s="116" t="s">
        <v>850</v>
      </c>
      <c r="B2663" s="116" t="s">
        <v>871</v>
      </c>
      <c r="C2663" s="101">
        <v>43</v>
      </c>
      <c r="D2663" s="116"/>
      <c r="E2663" s="111">
        <v>311</v>
      </c>
      <c r="F2663" s="139"/>
      <c r="G2663" s="181"/>
      <c r="H2663" s="106">
        <f t="shared" ref="H2663:L2663" si="1635">H2664</f>
        <v>6400</v>
      </c>
      <c r="I2663" s="106">
        <f t="shared" si="1635"/>
        <v>0</v>
      </c>
      <c r="J2663" s="106">
        <f t="shared" si="1635"/>
        <v>0</v>
      </c>
      <c r="K2663" s="106">
        <f t="shared" si="1635"/>
        <v>0</v>
      </c>
      <c r="L2663" s="106">
        <f t="shared" si="1635"/>
        <v>0</v>
      </c>
      <c r="M2663" s="106">
        <f t="shared" si="1626"/>
        <v>6400</v>
      </c>
    </row>
    <row r="2664" spans="1:13" ht="15" hidden="1" x14ac:dyDescent="0.2">
      <c r="A2664" s="95" t="s">
        <v>850</v>
      </c>
      <c r="B2664" s="95" t="s">
        <v>871</v>
      </c>
      <c r="C2664" s="94">
        <v>43</v>
      </c>
      <c r="D2664" s="95" t="s">
        <v>101</v>
      </c>
      <c r="E2664" s="117">
        <v>3111</v>
      </c>
      <c r="F2664" s="140" t="s">
        <v>33</v>
      </c>
      <c r="H2664" s="275">
        <v>6400</v>
      </c>
      <c r="I2664" s="275"/>
      <c r="J2664" s="275"/>
      <c r="K2664" s="275"/>
      <c r="L2664" s="275"/>
      <c r="M2664" s="275">
        <f t="shared" si="1626"/>
        <v>6400</v>
      </c>
    </row>
    <row r="2665" spans="1:13" hidden="1" x14ac:dyDescent="0.2">
      <c r="A2665" s="116" t="s">
        <v>850</v>
      </c>
      <c r="B2665" s="116" t="s">
        <v>871</v>
      </c>
      <c r="C2665" s="101">
        <v>43</v>
      </c>
      <c r="D2665" s="116"/>
      <c r="E2665" s="111">
        <v>313</v>
      </c>
      <c r="F2665" s="139"/>
      <c r="G2665" s="181"/>
      <c r="H2665" s="106">
        <f t="shared" ref="H2665:L2665" si="1636">H2666</f>
        <v>1100</v>
      </c>
      <c r="I2665" s="106">
        <f t="shared" si="1636"/>
        <v>0</v>
      </c>
      <c r="J2665" s="106">
        <f t="shared" si="1636"/>
        <v>0</v>
      </c>
      <c r="K2665" s="106">
        <f t="shared" si="1636"/>
        <v>0</v>
      </c>
      <c r="L2665" s="106">
        <f t="shared" si="1636"/>
        <v>0</v>
      </c>
      <c r="M2665" s="106">
        <f t="shared" si="1626"/>
        <v>1100</v>
      </c>
    </row>
    <row r="2666" spans="1:13" s="99" customFormat="1" hidden="1" x14ac:dyDescent="0.2">
      <c r="A2666" s="95" t="s">
        <v>850</v>
      </c>
      <c r="B2666" s="95" t="s">
        <v>871</v>
      </c>
      <c r="C2666" s="94">
        <v>43</v>
      </c>
      <c r="D2666" s="95" t="s">
        <v>101</v>
      </c>
      <c r="E2666" s="117">
        <v>3132</v>
      </c>
      <c r="F2666" s="140" t="s">
        <v>40</v>
      </c>
      <c r="G2666" s="132"/>
      <c r="H2666" s="275">
        <v>1100</v>
      </c>
      <c r="I2666" s="275"/>
      <c r="J2666" s="275"/>
      <c r="K2666" s="275"/>
      <c r="L2666" s="275"/>
      <c r="M2666" s="275">
        <f t="shared" si="1626"/>
        <v>1100</v>
      </c>
    </row>
    <row r="2667" spans="1:13" hidden="1" x14ac:dyDescent="0.2">
      <c r="A2667" s="182" t="s">
        <v>850</v>
      </c>
      <c r="B2667" s="182" t="s">
        <v>871</v>
      </c>
      <c r="C2667" s="164">
        <v>43</v>
      </c>
      <c r="D2667" s="163"/>
      <c r="E2667" s="165">
        <v>32</v>
      </c>
      <c r="F2667" s="166"/>
      <c r="G2667" s="166"/>
      <c r="H2667" s="180">
        <f t="shared" ref="H2667:J2667" si="1637">H2668+H2670</f>
        <v>3500</v>
      </c>
      <c r="I2667" s="180">
        <f t="shared" si="1637"/>
        <v>0</v>
      </c>
      <c r="J2667" s="180">
        <f t="shared" si="1637"/>
        <v>0</v>
      </c>
      <c r="K2667" s="180">
        <f t="shared" ref="K2667:L2667" si="1638">K2668+K2670</f>
        <v>0</v>
      </c>
      <c r="L2667" s="180">
        <f t="shared" si="1638"/>
        <v>0</v>
      </c>
      <c r="M2667" s="180">
        <f t="shared" si="1626"/>
        <v>3500</v>
      </c>
    </row>
    <row r="2668" spans="1:13" s="99" customFormat="1" hidden="1" x14ac:dyDescent="0.2">
      <c r="A2668" s="116" t="s">
        <v>850</v>
      </c>
      <c r="B2668" s="116" t="s">
        <v>871</v>
      </c>
      <c r="C2668" s="101">
        <v>43</v>
      </c>
      <c r="D2668" s="116"/>
      <c r="E2668" s="111">
        <v>321</v>
      </c>
      <c r="F2668" s="139"/>
      <c r="G2668" s="181"/>
      <c r="H2668" s="106">
        <f t="shared" ref="H2668:L2668" si="1639">H2669</f>
        <v>1000</v>
      </c>
      <c r="I2668" s="106">
        <f t="shared" si="1639"/>
        <v>0</v>
      </c>
      <c r="J2668" s="106">
        <f t="shared" si="1639"/>
        <v>0</v>
      </c>
      <c r="K2668" s="106">
        <f t="shared" si="1639"/>
        <v>0</v>
      </c>
      <c r="L2668" s="106">
        <f t="shared" si="1639"/>
        <v>0</v>
      </c>
      <c r="M2668" s="106">
        <f t="shared" si="1626"/>
        <v>1000</v>
      </c>
    </row>
    <row r="2669" spans="1:13" ht="15" hidden="1" x14ac:dyDescent="0.2">
      <c r="A2669" s="95" t="s">
        <v>850</v>
      </c>
      <c r="B2669" s="95" t="s">
        <v>871</v>
      </c>
      <c r="C2669" s="94">
        <v>43</v>
      </c>
      <c r="D2669" s="95" t="s">
        <v>101</v>
      </c>
      <c r="E2669" s="117">
        <v>3211</v>
      </c>
      <c r="F2669" s="140" t="s">
        <v>42</v>
      </c>
      <c r="H2669" s="275">
        <v>1000</v>
      </c>
      <c r="I2669" s="275"/>
      <c r="J2669" s="275"/>
      <c r="K2669" s="275"/>
      <c r="L2669" s="275"/>
      <c r="M2669" s="275">
        <f t="shared" si="1626"/>
        <v>1000</v>
      </c>
    </row>
    <row r="2670" spans="1:13" hidden="1" x14ac:dyDescent="0.2">
      <c r="A2670" s="116" t="s">
        <v>850</v>
      </c>
      <c r="B2670" s="116" t="s">
        <v>871</v>
      </c>
      <c r="C2670" s="101">
        <v>43</v>
      </c>
      <c r="D2670" s="116"/>
      <c r="E2670" s="111">
        <v>323</v>
      </c>
      <c r="F2670" s="139"/>
      <c r="G2670" s="181"/>
      <c r="H2670" s="106">
        <f t="shared" ref="H2670:I2670" si="1640">SUM(H2671:H2672)</f>
        <v>2500</v>
      </c>
      <c r="I2670" s="106">
        <f t="shared" si="1640"/>
        <v>0</v>
      </c>
      <c r="J2670" s="106">
        <f t="shared" ref="J2670:L2670" si="1641">SUM(J2671:J2672)</f>
        <v>0</v>
      </c>
      <c r="K2670" s="106">
        <f t="shared" si="1641"/>
        <v>0</v>
      </c>
      <c r="L2670" s="106">
        <f t="shared" si="1641"/>
        <v>0</v>
      </c>
      <c r="M2670" s="106">
        <f t="shared" si="1626"/>
        <v>2500</v>
      </c>
    </row>
    <row r="2671" spans="1:13" ht="15" hidden="1" x14ac:dyDescent="0.2">
      <c r="A2671" s="95" t="s">
        <v>850</v>
      </c>
      <c r="B2671" s="95" t="s">
        <v>871</v>
      </c>
      <c r="C2671" s="94">
        <v>43</v>
      </c>
      <c r="D2671" s="95" t="s">
        <v>101</v>
      </c>
      <c r="E2671" s="117">
        <v>3233</v>
      </c>
      <c r="F2671" s="140" t="s">
        <v>54</v>
      </c>
      <c r="H2671" s="275">
        <v>1500</v>
      </c>
      <c r="I2671" s="275"/>
      <c r="J2671" s="275"/>
      <c r="K2671" s="275"/>
      <c r="L2671" s="275"/>
      <c r="M2671" s="275">
        <f t="shared" si="1626"/>
        <v>1500</v>
      </c>
    </row>
    <row r="2672" spans="1:13" s="99" customFormat="1" hidden="1" x14ac:dyDescent="0.2">
      <c r="A2672" s="95" t="s">
        <v>850</v>
      </c>
      <c r="B2672" s="95" t="s">
        <v>871</v>
      </c>
      <c r="C2672" s="94">
        <v>43</v>
      </c>
      <c r="D2672" s="95" t="s">
        <v>101</v>
      </c>
      <c r="E2672" s="117">
        <v>3237</v>
      </c>
      <c r="F2672" s="140" t="s">
        <v>58</v>
      </c>
      <c r="G2672" s="132"/>
      <c r="H2672" s="275">
        <v>1000</v>
      </c>
      <c r="I2672" s="275"/>
      <c r="J2672" s="275"/>
      <c r="K2672" s="275"/>
      <c r="L2672" s="275"/>
      <c r="M2672" s="275">
        <f t="shared" si="1626"/>
        <v>1000</v>
      </c>
    </row>
    <row r="2673" spans="1:13" hidden="1" x14ac:dyDescent="0.2">
      <c r="A2673" s="182" t="s">
        <v>850</v>
      </c>
      <c r="B2673" s="182" t="s">
        <v>871</v>
      </c>
      <c r="C2673" s="164">
        <v>43</v>
      </c>
      <c r="D2673" s="163"/>
      <c r="E2673" s="165">
        <v>42</v>
      </c>
      <c r="F2673" s="166"/>
      <c r="G2673" s="166"/>
      <c r="H2673" s="180">
        <f t="shared" ref="H2673:J2673" si="1642">H2674+H2676</f>
        <v>32000</v>
      </c>
      <c r="I2673" s="180">
        <f t="shared" si="1642"/>
        <v>0</v>
      </c>
      <c r="J2673" s="180">
        <f t="shared" si="1642"/>
        <v>0</v>
      </c>
      <c r="K2673" s="180">
        <f t="shared" ref="K2673:L2673" si="1643">K2674+K2676</f>
        <v>0</v>
      </c>
      <c r="L2673" s="180">
        <f t="shared" si="1643"/>
        <v>0</v>
      </c>
      <c r="M2673" s="180">
        <f t="shared" si="1626"/>
        <v>32000</v>
      </c>
    </row>
    <row r="2674" spans="1:13" s="99" customFormat="1" hidden="1" x14ac:dyDescent="0.2">
      <c r="A2674" s="116" t="s">
        <v>850</v>
      </c>
      <c r="B2674" s="116" t="s">
        <v>871</v>
      </c>
      <c r="C2674" s="101">
        <v>43</v>
      </c>
      <c r="D2674" s="116"/>
      <c r="E2674" s="111">
        <v>422</v>
      </c>
      <c r="F2674" s="139"/>
      <c r="G2674" s="181"/>
      <c r="H2674" s="106">
        <f t="shared" ref="H2674:L2674" si="1644">H2675</f>
        <v>30000</v>
      </c>
      <c r="I2674" s="106">
        <f t="shared" si="1644"/>
        <v>0</v>
      </c>
      <c r="J2674" s="106">
        <f t="shared" si="1644"/>
        <v>0</v>
      </c>
      <c r="K2674" s="106">
        <f t="shared" si="1644"/>
        <v>0</v>
      </c>
      <c r="L2674" s="106">
        <f t="shared" si="1644"/>
        <v>0</v>
      </c>
      <c r="M2674" s="106">
        <f t="shared" si="1626"/>
        <v>30000</v>
      </c>
    </row>
    <row r="2675" spans="1:13" ht="15" hidden="1" x14ac:dyDescent="0.2">
      <c r="A2675" s="95" t="s">
        <v>850</v>
      </c>
      <c r="B2675" s="95" t="s">
        <v>871</v>
      </c>
      <c r="C2675" s="94">
        <v>43</v>
      </c>
      <c r="D2675" s="95" t="s">
        <v>101</v>
      </c>
      <c r="E2675" s="117">
        <v>4221</v>
      </c>
      <c r="F2675" s="140" t="s">
        <v>872</v>
      </c>
      <c r="H2675" s="275">
        <v>30000</v>
      </c>
      <c r="I2675" s="275"/>
      <c r="J2675" s="275"/>
      <c r="K2675" s="275"/>
      <c r="L2675" s="275"/>
      <c r="M2675" s="275">
        <f t="shared" si="1626"/>
        <v>30000</v>
      </c>
    </row>
    <row r="2676" spans="1:13" hidden="1" x14ac:dyDescent="0.2">
      <c r="A2676" s="116" t="s">
        <v>850</v>
      </c>
      <c r="B2676" s="116" t="s">
        <v>871</v>
      </c>
      <c r="C2676" s="101">
        <v>43</v>
      </c>
      <c r="D2676" s="116"/>
      <c r="E2676" s="111">
        <v>426</v>
      </c>
      <c r="F2676" s="139"/>
      <c r="G2676" s="181"/>
      <c r="H2676" s="106">
        <f t="shared" ref="H2676:L2676" si="1645">SUM(H2677:H2677)</f>
        <v>2000</v>
      </c>
      <c r="I2676" s="106">
        <f t="shared" si="1645"/>
        <v>0</v>
      </c>
      <c r="J2676" s="106">
        <f t="shared" si="1645"/>
        <v>0</v>
      </c>
      <c r="K2676" s="106">
        <f t="shared" si="1645"/>
        <v>0</v>
      </c>
      <c r="L2676" s="106">
        <f t="shared" si="1645"/>
        <v>0</v>
      </c>
      <c r="M2676" s="106">
        <f t="shared" si="1626"/>
        <v>2000</v>
      </c>
    </row>
    <row r="2677" spans="1:13" s="99" customFormat="1" hidden="1" x14ac:dyDescent="0.2">
      <c r="A2677" s="95" t="s">
        <v>850</v>
      </c>
      <c r="B2677" s="95" t="s">
        <v>871</v>
      </c>
      <c r="C2677" s="94">
        <v>43</v>
      </c>
      <c r="D2677" s="95" t="s">
        <v>101</v>
      </c>
      <c r="E2677" s="117">
        <v>4262</v>
      </c>
      <c r="F2677" s="140" t="s">
        <v>218</v>
      </c>
      <c r="G2677" s="132"/>
      <c r="H2677" s="275">
        <v>2000</v>
      </c>
      <c r="I2677" s="275"/>
      <c r="J2677" s="275"/>
      <c r="K2677" s="275"/>
      <c r="L2677" s="275"/>
      <c r="M2677" s="275">
        <f t="shared" si="1626"/>
        <v>2000</v>
      </c>
    </row>
    <row r="2678" spans="1:13" hidden="1" x14ac:dyDescent="0.2">
      <c r="A2678" s="182" t="s">
        <v>850</v>
      </c>
      <c r="B2678" s="182" t="s">
        <v>871</v>
      </c>
      <c r="C2678" s="164">
        <v>51</v>
      </c>
      <c r="D2678" s="163"/>
      <c r="E2678" s="165">
        <v>31</v>
      </c>
      <c r="F2678" s="166"/>
      <c r="G2678" s="166"/>
      <c r="H2678" s="180">
        <f t="shared" ref="H2678:J2678" si="1646">H2679+H2681</f>
        <v>6000</v>
      </c>
      <c r="I2678" s="180">
        <f t="shared" si="1646"/>
        <v>0</v>
      </c>
      <c r="J2678" s="180">
        <f t="shared" si="1646"/>
        <v>0</v>
      </c>
      <c r="K2678" s="180">
        <f t="shared" ref="K2678:L2678" si="1647">K2679+K2681</f>
        <v>0</v>
      </c>
      <c r="L2678" s="180">
        <f t="shared" si="1647"/>
        <v>0</v>
      </c>
      <c r="M2678" s="180">
        <f t="shared" si="1626"/>
        <v>6000</v>
      </c>
    </row>
    <row r="2679" spans="1:13" s="99" customFormat="1" hidden="1" x14ac:dyDescent="0.2">
      <c r="A2679" s="116" t="s">
        <v>850</v>
      </c>
      <c r="B2679" s="116" t="s">
        <v>871</v>
      </c>
      <c r="C2679" s="101">
        <v>51</v>
      </c>
      <c r="D2679" s="116"/>
      <c r="E2679" s="111">
        <v>311</v>
      </c>
      <c r="F2679" s="139"/>
      <c r="G2679" s="181"/>
      <c r="H2679" s="106">
        <f t="shared" ref="H2679:L2679" si="1648">H2680</f>
        <v>5100</v>
      </c>
      <c r="I2679" s="106">
        <f t="shared" si="1648"/>
        <v>0</v>
      </c>
      <c r="J2679" s="106">
        <f t="shared" si="1648"/>
        <v>0</v>
      </c>
      <c r="K2679" s="106">
        <f t="shared" si="1648"/>
        <v>0</v>
      </c>
      <c r="L2679" s="106">
        <f t="shared" si="1648"/>
        <v>0</v>
      </c>
      <c r="M2679" s="106">
        <f t="shared" si="1626"/>
        <v>5100</v>
      </c>
    </row>
    <row r="2680" spans="1:13" ht="15" hidden="1" x14ac:dyDescent="0.2">
      <c r="A2680" s="95" t="s">
        <v>850</v>
      </c>
      <c r="B2680" s="95" t="s">
        <v>871</v>
      </c>
      <c r="C2680" s="94">
        <v>51</v>
      </c>
      <c r="D2680" s="95" t="s">
        <v>101</v>
      </c>
      <c r="E2680" s="117">
        <v>3111</v>
      </c>
      <c r="F2680" s="140" t="s">
        <v>33</v>
      </c>
      <c r="H2680" s="275">
        <v>5100</v>
      </c>
      <c r="I2680" s="275"/>
      <c r="J2680" s="275"/>
      <c r="K2680" s="275"/>
      <c r="L2680" s="275"/>
      <c r="M2680" s="275">
        <f t="shared" si="1626"/>
        <v>5100</v>
      </c>
    </row>
    <row r="2681" spans="1:13" hidden="1" x14ac:dyDescent="0.2">
      <c r="A2681" s="116" t="s">
        <v>850</v>
      </c>
      <c r="B2681" s="116" t="s">
        <v>871</v>
      </c>
      <c r="C2681" s="101">
        <v>51</v>
      </c>
      <c r="D2681" s="116"/>
      <c r="E2681" s="111">
        <v>313</v>
      </c>
      <c r="F2681" s="139"/>
      <c r="G2681" s="181"/>
      <c r="H2681" s="106">
        <f t="shared" ref="H2681:L2681" si="1649">H2682</f>
        <v>900</v>
      </c>
      <c r="I2681" s="106">
        <f t="shared" si="1649"/>
        <v>0</v>
      </c>
      <c r="J2681" s="106">
        <f t="shared" si="1649"/>
        <v>0</v>
      </c>
      <c r="K2681" s="106">
        <f t="shared" si="1649"/>
        <v>0</v>
      </c>
      <c r="L2681" s="106">
        <f t="shared" si="1649"/>
        <v>0</v>
      </c>
      <c r="M2681" s="106">
        <f t="shared" si="1626"/>
        <v>900</v>
      </c>
    </row>
    <row r="2682" spans="1:13" s="99" customFormat="1" hidden="1" x14ac:dyDescent="0.2">
      <c r="A2682" s="95" t="s">
        <v>850</v>
      </c>
      <c r="B2682" s="95" t="s">
        <v>871</v>
      </c>
      <c r="C2682" s="94">
        <v>51</v>
      </c>
      <c r="D2682" s="95" t="s">
        <v>101</v>
      </c>
      <c r="E2682" s="117">
        <v>3132</v>
      </c>
      <c r="F2682" s="140" t="s">
        <v>40</v>
      </c>
      <c r="G2682" s="132"/>
      <c r="H2682" s="275">
        <v>900</v>
      </c>
      <c r="I2682" s="275"/>
      <c r="J2682" s="275"/>
      <c r="K2682" s="275"/>
      <c r="L2682" s="275"/>
      <c r="M2682" s="275">
        <f t="shared" si="1626"/>
        <v>900</v>
      </c>
    </row>
    <row r="2683" spans="1:13" hidden="1" x14ac:dyDescent="0.2">
      <c r="A2683" s="182" t="s">
        <v>850</v>
      </c>
      <c r="B2683" s="182" t="s">
        <v>871</v>
      </c>
      <c r="C2683" s="164">
        <v>51</v>
      </c>
      <c r="D2683" s="163"/>
      <c r="E2683" s="165">
        <v>32</v>
      </c>
      <c r="F2683" s="166"/>
      <c r="G2683" s="166"/>
      <c r="H2683" s="180">
        <f t="shared" ref="H2683:J2683" si="1650">H2684+H2686</f>
        <v>2800</v>
      </c>
      <c r="I2683" s="180">
        <f t="shared" si="1650"/>
        <v>0</v>
      </c>
      <c r="J2683" s="180">
        <f t="shared" si="1650"/>
        <v>0</v>
      </c>
      <c r="K2683" s="180">
        <f t="shared" ref="K2683:L2683" si="1651">K2684+K2686</f>
        <v>0</v>
      </c>
      <c r="L2683" s="180">
        <f t="shared" si="1651"/>
        <v>0</v>
      </c>
      <c r="M2683" s="180">
        <f t="shared" si="1626"/>
        <v>2800</v>
      </c>
    </row>
    <row r="2684" spans="1:13" s="99" customFormat="1" hidden="1" x14ac:dyDescent="0.2">
      <c r="A2684" s="116" t="s">
        <v>850</v>
      </c>
      <c r="B2684" s="116" t="s">
        <v>871</v>
      </c>
      <c r="C2684" s="101">
        <v>51</v>
      </c>
      <c r="D2684" s="116"/>
      <c r="E2684" s="111">
        <v>321</v>
      </c>
      <c r="F2684" s="139"/>
      <c r="G2684" s="181"/>
      <c r="H2684" s="106">
        <f t="shared" ref="H2684:L2684" si="1652">H2685</f>
        <v>800</v>
      </c>
      <c r="I2684" s="106">
        <f t="shared" si="1652"/>
        <v>0</v>
      </c>
      <c r="J2684" s="106">
        <f t="shared" si="1652"/>
        <v>0</v>
      </c>
      <c r="K2684" s="106">
        <f t="shared" si="1652"/>
        <v>0</v>
      </c>
      <c r="L2684" s="106">
        <f t="shared" si="1652"/>
        <v>0</v>
      </c>
      <c r="M2684" s="106">
        <f t="shared" si="1626"/>
        <v>800</v>
      </c>
    </row>
    <row r="2685" spans="1:13" ht="15" hidden="1" x14ac:dyDescent="0.2">
      <c r="A2685" s="95" t="s">
        <v>850</v>
      </c>
      <c r="B2685" s="95" t="s">
        <v>871</v>
      </c>
      <c r="C2685" s="94">
        <v>51</v>
      </c>
      <c r="D2685" s="95" t="s">
        <v>101</v>
      </c>
      <c r="E2685" s="117">
        <v>3211</v>
      </c>
      <c r="F2685" s="140" t="s">
        <v>42</v>
      </c>
      <c r="H2685" s="275">
        <v>800</v>
      </c>
      <c r="I2685" s="275"/>
      <c r="J2685" s="275"/>
      <c r="K2685" s="275"/>
      <c r="L2685" s="275"/>
      <c r="M2685" s="275">
        <f t="shared" si="1626"/>
        <v>800</v>
      </c>
    </row>
    <row r="2686" spans="1:13" hidden="1" x14ac:dyDescent="0.2">
      <c r="A2686" s="116" t="s">
        <v>850</v>
      </c>
      <c r="B2686" s="116" t="s">
        <v>871</v>
      </c>
      <c r="C2686" s="101">
        <v>51</v>
      </c>
      <c r="D2686" s="116"/>
      <c r="E2686" s="111">
        <v>323</v>
      </c>
      <c r="F2686" s="139"/>
      <c r="G2686" s="181"/>
      <c r="H2686" s="106">
        <f t="shared" ref="H2686:J2686" si="1653">SUM(H2687:H2688)</f>
        <v>2000</v>
      </c>
      <c r="I2686" s="106">
        <f t="shared" si="1653"/>
        <v>0</v>
      </c>
      <c r="J2686" s="106">
        <f t="shared" si="1653"/>
        <v>0</v>
      </c>
      <c r="K2686" s="106">
        <f t="shared" ref="K2686:L2686" si="1654">SUM(K2687:K2688)</f>
        <v>0</v>
      </c>
      <c r="L2686" s="106">
        <f t="shared" si="1654"/>
        <v>0</v>
      </c>
      <c r="M2686" s="106">
        <f t="shared" si="1626"/>
        <v>2000</v>
      </c>
    </row>
    <row r="2687" spans="1:13" ht="15" hidden="1" x14ac:dyDescent="0.2">
      <c r="A2687" s="95" t="s">
        <v>850</v>
      </c>
      <c r="B2687" s="95" t="s">
        <v>871</v>
      </c>
      <c r="C2687" s="94">
        <v>51</v>
      </c>
      <c r="D2687" s="95" t="s">
        <v>101</v>
      </c>
      <c r="E2687" s="117">
        <v>3233</v>
      </c>
      <c r="F2687" s="140" t="s">
        <v>54</v>
      </c>
      <c r="H2687" s="275">
        <v>1200</v>
      </c>
      <c r="I2687" s="275"/>
      <c r="J2687" s="275"/>
      <c r="K2687" s="275"/>
      <c r="L2687" s="275"/>
      <c r="M2687" s="275">
        <f t="shared" si="1626"/>
        <v>1200</v>
      </c>
    </row>
    <row r="2688" spans="1:13" s="99" customFormat="1" hidden="1" x14ac:dyDescent="0.2">
      <c r="A2688" s="95" t="s">
        <v>850</v>
      </c>
      <c r="B2688" s="95" t="s">
        <v>871</v>
      </c>
      <c r="C2688" s="94">
        <v>51</v>
      </c>
      <c r="D2688" s="95" t="s">
        <v>101</v>
      </c>
      <c r="E2688" s="117">
        <v>3237</v>
      </c>
      <c r="F2688" s="140" t="s">
        <v>58</v>
      </c>
      <c r="G2688" s="132"/>
      <c r="H2688" s="275">
        <v>800</v>
      </c>
      <c r="I2688" s="275"/>
      <c r="J2688" s="275"/>
      <c r="K2688" s="275"/>
      <c r="L2688" s="275"/>
      <c r="M2688" s="275">
        <f t="shared" si="1626"/>
        <v>800</v>
      </c>
    </row>
    <row r="2689" spans="1:13" hidden="1" x14ac:dyDescent="0.2">
      <c r="A2689" s="182" t="s">
        <v>850</v>
      </c>
      <c r="B2689" s="182" t="s">
        <v>871</v>
      </c>
      <c r="C2689" s="164">
        <v>51</v>
      </c>
      <c r="D2689" s="163"/>
      <c r="E2689" s="165">
        <v>42</v>
      </c>
      <c r="F2689" s="166"/>
      <c r="G2689" s="166"/>
      <c r="H2689" s="180">
        <f t="shared" ref="H2689:J2689" si="1655">H2690+H2692</f>
        <v>25600</v>
      </c>
      <c r="I2689" s="180">
        <f t="shared" si="1655"/>
        <v>0</v>
      </c>
      <c r="J2689" s="180">
        <f t="shared" si="1655"/>
        <v>0</v>
      </c>
      <c r="K2689" s="180">
        <f t="shared" ref="K2689:L2689" si="1656">K2690+K2692</f>
        <v>0</v>
      </c>
      <c r="L2689" s="180">
        <f t="shared" si="1656"/>
        <v>0</v>
      </c>
      <c r="M2689" s="180">
        <f t="shared" si="1626"/>
        <v>25600</v>
      </c>
    </row>
    <row r="2690" spans="1:13" s="99" customFormat="1" hidden="1" x14ac:dyDescent="0.2">
      <c r="A2690" s="116" t="s">
        <v>850</v>
      </c>
      <c r="B2690" s="116" t="s">
        <v>871</v>
      </c>
      <c r="C2690" s="101">
        <v>51</v>
      </c>
      <c r="D2690" s="116"/>
      <c r="E2690" s="111">
        <v>422</v>
      </c>
      <c r="F2690" s="139"/>
      <c r="G2690" s="181"/>
      <c r="H2690" s="106">
        <f t="shared" ref="H2690:L2690" si="1657">H2691</f>
        <v>24000</v>
      </c>
      <c r="I2690" s="106">
        <f t="shared" si="1657"/>
        <v>0</v>
      </c>
      <c r="J2690" s="106">
        <f t="shared" si="1657"/>
        <v>0</v>
      </c>
      <c r="K2690" s="106">
        <f t="shared" si="1657"/>
        <v>0</v>
      </c>
      <c r="L2690" s="106">
        <f t="shared" si="1657"/>
        <v>0</v>
      </c>
      <c r="M2690" s="106">
        <f t="shared" si="1626"/>
        <v>24000</v>
      </c>
    </row>
    <row r="2691" spans="1:13" ht="15" hidden="1" x14ac:dyDescent="0.2">
      <c r="A2691" s="95" t="s">
        <v>850</v>
      </c>
      <c r="B2691" s="95" t="s">
        <v>871</v>
      </c>
      <c r="C2691" s="94">
        <v>51</v>
      </c>
      <c r="D2691" s="95" t="s">
        <v>101</v>
      </c>
      <c r="E2691" s="117">
        <v>4221</v>
      </c>
      <c r="F2691" s="140" t="s">
        <v>872</v>
      </c>
      <c r="H2691" s="275">
        <v>24000</v>
      </c>
      <c r="I2691" s="275"/>
      <c r="J2691" s="275"/>
      <c r="K2691" s="275"/>
      <c r="L2691" s="275"/>
      <c r="M2691" s="275">
        <f t="shared" si="1626"/>
        <v>24000</v>
      </c>
    </row>
    <row r="2692" spans="1:13" hidden="1" x14ac:dyDescent="0.2">
      <c r="A2692" s="116" t="s">
        <v>850</v>
      </c>
      <c r="B2692" s="116" t="s">
        <v>871</v>
      </c>
      <c r="C2692" s="101">
        <v>51</v>
      </c>
      <c r="D2692" s="116"/>
      <c r="E2692" s="111">
        <v>426</v>
      </c>
      <c r="F2692" s="139"/>
      <c r="G2692" s="181"/>
      <c r="H2692" s="106">
        <f t="shared" ref="H2692:L2692" si="1658">SUM(H2693:H2693)</f>
        <v>1600</v>
      </c>
      <c r="I2692" s="106">
        <f t="shared" si="1658"/>
        <v>0</v>
      </c>
      <c r="J2692" s="106">
        <f t="shared" si="1658"/>
        <v>0</v>
      </c>
      <c r="K2692" s="106">
        <f t="shared" si="1658"/>
        <v>0</v>
      </c>
      <c r="L2692" s="106">
        <f t="shared" si="1658"/>
        <v>0</v>
      </c>
      <c r="M2692" s="106">
        <f t="shared" si="1626"/>
        <v>1600</v>
      </c>
    </row>
    <row r="2693" spans="1:13" ht="15" hidden="1" x14ac:dyDescent="0.2">
      <c r="A2693" s="95" t="s">
        <v>850</v>
      </c>
      <c r="B2693" s="95" t="s">
        <v>871</v>
      </c>
      <c r="C2693" s="94">
        <v>51</v>
      </c>
      <c r="D2693" s="95" t="s">
        <v>101</v>
      </c>
      <c r="E2693" s="117">
        <v>4262</v>
      </c>
      <c r="F2693" s="140" t="s">
        <v>218</v>
      </c>
      <c r="H2693" s="275">
        <v>1600</v>
      </c>
      <c r="I2693" s="275"/>
      <c r="J2693" s="275"/>
      <c r="K2693" s="275"/>
      <c r="L2693" s="275"/>
      <c r="M2693" s="275">
        <f t="shared" si="1626"/>
        <v>1600</v>
      </c>
    </row>
    <row r="2694" spans="1:13" hidden="1" x14ac:dyDescent="0.2">
      <c r="A2694" s="182" t="s">
        <v>850</v>
      </c>
      <c r="B2694" s="182" t="s">
        <v>871</v>
      </c>
      <c r="C2694" s="164">
        <v>559</v>
      </c>
      <c r="D2694" s="163"/>
      <c r="E2694" s="165">
        <v>31</v>
      </c>
      <c r="F2694" s="166"/>
      <c r="G2694" s="166"/>
      <c r="H2694" s="180">
        <f t="shared" ref="H2694:J2694" si="1659">H2695+H2697</f>
        <v>1500</v>
      </c>
      <c r="I2694" s="180">
        <f t="shared" si="1659"/>
        <v>0</v>
      </c>
      <c r="J2694" s="180">
        <f t="shared" si="1659"/>
        <v>0</v>
      </c>
      <c r="K2694" s="180">
        <f t="shared" ref="K2694:L2694" si="1660">K2695+K2697</f>
        <v>0</v>
      </c>
      <c r="L2694" s="180">
        <f t="shared" si="1660"/>
        <v>0</v>
      </c>
      <c r="M2694" s="180">
        <f t="shared" si="1626"/>
        <v>1500</v>
      </c>
    </row>
    <row r="2695" spans="1:13" hidden="1" x14ac:dyDescent="0.2">
      <c r="A2695" s="116" t="s">
        <v>850</v>
      </c>
      <c r="B2695" s="116" t="s">
        <v>871</v>
      </c>
      <c r="C2695" s="101">
        <v>559</v>
      </c>
      <c r="D2695" s="116"/>
      <c r="E2695" s="111">
        <v>311</v>
      </c>
      <c r="F2695" s="139"/>
      <c r="G2695" s="181"/>
      <c r="H2695" s="106">
        <f t="shared" ref="H2695:L2695" si="1661">H2696</f>
        <v>1300</v>
      </c>
      <c r="I2695" s="106">
        <f t="shared" si="1661"/>
        <v>0</v>
      </c>
      <c r="J2695" s="106">
        <f t="shared" si="1661"/>
        <v>0</v>
      </c>
      <c r="K2695" s="106">
        <f t="shared" si="1661"/>
        <v>0</v>
      </c>
      <c r="L2695" s="106">
        <f t="shared" si="1661"/>
        <v>0</v>
      </c>
      <c r="M2695" s="106">
        <f t="shared" si="1626"/>
        <v>1300</v>
      </c>
    </row>
    <row r="2696" spans="1:13" ht="15" hidden="1" x14ac:dyDescent="0.2">
      <c r="A2696" s="95" t="s">
        <v>850</v>
      </c>
      <c r="B2696" s="95" t="s">
        <v>871</v>
      </c>
      <c r="C2696" s="94">
        <v>559</v>
      </c>
      <c r="D2696" s="95" t="s">
        <v>101</v>
      </c>
      <c r="E2696" s="117">
        <v>3111</v>
      </c>
      <c r="F2696" s="140" t="s">
        <v>33</v>
      </c>
      <c r="H2696" s="275">
        <v>1300</v>
      </c>
      <c r="I2696" s="275"/>
      <c r="J2696" s="275"/>
      <c r="K2696" s="275"/>
      <c r="L2696" s="275"/>
      <c r="M2696" s="275">
        <f t="shared" si="1626"/>
        <v>1300</v>
      </c>
    </row>
    <row r="2697" spans="1:13" hidden="1" x14ac:dyDescent="0.2">
      <c r="A2697" s="116" t="s">
        <v>850</v>
      </c>
      <c r="B2697" s="116" t="s">
        <v>871</v>
      </c>
      <c r="C2697" s="101">
        <v>559</v>
      </c>
      <c r="D2697" s="116"/>
      <c r="E2697" s="111">
        <v>313</v>
      </c>
      <c r="F2697" s="139"/>
      <c r="G2697" s="181"/>
      <c r="H2697" s="106">
        <f t="shared" ref="H2697:L2697" si="1662">H2698</f>
        <v>200</v>
      </c>
      <c r="I2697" s="106">
        <f t="shared" si="1662"/>
        <v>0</v>
      </c>
      <c r="J2697" s="106">
        <f t="shared" si="1662"/>
        <v>0</v>
      </c>
      <c r="K2697" s="106">
        <f t="shared" si="1662"/>
        <v>0</v>
      </c>
      <c r="L2697" s="106">
        <f t="shared" si="1662"/>
        <v>0</v>
      </c>
      <c r="M2697" s="106">
        <f t="shared" si="1626"/>
        <v>200</v>
      </c>
    </row>
    <row r="2698" spans="1:13" ht="15" hidden="1" x14ac:dyDescent="0.2">
      <c r="A2698" s="95" t="s">
        <v>850</v>
      </c>
      <c r="B2698" s="95" t="s">
        <v>871</v>
      </c>
      <c r="C2698" s="94">
        <v>559</v>
      </c>
      <c r="D2698" s="95" t="s">
        <v>101</v>
      </c>
      <c r="E2698" s="117">
        <v>3132</v>
      </c>
      <c r="F2698" s="140" t="s">
        <v>40</v>
      </c>
      <c r="H2698" s="275">
        <v>200</v>
      </c>
      <c r="I2698" s="275"/>
      <c r="J2698" s="275"/>
      <c r="K2698" s="275"/>
      <c r="L2698" s="275"/>
      <c r="M2698" s="275">
        <f t="shared" si="1626"/>
        <v>200</v>
      </c>
    </row>
    <row r="2699" spans="1:13" hidden="1" x14ac:dyDescent="0.2">
      <c r="A2699" s="182" t="s">
        <v>850</v>
      </c>
      <c r="B2699" s="182" t="s">
        <v>871</v>
      </c>
      <c r="C2699" s="164">
        <v>559</v>
      </c>
      <c r="D2699" s="163"/>
      <c r="E2699" s="165">
        <v>32</v>
      </c>
      <c r="F2699" s="166"/>
      <c r="G2699" s="166"/>
      <c r="H2699" s="180">
        <f t="shared" ref="H2699:J2699" si="1663">H2700+H2702</f>
        <v>700</v>
      </c>
      <c r="I2699" s="180">
        <f t="shared" si="1663"/>
        <v>0</v>
      </c>
      <c r="J2699" s="180">
        <f t="shared" si="1663"/>
        <v>0</v>
      </c>
      <c r="K2699" s="180">
        <f t="shared" ref="K2699:L2699" si="1664">K2700+K2702</f>
        <v>0</v>
      </c>
      <c r="L2699" s="180">
        <f t="shared" si="1664"/>
        <v>0</v>
      </c>
      <c r="M2699" s="180">
        <f t="shared" si="1626"/>
        <v>700</v>
      </c>
    </row>
    <row r="2700" spans="1:13" s="99" customFormat="1" hidden="1" x14ac:dyDescent="0.2">
      <c r="A2700" s="116" t="s">
        <v>850</v>
      </c>
      <c r="B2700" s="116" t="s">
        <v>871</v>
      </c>
      <c r="C2700" s="101">
        <v>559</v>
      </c>
      <c r="D2700" s="116"/>
      <c r="E2700" s="111">
        <v>321</v>
      </c>
      <c r="F2700" s="139"/>
      <c r="G2700" s="181"/>
      <c r="H2700" s="106">
        <f t="shared" ref="H2700:L2700" si="1665">H2701</f>
        <v>200</v>
      </c>
      <c r="I2700" s="106">
        <f t="shared" si="1665"/>
        <v>0</v>
      </c>
      <c r="J2700" s="106">
        <f t="shared" si="1665"/>
        <v>0</v>
      </c>
      <c r="K2700" s="106">
        <f t="shared" si="1665"/>
        <v>0</v>
      </c>
      <c r="L2700" s="106">
        <f t="shared" si="1665"/>
        <v>0</v>
      </c>
      <c r="M2700" s="106">
        <f t="shared" si="1626"/>
        <v>200</v>
      </c>
    </row>
    <row r="2701" spans="1:13" ht="15" hidden="1" x14ac:dyDescent="0.2">
      <c r="A2701" s="95" t="s">
        <v>850</v>
      </c>
      <c r="B2701" s="95" t="s">
        <v>871</v>
      </c>
      <c r="C2701" s="94">
        <v>559</v>
      </c>
      <c r="D2701" s="95" t="s">
        <v>101</v>
      </c>
      <c r="E2701" s="117">
        <v>3211</v>
      </c>
      <c r="F2701" s="140" t="s">
        <v>42</v>
      </c>
      <c r="H2701" s="275">
        <v>200</v>
      </c>
      <c r="I2701" s="275"/>
      <c r="J2701" s="275"/>
      <c r="K2701" s="275"/>
      <c r="L2701" s="275"/>
      <c r="M2701" s="275">
        <f t="shared" si="1626"/>
        <v>200</v>
      </c>
    </row>
    <row r="2702" spans="1:13" hidden="1" x14ac:dyDescent="0.2">
      <c r="A2702" s="116" t="s">
        <v>850</v>
      </c>
      <c r="B2702" s="116" t="s">
        <v>871</v>
      </c>
      <c r="C2702" s="101">
        <v>559</v>
      </c>
      <c r="D2702" s="116"/>
      <c r="E2702" s="111">
        <v>323</v>
      </c>
      <c r="F2702" s="139"/>
      <c r="G2702" s="181"/>
      <c r="H2702" s="106">
        <f t="shared" ref="H2702:J2702" si="1666">SUM(H2703:H2704)</f>
        <v>500</v>
      </c>
      <c r="I2702" s="106">
        <f t="shared" si="1666"/>
        <v>0</v>
      </c>
      <c r="J2702" s="106">
        <f t="shared" si="1666"/>
        <v>0</v>
      </c>
      <c r="K2702" s="106">
        <f t="shared" ref="K2702:L2702" si="1667">SUM(K2703:K2704)</f>
        <v>0</v>
      </c>
      <c r="L2702" s="106">
        <f t="shared" si="1667"/>
        <v>0</v>
      </c>
      <c r="M2702" s="106">
        <f t="shared" si="1626"/>
        <v>500</v>
      </c>
    </row>
    <row r="2703" spans="1:13" ht="15" hidden="1" x14ac:dyDescent="0.2">
      <c r="A2703" s="95" t="s">
        <v>850</v>
      </c>
      <c r="B2703" s="95" t="s">
        <v>871</v>
      </c>
      <c r="C2703" s="94">
        <v>559</v>
      </c>
      <c r="D2703" s="95" t="s">
        <v>101</v>
      </c>
      <c r="E2703" s="117">
        <v>3233</v>
      </c>
      <c r="F2703" s="140" t="s">
        <v>54</v>
      </c>
      <c r="H2703" s="275">
        <v>300</v>
      </c>
      <c r="I2703" s="275"/>
      <c r="J2703" s="275"/>
      <c r="K2703" s="275"/>
      <c r="L2703" s="275"/>
      <c r="M2703" s="275">
        <f t="shared" si="1626"/>
        <v>300</v>
      </c>
    </row>
    <row r="2704" spans="1:13" s="99" customFormat="1" hidden="1" x14ac:dyDescent="0.2">
      <c r="A2704" s="95" t="s">
        <v>850</v>
      </c>
      <c r="B2704" s="95" t="s">
        <v>871</v>
      </c>
      <c r="C2704" s="94">
        <v>559</v>
      </c>
      <c r="D2704" s="95" t="s">
        <v>101</v>
      </c>
      <c r="E2704" s="117">
        <v>3237</v>
      </c>
      <c r="F2704" s="140" t="s">
        <v>58</v>
      </c>
      <c r="G2704" s="132"/>
      <c r="H2704" s="275">
        <v>200</v>
      </c>
      <c r="I2704" s="275"/>
      <c r="J2704" s="275"/>
      <c r="K2704" s="275"/>
      <c r="L2704" s="275"/>
      <c r="M2704" s="275">
        <f t="shared" si="1626"/>
        <v>200</v>
      </c>
    </row>
    <row r="2705" spans="1:13" hidden="1" x14ac:dyDescent="0.2">
      <c r="A2705" s="182" t="s">
        <v>850</v>
      </c>
      <c r="B2705" s="182" t="s">
        <v>871</v>
      </c>
      <c r="C2705" s="164">
        <v>559</v>
      </c>
      <c r="D2705" s="163"/>
      <c r="E2705" s="165">
        <v>42</v>
      </c>
      <c r="F2705" s="166"/>
      <c r="G2705" s="166"/>
      <c r="H2705" s="180">
        <f t="shared" ref="H2705:J2705" si="1668">H2706+H2708</f>
        <v>6400</v>
      </c>
      <c r="I2705" s="180">
        <f t="shared" si="1668"/>
        <v>0</v>
      </c>
      <c r="J2705" s="180">
        <f t="shared" si="1668"/>
        <v>0</v>
      </c>
      <c r="K2705" s="180">
        <f t="shared" ref="K2705:L2705" si="1669">K2706+K2708</f>
        <v>0</v>
      </c>
      <c r="L2705" s="180">
        <f t="shared" si="1669"/>
        <v>0</v>
      </c>
      <c r="M2705" s="180">
        <f t="shared" si="1626"/>
        <v>6400</v>
      </c>
    </row>
    <row r="2706" spans="1:13" s="99" customFormat="1" hidden="1" x14ac:dyDescent="0.2">
      <c r="A2706" s="116" t="s">
        <v>850</v>
      </c>
      <c r="B2706" s="116" t="s">
        <v>871</v>
      </c>
      <c r="C2706" s="101">
        <v>559</v>
      </c>
      <c r="D2706" s="116"/>
      <c r="E2706" s="111">
        <v>422</v>
      </c>
      <c r="F2706" s="139"/>
      <c r="G2706" s="181"/>
      <c r="H2706" s="106">
        <f t="shared" ref="H2706:L2706" si="1670">H2707</f>
        <v>6000</v>
      </c>
      <c r="I2706" s="106">
        <f t="shared" si="1670"/>
        <v>0</v>
      </c>
      <c r="J2706" s="106">
        <f t="shared" si="1670"/>
        <v>0</v>
      </c>
      <c r="K2706" s="106">
        <f t="shared" si="1670"/>
        <v>0</v>
      </c>
      <c r="L2706" s="106">
        <f t="shared" si="1670"/>
        <v>0</v>
      </c>
      <c r="M2706" s="106">
        <f t="shared" si="1626"/>
        <v>6000</v>
      </c>
    </row>
    <row r="2707" spans="1:13" ht="15" hidden="1" x14ac:dyDescent="0.2">
      <c r="A2707" s="95" t="s">
        <v>850</v>
      </c>
      <c r="B2707" s="95" t="s">
        <v>871</v>
      </c>
      <c r="C2707" s="94">
        <v>559</v>
      </c>
      <c r="D2707" s="95" t="s">
        <v>101</v>
      </c>
      <c r="E2707" s="117">
        <v>4221</v>
      </c>
      <c r="F2707" s="140" t="s">
        <v>872</v>
      </c>
      <c r="H2707" s="275">
        <v>6000</v>
      </c>
      <c r="I2707" s="275"/>
      <c r="J2707" s="275"/>
      <c r="K2707" s="275"/>
      <c r="L2707" s="275"/>
      <c r="M2707" s="275">
        <f t="shared" si="1626"/>
        <v>6000</v>
      </c>
    </row>
    <row r="2708" spans="1:13" hidden="1" x14ac:dyDescent="0.2">
      <c r="A2708" s="116" t="s">
        <v>850</v>
      </c>
      <c r="B2708" s="116" t="s">
        <v>871</v>
      </c>
      <c r="C2708" s="101">
        <v>559</v>
      </c>
      <c r="D2708" s="116"/>
      <c r="E2708" s="111">
        <v>426</v>
      </c>
      <c r="F2708" s="139"/>
      <c r="G2708" s="181"/>
      <c r="H2708" s="106">
        <f t="shared" ref="H2708:L2708" si="1671">SUM(H2709:H2709)</f>
        <v>400</v>
      </c>
      <c r="I2708" s="106">
        <f t="shared" si="1671"/>
        <v>0</v>
      </c>
      <c r="J2708" s="106">
        <f t="shared" si="1671"/>
        <v>0</v>
      </c>
      <c r="K2708" s="106">
        <f t="shared" si="1671"/>
        <v>0</v>
      </c>
      <c r="L2708" s="106">
        <f t="shared" si="1671"/>
        <v>0</v>
      </c>
      <c r="M2708" s="106">
        <f t="shared" si="1626"/>
        <v>400</v>
      </c>
    </row>
    <row r="2709" spans="1:13" s="99" customFormat="1" hidden="1" x14ac:dyDescent="0.2">
      <c r="A2709" s="95" t="s">
        <v>850</v>
      </c>
      <c r="B2709" s="95" t="s">
        <v>871</v>
      </c>
      <c r="C2709" s="94">
        <v>559</v>
      </c>
      <c r="D2709" s="95" t="s">
        <v>101</v>
      </c>
      <c r="E2709" s="117">
        <v>4262</v>
      </c>
      <c r="F2709" s="140" t="s">
        <v>218</v>
      </c>
      <c r="G2709" s="132"/>
      <c r="H2709" s="275">
        <v>400</v>
      </c>
      <c r="I2709" s="275"/>
      <c r="J2709" s="275"/>
      <c r="K2709" s="275"/>
      <c r="L2709" s="275"/>
      <c r="M2709" s="275">
        <f t="shared" si="1626"/>
        <v>400</v>
      </c>
    </row>
    <row r="2710" spans="1:13" s="99" customFormat="1" ht="67.5" hidden="1" x14ac:dyDescent="0.2">
      <c r="A2710" s="169" t="s">
        <v>850</v>
      </c>
      <c r="B2710" s="169" t="s">
        <v>873</v>
      </c>
      <c r="C2710" s="169"/>
      <c r="D2710" s="169"/>
      <c r="E2710" s="170"/>
      <c r="F2710" s="172" t="s">
        <v>874</v>
      </c>
      <c r="G2710" s="173" t="s">
        <v>618</v>
      </c>
      <c r="H2710" s="297">
        <f>H2711+H2716++H2725+H2730</f>
        <v>0</v>
      </c>
      <c r="I2710" s="297">
        <f t="shared" ref="I2710:J2710" si="1672">I2711+I2716++I2725+I2730</f>
        <v>0</v>
      </c>
      <c r="J2710" s="297">
        <f t="shared" si="1672"/>
        <v>63100</v>
      </c>
      <c r="K2710" s="297">
        <f t="shared" ref="K2710:L2710" si="1673">K2711+K2716++K2725+K2730</f>
        <v>0</v>
      </c>
      <c r="L2710" s="297">
        <f t="shared" si="1673"/>
        <v>0</v>
      </c>
      <c r="M2710" s="297">
        <f t="shared" si="1626"/>
        <v>63100</v>
      </c>
    </row>
    <row r="2711" spans="1:13" s="99" customFormat="1" hidden="1" x14ac:dyDescent="0.2">
      <c r="A2711" s="163" t="s">
        <v>850</v>
      </c>
      <c r="B2711" s="163" t="s">
        <v>873</v>
      </c>
      <c r="C2711" s="164">
        <v>43</v>
      </c>
      <c r="D2711" s="163"/>
      <c r="E2711" s="165">
        <v>31</v>
      </c>
      <c r="F2711" s="166"/>
      <c r="G2711" s="166"/>
      <c r="H2711" s="180">
        <f>H2712+H2714</f>
        <v>0</v>
      </c>
      <c r="I2711" s="180">
        <f>I2712+I2714</f>
        <v>0</v>
      </c>
      <c r="J2711" s="180">
        <f>J2712+J2714</f>
        <v>10300</v>
      </c>
      <c r="K2711" s="180">
        <f t="shared" ref="K2711:L2711" si="1674">K2712+K2714</f>
        <v>0</v>
      </c>
      <c r="L2711" s="180">
        <f t="shared" si="1674"/>
        <v>0</v>
      </c>
      <c r="M2711" s="180">
        <f t="shared" si="1626"/>
        <v>10300</v>
      </c>
    </row>
    <row r="2712" spans="1:13" s="99" customFormat="1" hidden="1" x14ac:dyDescent="0.2">
      <c r="A2712" s="100" t="s">
        <v>850</v>
      </c>
      <c r="B2712" s="100" t="s">
        <v>873</v>
      </c>
      <c r="C2712" s="101">
        <v>43</v>
      </c>
      <c r="D2712" s="116"/>
      <c r="E2712" s="111">
        <v>311</v>
      </c>
      <c r="F2712" s="139"/>
      <c r="G2712" s="181"/>
      <c r="H2712" s="106">
        <f t="shared" ref="H2712:L2712" si="1675">H2713</f>
        <v>0</v>
      </c>
      <c r="I2712" s="106">
        <f t="shared" si="1675"/>
        <v>0</v>
      </c>
      <c r="J2712" s="106">
        <f t="shared" si="1675"/>
        <v>8800</v>
      </c>
      <c r="K2712" s="106">
        <f t="shared" si="1675"/>
        <v>0</v>
      </c>
      <c r="L2712" s="106">
        <f t="shared" si="1675"/>
        <v>0</v>
      </c>
      <c r="M2712" s="106">
        <f t="shared" ref="M2712:M2775" si="1676">H2712-I2712+J2712-K2712+L2712</f>
        <v>8800</v>
      </c>
    </row>
    <row r="2713" spans="1:13" s="99" customFormat="1" hidden="1" x14ac:dyDescent="0.2">
      <c r="A2713" s="93" t="s">
        <v>850</v>
      </c>
      <c r="B2713" s="93" t="s">
        <v>873</v>
      </c>
      <c r="C2713" s="94">
        <v>43</v>
      </c>
      <c r="D2713" s="95" t="s">
        <v>101</v>
      </c>
      <c r="E2713" s="117">
        <v>3111</v>
      </c>
      <c r="F2713" s="140" t="s">
        <v>33</v>
      </c>
      <c r="G2713" s="132"/>
      <c r="H2713" s="365"/>
      <c r="I2713" s="365"/>
      <c r="J2713" s="365">
        <v>8800</v>
      </c>
      <c r="K2713" s="365"/>
      <c r="L2713" s="365"/>
      <c r="M2713" s="365">
        <f t="shared" si="1676"/>
        <v>8800</v>
      </c>
    </row>
    <row r="2714" spans="1:13" s="99" customFormat="1" hidden="1" x14ac:dyDescent="0.2">
      <c r="A2714" s="100" t="s">
        <v>850</v>
      </c>
      <c r="B2714" s="100" t="s">
        <v>873</v>
      </c>
      <c r="C2714" s="101">
        <v>43</v>
      </c>
      <c r="D2714" s="116"/>
      <c r="E2714" s="111">
        <v>313</v>
      </c>
      <c r="F2714" s="139"/>
      <c r="G2714" s="181"/>
      <c r="H2714" s="106">
        <f>H2715</f>
        <v>0</v>
      </c>
      <c r="I2714" s="106">
        <f>I2715</f>
        <v>0</v>
      </c>
      <c r="J2714" s="106">
        <f>J2715</f>
        <v>1500</v>
      </c>
      <c r="K2714" s="106">
        <f t="shared" ref="K2714:L2714" si="1677">K2715</f>
        <v>0</v>
      </c>
      <c r="L2714" s="106">
        <f t="shared" si="1677"/>
        <v>0</v>
      </c>
      <c r="M2714" s="106">
        <f t="shared" si="1676"/>
        <v>1500</v>
      </c>
    </row>
    <row r="2715" spans="1:13" s="99" customFormat="1" hidden="1" x14ac:dyDescent="0.2">
      <c r="A2715" s="93" t="s">
        <v>850</v>
      </c>
      <c r="B2715" s="93" t="s">
        <v>873</v>
      </c>
      <c r="C2715" s="94">
        <v>43</v>
      </c>
      <c r="D2715" s="95" t="s">
        <v>101</v>
      </c>
      <c r="E2715" s="117">
        <v>3132</v>
      </c>
      <c r="F2715" s="140" t="s">
        <v>40</v>
      </c>
      <c r="G2715" s="132"/>
      <c r="H2715" s="365"/>
      <c r="I2715" s="365"/>
      <c r="J2715" s="365">
        <v>1500</v>
      </c>
      <c r="K2715" s="365"/>
      <c r="L2715" s="365"/>
      <c r="M2715" s="365">
        <f t="shared" si="1676"/>
        <v>1500</v>
      </c>
    </row>
    <row r="2716" spans="1:13" s="99" customFormat="1" hidden="1" x14ac:dyDescent="0.2">
      <c r="A2716" s="163" t="s">
        <v>850</v>
      </c>
      <c r="B2716" s="163" t="s">
        <v>873</v>
      </c>
      <c r="C2716" s="164">
        <v>43</v>
      </c>
      <c r="D2716" s="163"/>
      <c r="E2716" s="165">
        <v>32</v>
      </c>
      <c r="F2716" s="166"/>
      <c r="G2716" s="166"/>
      <c r="H2716" s="180">
        <f>H2717+H2720</f>
        <v>0</v>
      </c>
      <c r="I2716" s="180">
        <f>I2717+I2720</f>
        <v>0</v>
      </c>
      <c r="J2716" s="180">
        <f>J2717+J2720</f>
        <v>2400</v>
      </c>
      <c r="K2716" s="180">
        <f t="shared" ref="K2716:L2716" si="1678">K2717+K2720</f>
        <v>0</v>
      </c>
      <c r="L2716" s="180">
        <f t="shared" si="1678"/>
        <v>0</v>
      </c>
      <c r="M2716" s="180">
        <f t="shared" si="1676"/>
        <v>2400</v>
      </c>
    </row>
    <row r="2717" spans="1:13" s="99" customFormat="1" hidden="1" x14ac:dyDescent="0.2">
      <c r="A2717" s="100" t="s">
        <v>850</v>
      </c>
      <c r="B2717" s="100" t="s">
        <v>873</v>
      </c>
      <c r="C2717" s="101">
        <v>43</v>
      </c>
      <c r="D2717" s="116"/>
      <c r="E2717" s="111">
        <v>321</v>
      </c>
      <c r="F2717" s="139"/>
      <c r="G2717" s="181"/>
      <c r="H2717" s="106">
        <f>H2718+H2719</f>
        <v>0</v>
      </c>
      <c r="I2717" s="106">
        <f>I2718+I2719</f>
        <v>0</v>
      </c>
      <c r="J2717" s="106">
        <f>J2718+J2719</f>
        <v>700</v>
      </c>
      <c r="K2717" s="106">
        <f t="shared" ref="K2717:L2717" si="1679">K2718+K2719</f>
        <v>0</v>
      </c>
      <c r="L2717" s="106">
        <f t="shared" si="1679"/>
        <v>0</v>
      </c>
      <c r="M2717" s="106">
        <f t="shared" si="1676"/>
        <v>700</v>
      </c>
    </row>
    <row r="2718" spans="1:13" s="99" customFormat="1" hidden="1" x14ac:dyDescent="0.2">
      <c r="A2718" s="93" t="s">
        <v>850</v>
      </c>
      <c r="B2718" s="93" t="s">
        <v>873</v>
      </c>
      <c r="C2718" s="94">
        <v>43</v>
      </c>
      <c r="D2718" s="95" t="s">
        <v>101</v>
      </c>
      <c r="E2718" s="117">
        <v>3211</v>
      </c>
      <c r="F2718" s="140" t="s">
        <v>42</v>
      </c>
      <c r="G2718" s="132"/>
      <c r="H2718" s="365"/>
      <c r="I2718" s="365"/>
      <c r="J2718" s="365">
        <v>600</v>
      </c>
      <c r="K2718" s="365"/>
      <c r="L2718" s="365"/>
      <c r="M2718" s="365">
        <f t="shared" si="1676"/>
        <v>600</v>
      </c>
    </row>
    <row r="2719" spans="1:13" s="99" customFormat="1" ht="30" hidden="1" x14ac:dyDescent="0.2">
      <c r="A2719" s="93" t="s">
        <v>850</v>
      </c>
      <c r="B2719" s="93" t="s">
        <v>873</v>
      </c>
      <c r="C2719" s="94">
        <v>43</v>
      </c>
      <c r="D2719" s="95" t="s">
        <v>101</v>
      </c>
      <c r="E2719" s="117">
        <v>3212</v>
      </c>
      <c r="F2719" s="140" t="s">
        <v>43</v>
      </c>
      <c r="G2719" s="132"/>
      <c r="H2719" s="365"/>
      <c r="I2719" s="365"/>
      <c r="J2719" s="365">
        <v>100</v>
      </c>
      <c r="K2719" s="365"/>
      <c r="L2719" s="365"/>
      <c r="M2719" s="365">
        <f t="shared" si="1676"/>
        <v>100</v>
      </c>
    </row>
    <row r="2720" spans="1:13" s="99" customFormat="1" hidden="1" x14ac:dyDescent="0.2">
      <c r="A2720" s="100" t="s">
        <v>850</v>
      </c>
      <c r="B2720" s="100" t="s">
        <v>873</v>
      </c>
      <c r="C2720" s="101">
        <v>43</v>
      </c>
      <c r="D2720" s="116"/>
      <c r="E2720" s="111">
        <v>323</v>
      </c>
      <c r="F2720" s="139"/>
      <c r="G2720" s="181"/>
      <c r="H2720" s="106">
        <f>H2721+H2722+H2724</f>
        <v>0</v>
      </c>
      <c r="I2720" s="106">
        <f>I2721+I2722+I2724</f>
        <v>0</v>
      </c>
      <c r="J2720" s="106">
        <f>J2721+J2722+J2724+J2723</f>
        <v>1700</v>
      </c>
      <c r="K2720" s="106">
        <f t="shared" ref="K2720:L2720" si="1680">K2721+K2722+K2724</f>
        <v>0</v>
      </c>
      <c r="L2720" s="106">
        <f t="shared" si="1680"/>
        <v>0</v>
      </c>
      <c r="M2720" s="106">
        <f t="shared" si="1676"/>
        <v>1700</v>
      </c>
    </row>
    <row r="2721" spans="1:13" s="99" customFormat="1" hidden="1" x14ac:dyDescent="0.2">
      <c r="A2721" s="93" t="s">
        <v>850</v>
      </c>
      <c r="B2721" s="93" t="s">
        <v>873</v>
      </c>
      <c r="C2721" s="94">
        <v>43</v>
      </c>
      <c r="D2721" s="95" t="s">
        <v>101</v>
      </c>
      <c r="E2721" s="117">
        <v>3231</v>
      </c>
      <c r="F2721" s="140" t="s">
        <v>52</v>
      </c>
      <c r="G2721" s="132"/>
      <c r="H2721" s="365"/>
      <c r="I2721" s="365"/>
      <c r="J2721" s="365">
        <v>800</v>
      </c>
      <c r="K2721" s="365"/>
      <c r="L2721" s="365"/>
      <c r="M2721" s="365">
        <f t="shared" si="1676"/>
        <v>800</v>
      </c>
    </row>
    <row r="2722" spans="1:13" s="99" customFormat="1" hidden="1" x14ac:dyDescent="0.2">
      <c r="A2722" s="93" t="s">
        <v>850</v>
      </c>
      <c r="B2722" s="93" t="s">
        <v>873</v>
      </c>
      <c r="C2722" s="94">
        <v>43</v>
      </c>
      <c r="D2722" s="95" t="s">
        <v>101</v>
      </c>
      <c r="E2722" s="117">
        <v>3233</v>
      </c>
      <c r="F2722" s="140" t="s">
        <v>54</v>
      </c>
      <c r="G2722" s="132"/>
      <c r="H2722" s="365"/>
      <c r="I2722" s="365"/>
      <c r="J2722" s="365">
        <v>400</v>
      </c>
      <c r="K2722" s="365"/>
      <c r="L2722" s="365"/>
      <c r="M2722" s="365">
        <f t="shared" si="1676"/>
        <v>400</v>
      </c>
    </row>
    <row r="2723" spans="1:13" s="99" customFormat="1" hidden="1" x14ac:dyDescent="0.2">
      <c r="A2723" s="93" t="s">
        <v>850</v>
      </c>
      <c r="B2723" s="93" t="s">
        <v>873</v>
      </c>
      <c r="C2723" s="94">
        <v>43</v>
      </c>
      <c r="D2723" s="95" t="s">
        <v>101</v>
      </c>
      <c r="E2723" s="117">
        <v>3237</v>
      </c>
      <c r="F2723" s="140" t="s">
        <v>58</v>
      </c>
      <c r="G2723" s="132"/>
      <c r="H2723" s="365"/>
      <c r="I2723" s="365"/>
      <c r="J2723" s="365">
        <v>400</v>
      </c>
      <c r="K2723" s="365"/>
      <c r="L2723" s="365"/>
      <c r="M2723" s="365">
        <f t="shared" si="1676"/>
        <v>400</v>
      </c>
    </row>
    <row r="2724" spans="1:13" s="99" customFormat="1" hidden="1" x14ac:dyDescent="0.2">
      <c r="A2724" s="93" t="s">
        <v>850</v>
      </c>
      <c r="B2724" s="93" t="s">
        <v>873</v>
      </c>
      <c r="C2724" s="94">
        <v>43</v>
      </c>
      <c r="D2724" s="95" t="s">
        <v>101</v>
      </c>
      <c r="E2724" s="117">
        <v>3239</v>
      </c>
      <c r="F2724" s="140" t="s">
        <v>60</v>
      </c>
      <c r="G2724" s="132"/>
      <c r="H2724" s="365"/>
      <c r="I2724" s="365"/>
      <c r="J2724" s="365">
        <v>100</v>
      </c>
      <c r="K2724" s="365"/>
      <c r="L2724" s="365"/>
      <c r="M2724" s="365">
        <f t="shared" si="1676"/>
        <v>100</v>
      </c>
    </row>
    <row r="2725" spans="1:13" s="99" customFormat="1" hidden="1" x14ac:dyDescent="0.2">
      <c r="A2725" s="163" t="s">
        <v>850</v>
      </c>
      <c r="B2725" s="163" t="s">
        <v>873</v>
      </c>
      <c r="C2725" s="164">
        <v>559</v>
      </c>
      <c r="D2725" s="163"/>
      <c r="E2725" s="165">
        <v>31</v>
      </c>
      <c r="F2725" s="166"/>
      <c r="G2725" s="166"/>
      <c r="H2725" s="180">
        <f>H2726+H2728</f>
        <v>0</v>
      </c>
      <c r="I2725" s="180">
        <f>I2726+I2728</f>
        <v>0</v>
      </c>
      <c r="J2725" s="180">
        <f>J2726+J2728</f>
        <v>40800</v>
      </c>
      <c r="K2725" s="180">
        <f t="shared" ref="K2725:L2725" si="1681">K2726+K2728</f>
        <v>0</v>
      </c>
      <c r="L2725" s="180">
        <f t="shared" si="1681"/>
        <v>0</v>
      </c>
      <c r="M2725" s="180">
        <f t="shared" si="1676"/>
        <v>40800</v>
      </c>
    </row>
    <row r="2726" spans="1:13" s="99" customFormat="1" hidden="1" x14ac:dyDescent="0.2">
      <c r="A2726" s="100" t="s">
        <v>850</v>
      </c>
      <c r="B2726" s="100" t="s">
        <v>873</v>
      </c>
      <c r="C2726" s="101">
        <v>559</v>
      </c>
      <c r="D2726" s="116"/>
      <c r="E2726" s="111">
        <v>311</v>
      </c>
      <c r="F2726" s="139"/>
      <c r="G2726" s="181"/>
      <c r="H2726" s="106">
        <f t="shared" ref="H2726:L2726" si="1682">H2727</f>
        <v>0</v>
      </c>
      <c r="I2726" s="106">
        <f t="shared" si="1682"/>
        <v>0</v>
      </c>
      <c r="J2726" s="106">
        <f t="shared" si="1682"/>
        <v>35000</v>
      </c>
      <c r="K2726" s="106">
        <f t="shared" si="1682"/>
        <v>0</v>
      </c>
      <c r="L2726" s="106">
        <f t="shared" si="1682"/>
        <v>0</v>
      </c>
      <c r="M2726" s="106">
        <f t="shared" si="1676"/>
        <v>35000</v>
      </c>
    </row>
    <row r="2727" spans="1:13" s="99" customFormat="1" hidden="1" x14ac:dyDescent="0.2">
      <c r="A2727" s="93" t="s">
        <v>850</v>
      </c>
      <c r="B2727" s="93" t="s">
        <v>873</v>
      </c>
      <c r="C2727" s="94">
        <v>559</v>
      </c>
      <c r="D2727" s="95" t="s">
        <v>101</v>
      </c>
      <c r="E2727" s="117">
        <v>3111</v>
      </c>
      <c r="F2727" s="140" t="s">
        <v>33</v>
      </c>
      <c r="G2727" s="132"/>
      <c r="H2727" s="365"/>
      <c r="I2727" s="365"/>
      <c r="J2727" s="365">
        <v>35000</v>
      </c>
      <c r="K2727" s="365"/>
      <c r="L2727" s="365"/>
      <c r="M2727" s="365">
        <f t="shared" si="1676"/>
        <v>35000</v>
      </c>
    </row>
    <row r="2728" spans="1:13" s="99" customFormat="1" hidden="1" x14ac:dyDescent="0.2">
      <c r="A2728" s="100" t="s">
        <v>850</v>
      </c>
      <c r="B2728" s="100" t="s">
        <v>873</v>
      </c>
      <c r="C2728" s="101">
        <v>559</v>
      </c>
      <c r="D2728" s="116"/>
      <c r="E2728" s="111">
        <v>313</v>
      </c>
      <c r="F2728" s="139"/>
      <c r="G2728" s="181"/>
      <c r="H2728" s="106">
        <f>H2729</f>
        <v>0</v>
      </c>
      <c r="I2728" s="106">
        <f>I2729</f>
        <v>0</v>
      </c>
      <c r="J2728" s="106">
        <f>J2729</f>
        <v>5800</v>
      </c>
      <c r="K2728" s="106">
        <f t="shared" ref="K2728:L2728" si="1683">K2729</f>
        <v>0</v>
      </c>
      <c r="L2728" s="106">
        <f t="shared" si="1683"/>
        <v>0</v>
      </c>
      <c r="M2728" s="106">
        <f t="shared" si="1676"/>
        <v>5800</v>
      </c>
    </row>
    <row r="2729" spans="1:13" s="99" customFormat="1" hidden="1" x14ac:dyDescent="0.2">
      <c r="A2729" s="93" t="s">
        <v>850</v>
      </c>
      <c r="B2729" s="93" t="s">
        <v>873</v>
      </c>
      <c r="C2729" s="94">
        <v>559</v>
      </c>
      <c r="D2729" s="95" t="s">
        <v>101</v>
      </c>
      <c r="E2729" s="117">
        <v>3132</v>
      </c>
      <c r="F2729" s="140" t="s">
        <v>40</v>
      </c>
      <c r="G2729" s="132"/>
      <c r="H2729" s="365"/>
      <c r="I2729" s="365"/>
      <c r="J2729" s="365">
        <v>5800</v>
      </c>
      <c r="K2729" s="365"/>
      <c r="L2729" s="365"/>
      <c r="M2729" s="365">
        <f t="shared" si="1676"/>
        <v>5800</v>
      </c>
    </row>
    <row r="2730" spans="1:13" s="99" customFormat="1" hidden="1" x14ac:dyDescent="0.2">
      <c r="A2730" s="163" t="s">
        <v>850</v>
      </c>
      <c r="B2730" s="163" t="s">
        <v>873</v>
      </c>
      <c r="C2730" s="164">
        <v>559</v>
      </c>
      <c r="D2730" s="163"/>
      <c r="E2730" s="165">
        <v>32</v>
      </c>
      <c r="F2730" s="166"/>
      <c r="G2730" s="166"/>
      <c r="H2730" s="180">
        <f>H2731+H2734</f>
        <v>0</v>
      </c>
      <c r="I2730" s="180">
        <f>I2731+I2734</f>
        <v>0</v>
      </c>
      <c r="J2730" s="180">
        <f>J2731+J2734</f>
        <v>9600</v>
      </c>
      <c r="K2730" s="180">
        <f t="shared" ref="K2730:L2730" si="1684">K2731+K2734</f>
        <v>0</v>
      </c>
      <c r="L2730" s="180">
        <f t="shared" si="1684"/>
        <v>0</v>
      </c>
      <c r="M2730" s="180">
        <f t="shared" si="1676"/>
        <v>9600</v>
      </c>
    </row>
    <row r="2731" spans="1:13" s="99" customFormat="1" hidden="1" x14ac:dyDescent="0.2">
      <c r="A2731" s="100" t="s">
        <v>850</v>
      </c>
      <c r="B2731" s="100" t="s">
        <v>873</v>
      </c>
      <c r="C2731" s="101">
        <v>559</v>
      </c>
      <c r="D2731" s="116"/>
      <c r="E2731" s="111">
        <v>321</v>
      </c>
      <c r="F2731" s="139"/>
      <c r="G2731" s="181"/>
      <c r="H2731" s="106">
        <f>H2732+H2733</f>
        <v>0</v>
      </c>
      <c r="I2731" s="106">
        <f>I2732+I2733</f>
        <v>0</v>
      </c>
      <c r="J2731" s="106">
        <f>J2732+J2733</f>
        <v>2800</v>
      </c>
      <c r="K2731" s="106">
        <f t="shared" ref="K2731:L2731" si="1685">K2732+K2733</f>
        <v>0</v>
      </c>
      <c r="L2731" s="106">
        <f t="shared" si="1685"/>
        <v>0</v>
      </c>
      <c r="M2731" s="106">
        <f t="shared" si="1676"/>
        <v>2800</v>
      </c>
    </row>
    <row r="2732" spans="1:13" s="99" customFormat="1" hidden="1" x14ac:dyDescent="0.2">
      <c r="A2732" s="93" t="s">
        <v>850</v>
      </c>
      <c r="B2732" s="93" t="s">
        <v>873</v>
      </c>
      <c r="C2732" s="94">
        <v>559</v>
      </c>
      <c r="D2732" s="95" t="s">
        <v>101</v>
      </c>
      <c r="E2732" s="117">
        <v>3211</v>
      </c>
      <c r="F2732" s="140" t="s">
        <v>42</v>
      </c>
      <c r="G2732" s="132"/>
      <c r="H2732" s="365"/>
      <c r="I2732" s="365"/>
      <c r="J2732" s="365">
        <v>2400</v>
      </c>
      <c r="K2732" s="365"/>
      <c r="L2732" s="365"/>
      <c r="M2732" s="365">
        <f t="shared" si="1676"/>
        <v>2400</v>
      </c>
    </row>
    <row r="2733" spans="1:13" s="99" customFormat="1" ht="30" hidden="1" x14ac:dyDescent="0.2">
      <c r="A2733" s="93" t="s">
        <v>850</v>
      </c>
      <c r="B2733" s="93" t="s">
        <v>873</v>
      </c>
      <c r="C2733" s="94">
        <v>559</v>
      </c>
      <c r="D2733" s="95" t="s">
        <v>101</v>
      </c>
      <c r="E2733" s="117">
        <v>3212</v>
      </c>
      <c r="F2733" s="140" t="s">
        <v>43</v>
      </c>
      <c r="G2733" s="132"/>
      <c r="H2733" s="365"/>
      <c r="I2733" s="365"/>
      <c r="J2733" s="365">
        <v>400</v>
      </c>
      <c r="K2733" s="365"/>
      <c r="L2733" s="365"/>
      <c r="M2733" s="365">
        <f t="shared" si="1676"/>
        <v>400</v>
      </c>
    </row>
    <row r="2734" spans="1:13" s="99" customFormat="1" hidden="1" x14ac:dyDescent="0.2">
      <c r="A2734" s="100" t="s">
        <v>850</v>
      </c>
      <c r="B2734" s="100" t="s">
        <v>873</v>
      </c>
      <c r="C2734" s="101">
        <v>559</v>
      </c>
      <c r="D2734" s="116"/>
      <c r="E2734" s="111">
        <v>323</v>
      </c>
      <c r="F2734" s="139"/>
      <c r="G2734" s="181"/>
      <c r="H2734" s="106">
        <f>H2735+H2736+H2738</f>
        <v>0</v>
      </c>
      <c r="I2734" s="106">
        <f>I2735+I2736+I2738</f>
        <v>0</v>
      </c>
      <c r="J2734" s="106">
        <f>J2735+J2736+J2738+J2737</f>
        <v>6800</v>
      </c>
      <c r="K2734" s="106">
        <f t="shared" ref="K2734:L2734" si="1686">K2735+K2736+K2738</f>
        <v>0</v>
      </c>
      <c r="L2734" s="106">
        <f t="shared" si="1686"/>
        <v>0</v>
      </c>
      <c r="M2734" s="106">
        <f t="shared" si="1676"/>
        <v>6800</v>
      </c>
    </row>
    <row r="2735" spans="1:13" s="99" customFormat="1" hidden="1" x14ac:dyDescent="0.2">
      <c r="A2735" s="93" t="s">
        <v>850</v>
      </c>
      <c r="B2735" s="93" t="s">
        <v>873</v>
      </c>
      <c r="C2735" s="94">
        <v>559</v>
      </c>
      <c r="D2735" s="95" t="s">
        <v>101</v>
      </c>
      <c r="E2735" s="117">
        <v>3231</v>
      </c>
      <c r="F2735" s="140" t="s">
        <v>52</v>
      </c>
      <c r="G2735" s="132"/>
      <c r="H2735" s="365"/>
      <c r="I2735" s="365"/>
      <c r="J2735" s="365">
        <v>3200</v>
      </c>
      <c r="K2735" s="365"/>
      <c r="L2735" s="365"/>
      <c r="M2735" s="365">
        <f t="shared" si="1676"/>
        <v>3200</v>
      </c>
    </row>
    <row r="2736" spans="1:13" s="99" customFormat="1" hidden="1" x14ac:dyDescent="0.2">
      <c r="A2736" s="93" t="s">
        <v>850</v>
      </c>
      <c r="B2736" s="93" t="s">
        <v>873</v>
      </c>
      <c r="C2736" s="94">
        <v>559</v>
      </c>
      <c r="D2736" s="95" t="s">
        <v>101</v>
      </c>
      <c r="E2736" s="117">
        <v>3233</v>
      </c>
      <c r="F2736" s="140" t="s">
        <v>54</v>
      </c>
      <c r="G2736" s="132"/>
      <c r="H2736" s="365"/>
      <c r="I2736" s="365"/>
      <c r="J2736" s="365">
        <v>1600</v>
      </c>
      <c r="K2736" s="365"/>
      <c r="L2736" s="365"/>
      <c r="M2736" s="365">
        <f t="shared" si="1676"/>
        <v>1600</v>
      </c>
    </row>
    <row r="2737" spans="1:13" s="99" customFormat="1" hidden="1" x14ac:dyDescent="0.2">
      <c r="A2737" s="93" t="s">
        <v>850</v>
      </c>
      <c r="B2737" s="93" t="s">
        <v>873</v>
      </c>
      <c r="C2737" s="94">
        <v>559</v>
      </c>
      <c r="D2737" s="95" t="s">
        <v>101</v>
      </c>
      <c r="E2737" s="117">
        <v>3237</v>
      </c>
      <c r="F2737" s="140" t="s">
        <v>58</v>
      </c>
      <c r="G2737" s="132"/>
      <c r="H2737" s="365"/>
      <c r="I2737" s="365"/>
      <c r="J2737" s="365">
        <v>1600</v>
      </c>
      <c r="K2737" s="365"/>
      <c r="L2737" s="365"/>
      <c r="M2737" s="365">
        <f t="shared" si="1676"/>
        <v>1600</v>
      </c>
    </row>
    <row r="2738" spans="1:13" s="99" customFormat="1" hidden="1" x14ac:dyDescent="0.2">
      <c r="A2738" s="93" t="s">
        <v>850</v>
      </c>
      <c r="B2738" s="93" t="s">
        <v>873</v>
      </c>
      <c r="C2738" s="94">
        <v>559</v>
      </c>
      <c r="D2738" s="95" t="s">
        <v>101</v>
      </c>
      <c r="E2738" s="117">
        <v>3239</v>
      </c>
      <c r="F2738" s="140" t="s">
        <v>60</v>
      </c>
      <c r="G2738" s="132"/>
      <c r="H2738" s="365"/>
      <c r="I2738" s="365"/>
      <c r="J2738" s="365">
        <v>400</v>
      </c>
      <c r="K2738" s="365"/>
      <c r="L2738" s="365"/>
      <c r="M2738" s="365">
        <f t="shared" si="1676"/>
        <v>400</v>
      </c>
    </row>
    <row r="2739" spans="1:13" s="99" customFormat="1" ht="67.5" hidden="1" x14ac:dyDescent="0.2">
      <c r="A2739" s="169" t="s">
        <v>850</v>
      </c>
      <c r="B2739" s="169" t="s">
        <v>875</v>
      </c>
      <c r="C2739" s="169"/>
      <c r="D2739" s="169"/>
      <c r="E2739" s="170"/>
      <c r="F2739" s="172" t="s">
        <v>876</v>
      </c>
      <c r="G2739" s="173" t="s">
        <v>618</v>
      </c>
      <c r="H2739" s="297">
        <f t="shared" ref="H2739:I2739" si="1687">H2740+H2745+H2754+H2759</f>
        <v>0</v>
      </c>
      <c r="I2739" s="297">
        <f t="shared" si="1687"/>
        <v>0</v>
      </c>
      <c r="J2739" s="297">
        <f>J2740+J2745+J2754+J2759</f>
        <v>61500</v>
      </c>
      <c r="K2739" s="297">
        <f t="shared" ref="K2739:L2739" si="1688">K2740+K2745+K2754+K2759</f>
        <v>0</v>
      </c>
      <c r="L2739" s="297">
        <f t="shared" si="1688"/>
        <v>0</v>
      </c>
      <c r="M2739" s="297">
        <f t="shared" si="1676"/>
        <v>61500</v>
      </c>
    </row>
    <row r="2740" spans="1:13" s="99" customFormat="1" hidden="1" x14ac:dyDescent="0.2">
      <c r="A2740" s="163" t="s">
        <v>850</v>
      </c>
      <c r="B2740" s="163" t="s">
        <v>875</v>
      </c>
      <c r="C2740" s="164">
        <v>43</v>
      </c>
      <c r="D2740" s="163"/>
      <c r="E2740" s="165">
        <v>31</v>
      </c>
      <c r="F2740" s="166"/>
      <c r="G2740" s="166"/>
      <c r="H2740" s="180">
        <f>H2741+H2743</f>
        <v>0</v>
      </c>
      <c r="I2740" s="180">
        <f>I2741+I2743</f>
        <v>0</v>
      </c>
      <c r="J2740" s="180">
        <f>J2741+J2743</f>
        <v>9000</v>
      </c>
      <c r="K2740" s="180">
        <f t="shared" ref="K2740:L2740" si="1689">K2741+K2743</f>
        <v>0</v>
      </c>
      <c r="L2740" s="180">
        <f t="shared" si="1689"/>
        <v>0</v>
      </c>
      <c r="M2740" s="180">
        <f t="shared" si="1676"/>
        <v>9000</v>
      </c>
    </row>
    <row r="2741" spans="1:13" s="99" customFormat="1" hidden="1" x14ac:dyDescent="0.2">
      <c r="A2741" s="100" t="s">
        <v>850</v>
      </c>
      <c r="B2741" s="100" t="s">
        <v>875</v>
      </c>
      <c r="C2741" s="101">
        <v>43</v>
      </c>
      <c r="D2741" s="116"/>
      <c r="E2741" s="111">
        <v>311</v>
      </c>
      <c r="F2741" s="139"/>
      <c r="G2741" s="181"/>
      <c r="H2741" s="106">
        <f t="shared" ref="H2741:L2741" si="1690">H2742</f>
        <v>0</v>
      </c>
      <c r="I2741" s="106">
        <f t="shared" si="1690"/>
        <v>0</v>
      </c>
      <c r="J2741" s="106">
        <f t="shared" si="1690"/>
        <v>8000</v>
      </c>
      <c r="K2741" s="106">
        <f t="shared" si="1690"/>
        <v>0</v>
      </c>
      <c r="L2741" s="106">
        <f t="shared" si="1690"/>
        <v>0</v>
      </c>
      <c r="M2741" s="106">
        <f t="shared" si="1676"/>
        <v>8000</v>
      </c>
    </row>
    <row r="2742" spans="1:13" s="99" customFormat="1" hidden="1" x14ac:dyDescent="0.2">
      <c r="A2742" s="93" t="s">
        <v>850</v>
      </c>
      <c r="B2742" s="93" t="s">
        <v>875</v>
      </c>
      <c r="C2742" s="94">
        <v>43</v>
      </c>
      <c r="D2742" s="95" t="s">
        <v>101</v>
      </c>
      <c r="E2742" s="117">
        <v>3111</v>
      </c>
      <c r="F2742" s="140" t="s">
        <v>33</v>
      </c>
      <c r="G2742" s="132"/>
      <c r="H2742" s="365"/>
      <c r="I2742" s="365"/>
      <c r="J2742" s="365">
        <v>8000</v>
      </c>
      <c r="K2742" s="365"/>
      <c r="L2742" s="365"/>
      <c r="M2742" s="365">
        <f t="shared" si="1676"/>
        <v>8000</v>
      </c>
    </row>
    <row r="2743" spans="1:13" s="99" customFormat="1" hidden="1" x14ac:dyDescent="0.2">
      <c r="A2743" s="100" t="s">
        <v>850</v>
      </c>
      <c r="B2743" s="100" t="s">
        <v>875</v>
      </c>
      <c r="C2743" s="101">
        <v>43</v>
      </c>
      <c r="D2743" s="116"/>
      <c r="E2743" s="111">
        <v>313</v>
      </c>
      <c r="F2743" s="139"/>
      <c r="G2743" s="181"/>
      <c r="H2743" s="106">
        <f>H2744</f>
        <v>0</v>
      </c>
      <c r="I2743" s="106">
        <f>I2744</f>
        <v>0</v>
      </c>
      <c r="J2743" s="106">
        <f>J2744</f>
        <v>1000</v>
      </c>
      <c r="K2743" s="106">
        <f t="shared" ref="K2743:L2743" si="1691">K2744</f>
        <v>0</v>
      </c>
      <c r="L2743" s="106">
        <f t="shared" si="1691"/>
        <v>0</v>
      </c>
      <c r="M2743" s="106">
        <f t="shared" si="1676"/>
        <v>1000</v>
      </c>
    </row>
    <row r="2744" spans="1:13" s="99" customFormat="1" hidden="1" x14ac:dyDescent="0.2">
      <c r="A2744" s="93" t="s">
        <v>850</v>
      </c>
      <c r="B2744" s="93" t="s">
        <v>875</v>
      </c>
      <c r="C2744" s="94">
        <v>43</v>
      </c>
      <c r="D2744" s="95" t="s">
        <v>101</v>
      </c>
      <c r="E2744" s="117">
        <v>3132</v>
      </c>
      <c r="F2744" s="140" t="s">
        <v>40</v>
      </c>
      <c r="G2744" s="132"/>
      <c r="H2744" s="365"/>
      <c r="I2744" s="365"/>
      <c r="J2744" s="365">
        <v>1000</v>
      </c>
      <c r="K2744" s="365"/>
      <c r="L2744" s="365"/>
      <c r="M2744" s="365">
        <f t="shared" si="1676"/>
        <v>1000</v>
      </c>
    </row>
    <row r="2745" spans="1:13" s="99" customFormat="1" hidden="1" x14ac:dyDescent="0.2">
      <c r="A2745" s="163" t="s">
        <v>850</v>
      </c>
      <c r="B2745" s="163" t="s">
        <v>875</v>
      </c>
      <c r="C2745" s="164">
        <v>43</v>
      </c>
      <c r="D2745" s="163"/>
      <c r="E2745" s="165">
        <v>32</v>
      </c>
      <c r="F2745" s="166"/>
      <c r="G2745" s="166"/>
      <c r="H2745" s="180">
        <f>H2746+H2749</f>
        <v>0</v>
      </c>
      <c r="I2745" s="180">
        <f>I2746+I2749</f>
        <v>0</v>
      </c>
      <c r="J2745" s="180">
        <f>J2746+J2749</f>
        <v>3000</v>
      </c>
      <c r="K2745" s="180">
        <f t="shared" ref="K2745:L2745" si="1692">K2746+K2749</f>
        <v>0</v>
      </c>
      <c r="L2745" s="180">
        <f t="shared" si="1692"/>
        <v>0</v>
      </c>
      <c r="M2745" s="180">
        <f t="shared" si="1676"/>
        <v>3000</v>
      </c>
    </row>
    <row r="2746" spans="1:13" s="99" customFormat="1" hidden="1" x14ac:dyDescent="0.2">
      <c r="A2746" s="100" t="s">
        <v>850</v>
      </c>
      <c r="B2746" s="100" t="s">
        <v>875</v>
      </c>
      <c r="C2746" s="101">
        <v>43</v>
      </c>
      <c r="D2746" s="116"/>
      <c r="E2746" s="111">
        <v>321</v>
      </c>
      <c r="F2746" s="139"/>
      <c r="G2746" s="181"/>
      <c r="H2746" s="106">
        <f>H2747+H2748</f>
        <v>0</v>
      </c>
      <c r="I2746" s="106">
        <f>I2747+I2748</f>
        <v>0</v>
      </c>
      <c r="J2746" s="106">
        <f>J2747+J2748</f>
        <v>700</v>
      </c>
      <c r="K2746" s="106">
        <f t="shared" ref="K2746:L2746" si="1693">K2747+K2748</f>
        <v>0</v>
      </c>
      <c r="L2746" s="106">
        <f t="shared" si="1693"/>
        <v>0</v>
      </c>
      <c r="M2746" s="106">
        <f t="shared" si="1676"/>
        <v>700</v>
      </c>
    </row>
    <row r="2747" spans="1:13" s="99" customFormat="1" hidden="1" x14ac:dyDescent="0.2">
      <c r="A2747" s="93" t="s">
        <v>850</v>
      </c>
      <c r="B2747" s="93" t="s">
        <v>875</v>
      </c>
      <c r="C2747" s="94">
        <v>43</v>
      </c>
      <c r="D2747" s="95" t="s">
        <v>101</v>
      </c>
      <c r="E2747" s="117">
        <v>3211</v>
      </c>
      <c r="F2747" s="140" t="s">
        <v>42</v>
      </c>
      <c r="G2747" s="132"/>
      <c r="H2747" s="365"/>
      <c r="I2747" s="365"/>
      <c r="J2747" s="365">
        <v>600</v>
      </c>
      <c r="K2747" s="365"/>
      <c r="L2747" s="365"/>
      <c r="M2747" s="365">
        <f t="shared" si="1676"/>
        <v>600</v>
      </c>
    </row>
    <row r="2748" spans="1:13" s="99" customFormat="1" ht="30" hidden="1" x14ac:dyDescent="0.2">
      <c r="A2748" s="93" t="s">
        <v>850</v>
      </c>
      <c r="B2748" s="93" t="s">
        <v>875</v>
      </c>
      <c r="C2748" s="94">
        <v>43</v>
      </c>
      <c r="D2748" s="95" t="s">
        <v>101</v>
      </c>
      <c r="E2748" s="117">
        <v>3212</v>
      </c>
      <c r="F2748" s="140" t="s">
        <v>43</v>
      </c>
      <c r="G2748" s="132"/>
      <c r="H2748" s="365"/>
      <c r="I2748" s="365"/>
      <c r="J2748" s="365">
        <v>100</v>
      </c>
      <c r="K2748" s="365"/>
      <c r="L2748" s="365"/>
      <c r="M2748" s="365">
        <f t="shared" si="1676"/>
        <v>100</v>
      </c>
    </row>
    <row r="2749" spans="1:13" s="99" customFormat="1" hidden="1" x14ac:dyDescent="0.2">
      <c r="A2749" s="100" t="s">
        <v>850</v>
      </c>
      <c r="B2749" s="100" t="s">
        <v>875</v>
      </c>
      <c r="C2749" s="101">
        <v>43</v>
      </c>
      <c r="D2749" s="116"/>
      <c r="E2749" s="111">
        <v>323</v>
      </c>
      <c r="F2749" s="139"/>
      <c r="G2749" s="181"/>
      <c r="H2749" s="106">
        <f>H2750+H2751+H2753</f>
        <v>0</v>
      </c>
      <c r="I2749" s="106">
        <f>I2750+I2751+I2753</f>
        <v>0</v>
      </c>
      <c r="J2749" s="106">
        <f>J2750+J2751+J2753+J2752</f>
        <v>2300</v>
      </c>
      <c r="K2749" s="106">
        <f t="shared" ref="K2749:L2749" si="1694">K2750+K2751+K2753</f>
        <v>0</v>
      </c>
      <c r="L2749" s="106">
        <f t="shared" si="1694"/>
        <v>0</v>
      </c>
      <c r="M2749" s="106">
        <f t="shared" si="1676"/>
        <v>2300</v>
      </c>
    </row>
    <row r="2750" spans="1:13" s="99" customFormat="1" hidden="1" x14ac:dyDescent="0.2">
      <c r="A2750" s="93" t="s">
        <v>850</v>
      </c>
      <c r="B2750" s="93" t="s">
        <v>875</v>
      </c>
      <c r="C2750" s="94">
        <v>43</v>
      </c>
      <c r="D2750" s="95" t="s">
        <v>101</v>
      </c>
      <c r="E2750" s="117">
        <v>3231</v>
      </c>
      <c r="F2750" s="140" t="s">
        <v>52</v>
      </c>
      <c r="G2750" s="132"/>
      <c r="H2750" s="365"/>
      <c r="I2750" s="365"/>
      <c r="J2750" s="365">
        <v>300</v>
      </c>
      <c r="K2750" s="365"/>
      <c r="L2750" s="365"/>
      <c r="M2750" s="365">
        <f t="shared" si="1676"/>
        <v>300</v>
      </c>
    </row>
    <row r="2751" spans="1:13" s="99" customFormat="1" hidden="1" x14ac:dyDescent="0.2">
      <c r="A2751" s="93" t="s">
        <v>850</v>
      </c>
      <c r="B2751" s="93" t="s">
        <v>875</v>
      </c>
      <c r="C2751" s="94">
        <v>43</v>
      </c>
      <c r="D2751" s="95" t="s">
        <v>101</v>
      </c>
      <c r="E2751" s="117">
        <v>3233</v>
      </c>
      <c r="F2751" s="140" t="s">
        <v>54</v>
      </c>
      <c r="G2751" s="132"/>
      <c r="H2751" s="365"/>
      <c r="I2751" s="365"/>
      <c r="J2751" s="365">
        <v>400</v>
      </c>
      <c r="K2751" s="365"/>
      <c r="L2751" s="365"/>
      <c r="M2751" s="365">
        <f t="shared" si="1676"/>
        <v>400</v>
      </c>
    </row>
    <row r="2752" spans="1:13" s="99" customFormat="1" hidden="1" x14ac:dyDescent="0.2">
      <c r="A2752" s="93" t="s">
        <v>850</v>
      </c>
      <c r="B2752" s="93" t="s">
        <v>875</v>
      </c>
      <c r="C2752" s="94">
        <v>43</v>
      </c>
      <c r="D2752" s="95" t="s">
        <v>101</v>
      </c>
      <c r="E2752" s="117">
        <v>3237</v>
      </c>
      <c r="F2752" s="140" t="s">
        <v>58</v>
      </c>
      <c r="G2752" s="132"/>
      <c r="H2752" s="365"/>
      <c r="I2752" s="365"/>
      <c r="J2752" s="365">
        <v>1500</v>
      </c>
      <c r="K2752" s="365"/>
      <c r="L2752" s="365"/>
      <c r="M2752" s="365">
        <f t="shared" si="1676"/>
        <v>1500</v>
      </c>
    </row>
    <row r="2753" spans="1:13" s="99" customFormat="1" hidden="1" x14ac:dyDescent="0.2">
      <c r="A2753" s="93" t="s">
        <v>850</v>
      </c>
      <c r="B2753" s="93" t="s">
        <v>875</v>
      </c>
      <c r="C2753" s="94">
        <v>43</v>
      </c>
      <c r="D2753" s="95" t="s">
        <v>101</v>
      </c>
      <c r="E2753" s="117">
        <v>3239</v>
      </c>
      <c r="F2753" s="140" t="s">
        <v>60</v>
      </c>
      <c r="G2753" s="132"/>
      <c r="H2753" s="365"/>
      <c r="I2753" s="365"/>
      <c r="J2753" s="365">
        <v>100</v>
      </c>
      <c r="K2753" s="365"/>
      <c r="L2753" s="365"/>
      <c r="M2753" s="365">
        <f t="shared" si="1676"/>
        <v>100</v>
      </c>
    </row>
    <row r="2754" spans="1:13" s="99" customFormat="1" hidden="1" x14ac:dyDescent="0.2">
      <c r="A2754" s="163" t="s">
        <v>850</v>
      </c>
      <c r="B2754" s="163" t="s">
        <v>875</v>
      </c>
      <c r="C2754" s="164">
        <v>559</v>
      </c>
      <c r="D2754" s="163"/>
      <c r="E2754" s="165">
        <v>31</v>
      </c>
      <c r="F2754" s="166"/>
      <c r="G2754" s="166"/>
      <c r="H2754" s="180">
        <f>H2755+H2757</f>
        <v>0</v>
      </c>
      <c r="I2754" s="180">
        <f>I2755+I2757</f>
        <v>0</v>
      </c>
      <c r="J2754" s="180">
        <f>J2755+J2757</f>
        <v>36000</v>
      </c>
      <c r="K2754" s="180">
        <f t="shared" ref="K2754:L2754" si="1695">K2755+K2757</f>
        <v>0</v>
      </c>
      <c r="L2754" s="180">
        <f t="shared" si="1695"/>
        <v>0</v>
      </c>
      <c r="M2754" s="180">
        <f t="shared" si="1676"/>
        <v>36000</v>
      </c>
    </row>
    <row r="2755" spans="1:13" s="99" customFormat="1" hidden="1" x14ac:dyDescent="0.2">
      <c r="A2755" s="100" t="s">
        <v>850</v>
      </c>
      <c r="B2755" s="100" t="s">
        <v>875</v>
      </c>
      <c r="C2755" s="101">
        <v>559</v>
      </c>
      <c r="D2755" s="116"/>
      <c r="E2755" s="111">
        <v>311</v>
      </c>
      <c r="F2755" s="139"/>
      <c r="G2755" s="181"/>
      <c r="H2755" s="106">
        <f t="shared" ref="H2755:L2755" si="1696">H2756</f>
        <v>0</v>
      </c>
      <c r="I2755" s="106">
        <f t="shared" si="1696"/>
        <v>0</v>
      </c>
      <c r="J2755" s="106">
        <f t="shared" si="1696"/>
        <v>32000</v>
      </c>
      <c r="K2755" s="106">
        <f t="shared" si="1696"/>
        <v>0</v>
      </c>
      <c r="L2755" s="106">
        <f t="shared" si="1696"/>
        <v>0</v>
      </c>
      <c r="M2755" s="106">
        <f t="shared" si="1676"/>
        <v>32000</v>
      </c>
    </row>
    <row r="2756" spans="1:13" s="99" customFormat="1" hidden="1" x14ac:dyDescent="0.2">
      <c r="A2756" s="93" t="s">
        <v>850</v>
      </c>
      <c r="B2756" s="93" t="s">
        <v>875</v>
      </c>
      <c r="C2756" s="94">
        <v>559</v>
      </c>
      <c r="D2756" s="95" t="s">
        <v>101</v>
      </c>
      <c r="E2756" s="117">
        <v>3111</v>
      </c>
      <c r="F2756" s="140" t="s">
        <v>33</v>
      </c>
      <c r="G2756" s="132"/>
      <c r="H2756" s="365"/>
      <c r="I2756" s="365"/>
      <c r="J2756" s="365">
        <v>32000</v>
      </c>
      <c r="K2756" s="365"/>
      <c r="L2756" s="365"/>
      <c r="M2756" s="365">
        <f t="shared" si="1676"/>
        <v>32000</v>
      </c>
    </row>
    <row r="2757" spans="1:13" s="99" customFormat="1" hidden="1" x14ac:dyDescent="0.2">
      <c r="A2757" s="100" t="s">
        <v>850</v>
      </c>
      <c r="B2757" s="100" t="s">
        <v>875</v>
      </c>
      <c r="C2757" s="101">
        <v>559</v>
      </c>
      <c r="D2757" s="116"/>
      <c r="E2757" s="111">
        <v>313</v>
      </c>
      <c r="F2757" s="139"/>
      <c r="G2757" s="181"/>
      <c r="H2757" s="106">
        <f>H2758</f>
        <v>0</v>
      </c>
      <c r="I2757" s="106">
        <f>I2758</f>
        <v>0</v>
      </c>
      <c r="J2757" s="106">
        <f>J2758</f>
        <v>4000</v>
      </c>
      <c r="K2757" s="106">
        <f t="shared" ref="K2757:L2757" si="1697">K2758</f>
        <v>0</v>
      </c>
      <c r="L2757" s="106">
        <f t="shared" si="1697"/>
        <v>0</v>
      </c>
      <c r="M2757" s="106">
        <f t="shared" si="1676"/>
        <v>4000</v>
      </c>
    </row>
    <row r="2758" spans="1:13" s="99" customFormat="1" hidden="1" x14ac:dyDescent="0.2">
      <c r="A2758" s="93" t="s">
        <v>850</v>
      </c>
      <c r="B2758" s="93" t="s">
        <v>875</v>
      </c>
      <c r="C2758" s="94">
        <v>559</v>
      </c>
      <c r="D2758" s="95" t="s">
        <v>101</v>
      </c>
      <c r="E2758" s="117">
        <v>3132</v>
      </c>
      <c r="F2758" s="140" t="s">
        <v>40</v>
      </c>
      <c r="G2758" s="132"/>
      <c r="H2758" s="365"/>
      <c r="I2758" s="365"/>
      <c r="J2758" s="365">
        <v>4000</v>
      </c>
      <c r="K2758" s="365"/>
      <c r="L2758" s="365"/>
      <c r="M2758" s="365">
        <f t="shared" si="1676"/>
        <v>4000</v>
      </c>
    </row>
    <row r="2759" spans="1:13" s="99" customFormat="1" hidden="1" x14ac:dyDescent="0.2">
      <c r="A2759" s="163" t="s">
        <v>850</v>
      </c>
      <c r="B2759" s="163" t="s">
        <v>875</v>
      </c>
      <c r="C2759" s="164">
        <v>559</v>
      </c>
      <c r="D2759" s="163"/>
      <c r="E2759" s="165">
        <v>32</v>
      </c>
      <c r="F2759" s="166"/>
      <c r="G2759" s="166"/>
      <c r="H2759" s="180">
        <f>H2760+H2763</f>
        <v>0</v>
      </c>
      <c r="I2759" s="180">
        <f>I2760+I2763</f>
        <v>0</v>
      </c>
      <c r="J2759" s="180">
        <f>J2760+J2763</f>
        <v>13500</v>
      </c>
      <c r="K2759" s="180">
        <f t="shared" ref="K2759:L2759" si="1698">K2760+K2763</f>
        <v>0</v>
      </c>
      <c r="L2759" s="180">
        <f t="shared" si="1698"/>
        <v>0</v>
      </c>
      <c r="M2759" s="180">
        <f t="shared" si="1676"/>
        <v>13500</v>
      </c>
    </row>
    <row r="2760" spans="1:13" s="99" customFormat="1" hidden="1" x14ac:dyDescent="0.2">
      <c r="A2760" s="100" t="s">
        <v>850</v>
      </c>
      <c r="B2760" s="100" t="s">
        <v>875</v>
      </c>
      <c r="C2760" s="101">
        <v>559</v>
      </c>
      <c r="D2760" s="116"/>
      <c r="E2760" s="111">
        <v>321</v>
      </c>
      <c r="F2760" s="139"/>
      <c r="G2760" s="181"/>
      <c r="H2760" s="106">
        <f>H2761+H2762</f>
        <v>0</v>
      </c>
      <c r="I2760" s="106">
        <f>I2761+I2762</f>
        <v>0</v>
      </c>
      <c r="J2760" s="106">
        <f>J2761+J2762</f>
        <v>2800</v>
      </c>
      <c r="K2760" s="106">
        <f t="shared" ref="K2760:L2760" si="1699">K2761+K2762</f>
        <v>0</v>
      </c>
      <c r="L2760" s="106">
        <f t="shared" si="1699"/>
        <v>0</v>
      </c>
      <c r="M2760" s="106">
        <f t="shared" si="1676"/>
        <v>2800</v>
      </c>
    </row>
    <row r="2761" spans="1:13" s="99" customFormat="1" hidden="1" x14ac:dyDescent="0.2">
      <c r="A2761" s="93" t="s">
        <v>850</v>
      </c>
      <c r="B2761" s="93" t="s">
        <v>875</v>
      </c>
      <c r="C2761" s="94">
        <v>559</v>
      </c>
      <c r="D2761" s="95" t="s">
        <v>101</v>
      </c>
      <c r="E2761" s="117">
        <v>3211</v>
      </c>
      <c r="F2761" s="140" t="s">
        <v>42</v>
      </c>
      <c r="G2761" s="132"/>
      <c r="H2761" s="365"/>
      <c r="I2761" s="365"/>
      <c r="J2761" s="365">
        <v>2400</v>
      </c>
      <c r="K2761" s="365"/>
      <c r="L2761" s="365"/>
      <c r="M2761" s="365">
        <f t="shared" si="1676"/>
        <v>2400</v>
      </c>
    </row>
    <row r="2762" spans="1:13" s="99" customFormat="1" ht="30" hidden="1" x14ac:dyDescent="0.2">
      <c r="A2762" s="93" t="s">
        <v>850</v>
      </c>
      <c r="B2762" s="93" t="s">
        <v>875</v>
      </c>
      <c r="C2762" s="94">
        <v>559</v>
      </c>
      <c r="D2762" s="95" t="s">
        <v>101</v>
      </c>
      <c r="E2762" s="117">
        <v>3212</v>
      </c>
      <c r="F2762" s="140" t="s">
        <v>43</v>
      </c>
      <c r="G2762" s="132"/>
      <c r="H2762" s="365"/>
      <c r="I2762" s="365"/>
      <c r="J2762" s="365">
        <v>400</v>
      </c>
      <c r="K2762" s="365"/>
      <c r="L2762" s="365"/>
      <c r="M2762" s="365">
        <f t="shared" si="1676"/>
        <v>400</v>
      </c>
    </row>
    <row r="2763" spans="1:13" s="99" customFormat="1" hidden="1" x14ac:dyDescent="0.2">
      <c r="A2763" s="100" t="s">
        <v>850</v>
      </c>
      <c r="B2763" s="100" t="s">
        <v>875</v>
      </c>
      <c r="C2763" s="101">
        <v>559</v>
      </c>
      <c r="D2763" s="116"/>
      <c r="E2763" s="111">
        <v>323</v>
      </c>
      <c r="F2763" s="139"/>
      <c r="G2763" s="181"/>
      <c r="H2763" s="106">
        <f>H2764+H2765+H2767</f>
        <v>0</v>
      </c>
      <c r="I2763" s="106">
        <f>I2764+I2765+I2767</f>
        <v>0</v>
      </c>
      <c r="J2763" s="106">
        <f>J2764+J2765+J2767+J2766</f>
        <v>10700</v>
      </c>
      <c r="K2763" s="106">
        <f t="shared" ref="K2763:L2763" si="1700">K2764+K2765+K2767</f>
        <v>0</v>
      </c>
      <c r="L2763" s="106">
        <f t="shared" si="1700"/>
        <v>0</v>
      </c>
      <c r="M2763" s="106">
        <f t="shared" si="1676"/>
        <v>10700</v>
      </c>
    </row>
    <row r="2764" spans="1:13" s="99" customFormat="1" hidden="1" x14ac:dyDescent="0.2">
      <c r="A2764" s="93" t="s">
        <v>850</v>
      </c>
      <c r="B2764" s="93" t="s">
        <v>875</v>
      </c>
      <c r="C2764" s="94">
        <v>559</v>
      </c>
      <c r="D2764" s="95" t="s">
        <v>101</v>
      </c>
      <c r="E2764" s="117">
        <v>3231</v>
      </c>
      <c r="F2764" s="140" t="s">
        <v>52</v>
      </c>
      <c r="G2764" s="132"/>
      <c r="H2764" s="365"/>
      <c r="I2764" s="365"/>
      <c r="J2764" s="365">
        <v>1200</v>
      </c>
      <c r="K2764" s="365"/>
      <c r="L2764" s="365"/>
      <c r="M2764" s="365">
        <f t="shared" si="1676"/>
        <v>1200</v>
      </c>
    </row>
    <row r="2765" spans="1:13" s="99" customFormat="1" hidden="1" x14ac:dyDescent="0.2">
      <c r="A2765" s="93" t="s">
        <v>850</v>
      </c>
      <c r="B2765" s="93" t="s">
        <v>875</v>
      </c>
      <c r="C2765" s="94">
        <v>559</v>
      </c>
      <c r="D2765" s="95" t="s">
        <v>101</v>
      </c>
      <c r="E2765" s="117">
        <v>3233</v>
      </c>
      <c r="F2765" s="140" t="s">
        <v>54</v>
      </c>
      <c r="G2765" s="132"/>
      <c r="H2765" s="365"/>
      <c r="I2765" s="365"/>
      <c r="J2765" s="365">
        <v>1600</v>
      </c>
      <c r="K2765" s="365"/>
      <c r="L2765" s="365"/>
      <c r="M2765" s="365">
        <f t="shared" si="1676"/>
        <v>1600</v>
      </c>
    </row>
    <row r="2766" spans="1:13" s="99" customFormat="1" hidden="1" x14ac:dyDescent="0.2">
      <c r="A2766" s="93" t="s">
        <v>850</v>
      </c>
      <c r="B2766" s="93" t="s">
        <v>875</v>
      </c>
      <c r="C2766" s="94">
        <v>559</v>
      </c>
      <c r="D2766" s="95" t="s">
        <v>101</v>
      </c>
      <c r="E2766" s="117">
        <v>3237</v>
      </c>
      <c r="F2766" s="140" t="s">
        <v>58</v>
      </c>
      <c r="G2766" s="132"/>
      <c r="H2766" s="365"/>
      <c r="I2766" s="365"/>
      <c r="J2766" s="365">
        <v>7500</v>
      </c>
      <c r="K2766" s="365"/>
      <c r="L2766" s="365"/>
      <c r="M2766" s="365">
        <f t="shared" si="1676"/>
        <v>7500</v>
      </c>
    </row>
    <row r="2767" spans="1:13" s="99" customFormat="1" hidden="1" x14ac:dyDescent="0.2">
      <c r="A2767" s="93" t="s">
        <v>850</v>
      </c>
      <c r="B2767" s="93" t="s">
        <v>875</v>
      </c>
      <c r="C2767" s="94">
        <v>559</v>
      </c>
      <c r="D2767" s="95" t="s">
        <v>101</v>
      </c>
      <c r="E2767" s="117">
        <v>3239</v>
      </c>
      <c r="F2767" s="140" t="s">
        <v>60</v>
      </c>
      <c r="G2767" s="132"/>
      <c r="H2767" s="365"/>
      <c r="I2767" s="365"/>
      <c r="J2767" s="365">
        <v>400</v>
      </c>
      <c r="K2767" s="365"/>
      <c r="L2767" s="365"/>
      <c r="M2767" s="365">
        <f t="shared" si="1676"/>
        <v>400</v>
      </c>
    </row>
    <row r="2768" spans="1:13" s="99" customFormat="1" ht="67.5" hidden="1" x14ac:dyDescent="0.2">
      <c r="A2768" s="169" t="s">
        <v>850</v>
      </c>
      <c r="B2768" s="169" t="s">
        <v>877</v>
      </c>
      <c r="C2768" s="169"/>
      <c r="D2768" s="169"/>
      <c r="E2768" s="170"/>
      <c r="F2768" s="172" t="s">
        <v>878</v>
      </c>
      <c r="G2768" s="173" t="s">
        <v>618</v>
      </c>
      <c r="H2768" s="297">
        <f>H2769+H2774+H2783+H2788</f>
        <v>0</v>
      </c>
      <c r="I2768" s="297">
        <f>I2769+I2774+I2783+I2788</f>
        <v>0</v>
      </c>
      <c r="J2768" s="297">
        <f>J2769+J2774+J2783+J2788</f>
        <v>67870</v>
      </c>
      <c r="K2768" s="297">
        <f t="shared" ref="K2768:L2768" si="1701">K2769+K2774+K2783+K2788</f>
        <v>0</v>
      </c>
      <c r="L2768" s="297">
        <f t="shared" si="1701"/>
        <v>0</v>
      </c>
      <c r="M2768" s="297">
        <f t="shared" si="1676"/>
        <v>67870</v>
      </c>
    </row>
    <row r="2769" spans="1:13" s="99" customFormat="1" hidden="1" x14ac:dyDescent="0.2">
      <c r="A2769" s="186" t="s">
        <v>850</v>
      </c>
      <c r="B2769" s="186" t="s">
        <v>877</v>
      </c>
      <c r="C2769" s="164">
        <v>43</v>
      </c>
      <c r="D2769" s="186"/>
      <c r="E2769" s="366">
        <v>31</v>
      </c>
      <c r="F2769" s="367"/>
      <c r="G2769" s="368"/>
      <c r="H2769" s="180">
        <f>H2770+H2772</f>
        <v>0</v>
      </c>
      <c r="I2769" s="180">
        <f t="shared" ref="I2769:J2769" si="1702">I2770+I2772</f>
        <v>0</v>
      </c>
      <c r="J2769" s="180">
        <f t="shared" si="1702"/>
        <v>11200</v>
      </c>
      <c r="K2769" s="180">
        <f t="shared" ref="K2769:L2769" si="1703">K2770+K2772</f>
        <v>0</v>
      </c>
      <c r="L2769" s="180">
        <f t="shared" si="1703"/>
        <v>0</v>
      </c>
      <c r="M2769" s="180">
        <f t="shared" si="1676"/>
        <v>11200</v>
      </c>
    </row>
    <row r="2770" spans="1:13" s="99" customFormat="1" hidden="1" x14ac:dyDescent="0.2">
      <c r="A2770" s="116" t="s">
        <v>850</v>
      </c>
      <c r="B2770" s="116" t="s">
        <v>877</v>
      </c>
      <c r="C2770" s="101">
        <v>43</v>
      </c>
      <c r="D2770" s="116"/>
      <c r="E2770" s="111">
        <v>311</v>
      </c>
      <c r="F2770" s="139"/>
      <c r="G2770" s="181"/>
      <c r="H2770" s="155">
        <f>H2771</f>
        <v>0</v>
      </c>
      <c r="I2770" s="155">
        <f>I2771</f>
        <v>0</v>
      </c>
      <c r="J2770" s="155">
        <f>J2771</f>
        <v>9600</v>
      </c>
      <c r="K2770" s="155">
        <f t="shared" ref="K2770:L2770" si="1704">K2771</f>
        <v>0</v>
      </c>
      <c r="L2770" s="155">
        <f t="shared" si="1704"/>
        <v>0</v>
      </c>
      <c r="M2770" s="155">
        <f t="shared" si="1676"/>
        <v>9600</v>
      </c>
    </row>
    <row r="2771" spans="1:13" s="99" customFormat="1" hidden="1" x14ac:dyDescent="0.2">
      <c r="A2771" s="95" t="s">
        <v>850</v>
      </c>
      <c r="B2771" s="95" t="s">
        <v>877</v>
      </c>
      <c r="C2771" s="94">
        <v>43</v>
      </c>
      <c r="D2771" s="95" t="s">
        <v>101</v>
      </c>
      <c r="E2771" s="117">
        <v>3111</v>
      </c>
      <c r="F2771" s="140" t="s">
        <v>33</v>
      </c>
      <c r="G2771" s="132"/>
      <c r="H2771" s="275"/>
      <c r="I2771" s="275"/>
      <c r="J2771" s="275">
        <v>9600</v>
      </c>
      <c r="K2771" s="275"/>
      <c r="L2771" s="275"/>
      <c r="M2771" s="275">
        <f t="shared" si="1676"/>
        <v>9600</v>
      </c>
    </row>
    <row r="2772" spans="1:13" s="99" customFormat="1" hidden="1" x14ac:dyDescent="0.2">
      <c r="A2772" s="116" t="s">
        <v>850</v>
      </c>
      <c r="B2772" s="116" t="s">
        <v>877</v>
      </c>
      <c r="C2772" s="101">
        <v>43</v>
      </c>
      <c r="D2772" s="116"/>
      <c r="E2772" s="111">
        <v>313</v>
      </c>
      <c r="F2772" s="139"/>
      <c r="G2772" s="181"/>
      <c r="H2772" s="155">
        <f>H2773</f>
        <v>0</v>
      </c>
      <c r="I2772" s="155">
        <f>I2773</f>
        <v>0</v>
      </c>
      <c r="J2772" s="155">
        <f>J2773</f>
        <v>1600</v>
      </c>
      <c r="K2772" s="155">
        <f t="shared" ref="K2772:L2772" si="1705">K2773</f>
        <v>0</v>
      </c>
      <c r="L2772" s="155">
        <f t="shared" si="1705"/>
        <v>0</v>
      </c>
      <c r="M2772" s="155">
        <f t="shared" si="1676"/>
        <v>1600</v>
      </c>
    </row>
    <row r="2773" spans="1:13" s="99" customFormat="1" hidden="1" x14ac:dyDescent="0.2">
      <c r="A2773" s="95" t="s">
        <v>850</v>
      </c>
      <c r="B2773" s="95" t="s">
        <v>877</v>
      </c>
      <c r="C2773" s="94">
        <v>43</v>
      </c>
      <c r="D2773" s="95" t="s">
        <v>101</v>
      </c>
      <c r="E2773" s="117">
        <v>3132</v>
      </c>
      <c r="F2773" s="140" t="s">
        <v>40</v>
      </c>
      <c r="G2773" s="132"/>
      <c r="H2773" s="275"/>
      <c r="I2773" s="275"/>
      <c r="J2773" s="275">
        <v>1600</v>
      </c>
      <c r="K2773" s="275"/>
      <c r="L2773" s="275"/>
      <c r="M2773" s="275">
        <f t="shared" si="1676"/>
        <v>1600</v>
      </c>
    </row>
    <row r="2774" spans="1:13" s="99" customFormat="1" hidden="1" x14ac:dyDescent="0.2">
      <c r="A2774" s="186" t="s">
        <v>850</v>
      </c>
      <c r="B2774" s="186" t="s">
        <v>877</v>
      </c>
      <c r="C2774" s="164">
        <v>43</v>
      </c>
      <c r="D2774" s="186"/>
      <c r="E2774" s="366">
        <v>32</v>
      </c>
      <c r="F2774" s="367"/>
      <c r="G2774" s="368"/>
      <c r="H2774" s="180">
        <f>H2775+H2778</f>
        <v>0</v>
      </c>
      <c r="I2774" s="180">
        <f t="shared" ref="I2774:J2774" si="1706">I2775+I2778</f>
        <v>0</v>
      </c>
      <c r="J2774" s="180">
        <f t="shared" si="1706"/>
        <v>2380</v>
      </c>
      <c r="K2774" s="180">
        <f t="shared" ref="K2774:L2774" si="1707">K2775+K2778</f>
        <v>0</v>
      </c>
      <c r="L2774" s="180">
        <f t="shared" si="1707"/>
        <v>0</v>
      </c>
      <c r="M2774" s="180">
        <f t="shared" si="1676"/>
        <v>2380</v>
      </c>
    </row>
    <row r="2775" spans="1:13" s="99" customFormat="1" hidden="1" x14ac:dyDescent="0.2">
      <c r="A2775" s="116" t="s">
        <v>850</v>
      </c>
      <c r="B2775" s="116" t="s">
        <v>877</v>
      </c>
      <c r="C2775" s="101">
        <v>43</v>
      </c>
      <c r="D2775" s="116"/>
      <c r="E2775" s="111">
        <v>321</v>
      </c>
      <c r="F2775" s="139"/>
      <c r="G2775" s="181"/>
      <c r="H2775" s="155">
        <f>SUM(H2776:H2777)</f>
        <v>0</v>
      </c>
      <c r="I2775" s="155">
        <f>SUM(I2776:I2777)</f>
        <v>0</v>
      </c>
      <c r="J2775" s="155">
        <f>SUM(J2776:J2777)</f>
        <v>680</v>
      </c>
      <c r="K2775" s="155">
        <f t="shared" ref="K2775:L2775" si="1708">SUM(K2776:K2777)</f>
        <v>0</v>
      </c>
      <c r="L2775" s="155">
        <f t="shared" si="1708"/>
        <v>0</v>
      </c>
      <c r="M2775" s="155">
        <f t="shared" si="1676"/>
        <v>680</v>
      </c>
    </row>
    <row r="2776" spans="1:13" s="99" customFormat="1" hidden="1" x14ac:dyDescent="0.2">
      <c r="A2776" s="95" t="s">
        <v>850</v>
      </c>
      <c r="B2776" s="95" t="s">
        <v>877</v>
      </c>
      <c r="C2776" s="94">
        <v>43</v>
      </c>
      <c r="D2776" s="95" t="s">
        <v>101</v>
      </c>
      <c r="E2776" s="117">
        <v>3211</v>
      </c>
      <c r="F2776" s="140" t="s">
        <v>42</v>
      </c>
      <c r="G2776" s="132"/>
      <c r="H2776" s="275"/>
      <c r="I2776" s="275"/>
      <c r="J2776" s="275">
        <v>600</v>
      </c>
      <c r="K2776" s="275"/>
      <c r="L2776" s="275"/>
      <c r="M2776" s="275">
        <f t="shared" ref="M2776:M2825" si="1709">H2776-I2776+J2776-K2776+L2776</f>
        <v>600</v>
      </c>
    </row>
    <row r="2777" spans="1:13" s="99" customFormat="1" ht="30" hidden="1" x14ac:dyDescent="0.2">
      <c r="A2777" s="95" t="s">
        <v>850</v>
      </c>
      <c r="B2777" s="95" t="s">
        <v>877</v>
      </c>
      <c r="C2777" s="94">
        <v>43</v>
      </c>
      <c r="D2777" s="95" t="s">
        <v>101</v>
      </c>
      <c r="E2777" s="117">
        <v>3212</v>
      </c>
      <c r="F2777" s="140" t="s">
        <v>43</v>
      </c>
      <c r="G2777" s="132"/>
      <c r="H2777" s="275"/>
      <c r="I2777" s="275"/>
      <c r="J2777" s="275">
        <v>80</v>
      </c>
      <c r="K2777" s="275"/>
      <c r="L2777" s="275"/>
      <c r="M2777" s="275">
        <f t="shared" si="1709"/>
        <v>80</v>
      </c>
    </row>
    <row r="2778" spans="1:13" s="99" customFormat="1" hidden="1" x14ac:dyDescent="0.2">
      <c r="A2778" s="100" t="s">
        <v>850</v>
      </c>
      <c r="B2778" s="100" t="s">
        <v>877</v>
      </c>
      <c r="C2778" s="101">
        <v>43</v>
      </c>
      <c r="D2778" s="116"/>
      <c r="E2778" s="111">
        <v>323</v>
      </c>
      <c r="F2778" s="139"/>
      <c r="G2778" s="181"/>
      <c r="H2778" s="155">
        <f t="shared" ref="H2778:I2778" si="1710">H2779+H2780+H2782+H2781</f>
        <v>0</v>
      </c>
      <c r="I2778" s="155">
        <f t="shared" si="1710"/>
        <v>0</v>
      </c>
      <c r="J2778" s="155">
        <f>J2779+J2780+J2782+J2781</f>
        <v>1700</v>
      </c>
      <c r="K2778" s="155">
        <f t="shared" ref="K2778:L2778" si="1711">K2779+K2780+K2782+K2781</f>
        <v>0</v>
      </c>
      <c r="L2778" s="155">
        <f t="shared" si="1711"/>
        <v>0</v>
      </c>
      <c r="M2778" s="155">
        <f t="shared" si="1709"/>
        <v>1700</v>
      </c>
    </row>
    <row r="2779" spans="1:13" s="99" customFormat="1" hidden="1" x14ac:dyDescent="0.2">
      <c r="A2779" s="93" t="s">
        <v>850</v>
      </c>
      <c r="B2779" s="93" t="s">
        <v>877</v>
      </c>
      <c r="C2779" s="94">
        <v>43</v>
      </c>
      <c r="D2779" s="95" t="s">
        <v>101</v>
      </c>
      <c r="E2779" s="117">
        <v>3231</v>
      </c>
      <c r="F2779" s="140" t="s">
        <v>52</v>
      </c>
      <c r="G2779" s="181"/>
      <c r="H2779" s="155"/>
      <c r="I2779" s="155"/>
      <c r="J2779" s="369">
        <v>800</v>
      </c>
      <c r="K2779" s="155"/>
      <c r="L2779" s="155"/>
      <c r="M2779" s="155">
        <f t="shared" si="1709"/>
        <v>800</v>
      </c>
    </row>
    <row r="2780" spans="1:13" s="99" customFormat="1" hidden="1" x14ac:dyDescent="0.2">
      <c r="A2780" s="93" t="s">
        <v>850</v>
      </c>
      <c r="B2780" s="93" t="s">
        <v>877</v>
      </c>
      <c r="C2780" s="94">
        <v>43</v>
      </c>
      <c r="D2780" s="95" t="s">
        <v>101</v>
      </c>
      <c r="E2780" s="117">
        <v>3233</v>
      </c>
      <c r="F2780" s="140" t="s">
        <v>54</v>
      </c>
      <c r="G2780" s="181"/>
      <c r="H2780" s="155"/>
      <c r="I2780" s="155"/>
      <c r="J2780" s="369">
        <v>400</v>
      </c>
      <c r="K2780" s="155"/>
      <c r="L2780" s="155"/>
      <c r="M2780" s="155">
        <f t="shared" si="1709"/>
        <v>400</v>
      </c>
    </row>
    <row r="2781" spans="1:13" s="99" customFormat="1" hidden="1" x14ac:dyDescent="0.2">
      <c r="A2781" s="93" t="s">
        <v>850</v>
      </c>
      <c r="B2781" s="93" t="s">
        <v>877</v>
      </c>
      <c r="C2781" s="94">
        <v>43</v>
      </c>
      <c r="D2781" s="95" t="s">
        <v>101</v>
      </c>
      <c r="E2781" s="117">
        <v>3237</v>
      </c>
      <c r="F2781" s="140" t="s">
        <v>58</v>
      </c>
      <c r="G2781" s="181"/>
      <c r="H2781" s="155"/>
      <c r="I2781" s="155"/>
      <c r="J2781" s="369">
        <v>400</v>
      </c>
      <c r="K2781" s="155"/>
      <c r="L2781" s="155"/>
      <c r="M2781" s="155">
        <f t="shared" si="1709"/>
        <v>400</v>
      </c>
    </row>
    <row r="2782" spans="1:13" s="99" customFormat="1" hidden="1" x14ac:dyDescent="0.2">
      <c r="A2782" s="93" t="s">
        <v>850</v>
      </c>
      <c r="B2782" s="93" t="s">
        <v>877</v>
      </c>
      <c r="C2782" s="94">
        <v>43</v>
      </c>
      <c r="D2782" s="95" t="s">
        <v>101</v>
      </c>
      <c r="E2782" s="117">
        <v>3239</v>
      </c>
      <c r="F2782" s="140" t="s">
        <v>60</v>
      </c>
      <c r="G2782" s="181"/>
      <c r="H2782" s="155"/>
      <c r="I2782" s="155"/>
      <c r="J2782" s="369">
        <v>100</v>
      </c>
      <c r="K2782" s="155"/>
      <c r="L2782" s="155"/>
      <c r="M2782" s="155">
        <f t="shared" si="1709"/>
        <v>100</v>
      </c>
    </row>
    <row r="2783" spans="1:13" s="99" customFormat="1" hidden="1" x14ac:dyDescent="0.2">
      <c r="A2783" s="186" t="s">
        <v>850</v>
      </c>
      <c r="B2783" s="186" t="s">
        <v>877</v>
      </c>
      <c r="C2783" s="164">
        <v>559</v>
      </c>
      <c r="D2783" s="186"/>
      <c r="E2783" s="366">
        <v>31</v>
      </c>
      <c r="F2783" s="367"/>
      <c r="G2783" s="368"/>
      <c r="H2783" s="180">
        <f>H2784+H2786</f>
        <v>0</v>
      </c>
      <c r="I2783" s="180">
        <f t="shared" ref="I2783:J2783" si="1712">I2784+I2786</f>
        <v>0</v>
      </c>
      <c r="J2783" s="180">
        <f t="shared" si="1712"/>
        <v>44800</v>
      </c>
      <c r="K2783" s="180">
        <f t="shared" ref="K2783:L2783" si="1713">K2784+K2786</f>
        <v>0</v>
      </c>
      <c r="L2783" s="180">
        <f t="shared" si="1713"/>
        <v>0</v>
      </c>
      <c r="M2783" s="180">
        <f t="shared" si="1709"/>
        <v>44800</v>
      </c>
    </row>
    <row r="2784" spans="1:13" s="99" customFormat="1" hidden="1" x14ac:dyDescent="0.2">
      <c r="A2784" s="116" t="s">
        <v>850</v>
      </c>
      <c r="B2784" s="116" t="s">
        <v>877</v>
      </c>
      <c r="C2784" s="101">
        <v>559</v>
      </c>
      <c r="D2784" s="116"/>
      <c r="E2784" s="111">
        <v>311</v>
      </c>
      <c r="F2784" s="139"/>
      <c r="G2784" s="181"/>
      <c r="H2784" s="155">
        <f>H2785</f>
        <v>0</v>
      </c>
      <c r="I2784" s="155">
        <f>I2785</f>
        <v>0</v>
      </c>
      <c r="J2784" s="155">
        <f>J2785</f>
        <v>38500</v>
      </c>
      <c r="K2784" s="155">
        <f t="shared" ref="K2784:L2784" si="1714">K2785</f>
        <v>0</v>
      </c>
      <c r="L2784" s="155">
        <f t="shared" si="1714"/>
        <v>0</v>
      </c>
      <c r="M2784" s="155">
        <f t="shared" si="1709"/>
        <v>38500</v>
      </c>
    </row>
    <row r="2785" spans="1:13" s="99" customFormat="1" hidden="1" x14ac:dyDescent="0.2">
      <c r="A2785" s="95" t="s">
        <v>850</v>
      </c>
      <c r="B2785" s="95" t="s">
        <v>877</v>
      </c>
      <c r="C2785" s="94">
        <v>559</v>
      </c>
      <c r="D2785" s="95" t="s">
        <v>101</v>
      </c>
      <c r="E2785" s="117">
        <v>3111</v>
      </c>
      <c r="F2785" s="140" t="s">
        <v>33</v>
      </c>
      <c r="G2785" s="132"/>
      <c r="H2785" s="275"/>
      <c r="I2785" s="275"/>
      <c r="J2785" s="275">
        <v>38500</v>
      </c>
      <c r="K2785" s="275"/>
      <c r="L2785" s="275"/>
      <c r="M2785" s="275">
        <f t="shared" si="1709"/>
        <v>38500</v>
      </c>
    </row>
    <row r="2786" spans="1:13" s="99" customFormat="1" hidden="1" x14ac:dyDescent="0.2">
      <c r="A2786" s="116" t="s">
        <v>850</v>
      </c>
      <c r="B2786" s="116" t="s">
        <v>877</v>
      </c>
      <c r="C2786" s="101">
        <v>559</v>
      </c>
      <c r="D2786" s="116"/>
      <c r="E2786" s="111">
        <v>313</v>
      </c>
      <c r="F2786" s="139"/>
      <c r="G2786" s="181"/>
      <c r="H2786" s="155">
        <f>H2787</f>
        <v>0</v>
      </c>
      <c r="I2786" s="155">
        <f>I2787</f>
        <v>0</v>
      </c>
      <c r="J2786" s="155">
        <f>J2787</f>
        <v>6300</v>
      </c>
      <c r="K2786" s="155">
        <f t="shared" ref="K2786:L2786" si="1715">K2787</f>
        <v>0</v>
      </c>
      <c r="L2786" s="155">
        <f t="shared" si="1715"/>
        <v>0</v>
      </c>
      <c r="M2786" s="155">
        <f t="shared" si="1709"/>
        <v>6300</v>
      </c>
    </row>
    <row r="2787" spans="1:13" s="99" customFormat="1" hidden="1" x14ac:dyDescent="0.2">
      <c r="A2787" s="95" t="s">
        <v>850</v>
      </c>
      <c r="B2787" s="95" t="s">
        <v>877</v>
      </c>
      <c r="C2787" s="94">
        <v>559</v>
      </c>
      <c r="D2787" s="95" t="s">
        <v>101</v>
      </c>
      <c r="E2787" s="117">
        <v>3132</v>
      </c>
      <c r="F2787" s="140" t="s">
        <v>40</v>
      </c>
      <c r="G2787" s="132"/>
      <c r="H2787" s="275"/>
      <c r="I2787" s="275"/>
      <c r="J2787" s="275">
        <v>6300</v>
      </c>
      <c r="K2787" s="275"/>
      <c r="L2787" s="275"/>
      <c r="M2787" s="275">
        <f t="shared" si="1709"/>
        <v>6300</v>
      </c>
    </row>
    <row r="2788" spans="1:13" s="99" customFormat="1" hidden="1" x14ac:dyDescent="0.2">
      <c r="A2788" s="186" t="s">
        <v>850</v>
      </c>
      <c r="B2788" s="186" t="s">
        <v>877</v>
      </c>
      <c r="C2788" s="164">
        <v>559</v>
      </c>
      <c r="D2788" s="186"/>
      <c r="E2788" s="366">
        <v>32</v>
      </c>
      <c r="F2788" s="367"/>
      <c r="G2788" s="368"/>
      <c r="H2788" s="180">
        <f>H2789+H2792</f>
        <v>0</v>
      </c>
      <c r="I2788" s="180">
        <f t="shared" ref="I2788:L2788" si="1716">I2789+I2792</f>
        <v>0</v>
      </c>
      <c r="J2788" s="180">
        <f>J2789+J2792</f>
        <v>9490</v>
      </c>
      <c r="K2788" s="180">
        <f t="shared" si="1716"/>
        <v>0</v>
      </c>
      <c r="L2788" s="180">
        <f t="shared" si="1716"/>
        <v>0</v>
      </c>
      <c r="M2788" s="180">
        <f t="shared" si="1709"/>
        <v>9490</v>
      </c>
    </row>
    <row r="2789" spans="1:13" s="99" customFormat="1" hidden="1" x14ac:dyDescent="0.2">
      <c r="A2789" s="116" t="s">
        <v>850</v>
      </c>
      <c r="B2789" s="116" t="s">
        <v>877</v>
      </c>
      <c r="C2789" s="101">
        <v>559</v>
      </c>
      <c r="D2789" s="116"/>
      <c r="E2789" s="111">
        <v>321</v>
      </c>
      <c r="F2789" s="139"/>
      <c r="G2789" s="181"/>
      <c r="H2789" s="155">
        <f>SUM(H2790:H2791)</f>
        <v>0</v>
      </c>
      <c r="I2789" s="155">
        <f>SUM(I2790:I2791)</f>
        <v>0</v>
      </c>
      <c r="J2789" s="155">
        <f>SUM(J2790:J2791)</f>
        <v>2690</v>
      </c>
      <c r="K2789" s="155">
        <f t="shared" ref="K2789:L2789" si="1717">SUM(K2790:K2791)</f>
        <v>0</v>
      </c>
      <c r="L2789" s="155">
        <f t="shared" si="1717"/>
        <v>0</v>
      </c>
      <c r="M2789" s="155">
        <f t="shared" si="1709"/>
        <v>2690</v>
      </c>
    </row>
    <row r="2790" spans="1:13" s="99" customFormat="1" hidden="1" x14ac:dyDescent="0.2">
      <c r="A2790" s="95" t="s">
        <v>850</v>
      </c>
      <c r="B2790" s="95" t="s">
        <v>877</v>
      </c>
      <c r="C2790" s="94">
        <v>559</v>
      </c>
      <c r="D2790" s="95" t="s">
        <v>101</v>
      </c>
      <c r="E2790" s="117">
        <v>3211</v>
      </c>
      <c r="F2790" s="140" t="s">
        <v>42</v>
      </c>
      <c r="G2790" s="132"/>
      <c r="H2790" s="275"/>
      <c r="I2790" s="275"/>
      <c r="J2790" s="275">
        <v>2400</v>
      </c>
      <c r="K2790" s="275"/>
      <c r="L2790" s="275"/>
      <c r="M2790" s="275">
        <f t="shared" si="1709"/>
        <v>2400</v>
      </c>
    </row>
    <row r="2791" spans="1:13" s="99" customFormat="1" ht="30" hidden="1" x14ac:dyDescent="0.2">
      <c r="A2791" s="95" t="s">
        <v>850</v>
      </c>
      <c r="B2791" s="95" t="s">
        <v>877</v>
      </c>
      <c r="C2791" s="94">
        <v>559</v>
      </c>
      <c r="D2791" s="95" t="s">
        <v>101</v>
      </c>
      <c r="E2791" s="117">
        <v>3212</v>
      </c>
      <c r="F2791" s="140" t="s">
        <v>43</v>
      </c>
      <c r="G2791" s="132"/>
      <c r="H2791" s="275"/>
      <c r="I2791" s="275"/>
      <c r="J2791" s="275">
        <v>290</v>
      </c>
      <c r="K2791" s="275"/>
      <c r="L2791" s="275"/>
      <c r="M2791" s="275">
        <f t="shared" si="1709"/>
        <v>290</v>
      </c>
    </row>
    <row r="2792" spans="1:13" s="99" customFormat="1" hidden="1" x14ac:dyDescent="0.2">
      <c r="A2792" s="100" t="s">
        <v>850</v>
      </c>
      <c r="B2792" s="100" t="s">
        <v>877</v>
      </c>
      <c r="C2792" s="101">
        <v>559</v>
      </c>
      <c r="D2792" s="116"/>
      <c r="E2792" s="111">
        <v>323</v>
      </c>
      <c r="F2792" s="139"/>
      <c r="G2792" s="132"/>
      <c r="H2792" s="304">
        <f>H2793+H2794+H2796+H2795</f>
        <v>0</v>
      </c>
      <c r="I2792" s="304">
        <f t="shared" ref="I2792:L2792" si="1718">I2793+I2794+I2796+I2795</f>
        <v>0</v>
      </c>
      <c r="J2792" s="304">
        <f>J2793+J2794+J2796+J2795</f>
        <v>6800</v>
      </c>
      <c r="K2792" s="304">
        <f t="shared" si="1718"/>
        <v>0</v>
      </c>
      <c r="L2792" s="304">
        <f t="shared" si="1718"/>
        <v>0</v>
      </c>
      <c r="M2792" s="304">
        <f t="shared" si="1709"/>
        <v>6800</v>
      </c>
    </row>
    <row r="2793" spans="1:13" s="99" customFormat="1" hidden="1" x14ac:dyDescent="0.2">
      <c r="A2793" s="93" t="s">
        <v>850</v>
      </c>
      <c r="B2793" s="93" t="s">
        <v>877</v>
      </c>
      <c r="C2793" s="94">
        <v>559</v>
      </c>
      <c r="D2793" s="95" t="s">
        <v>101</v>
      </c>
      <c r="E2793" s="117">
        <v>3231</v>
      </c>
      <c r="F2793" s="140" t="s">
        <v>52</v>
      </c>
      <c r="G2793" s="132"/>
      <c r="H2793" s="275"/>
      <c r="I2793" s="275"/>
      <c r="J2793" s="275">
        <v>3200</v>
      </c>
      <c r="K2793" s="275"/>
      <c r="L2793" s="275"/>
      <c r="M2793" s="275">
        <f t="shared" si="1709"/>
        <v>3200</v>
      </c>
    </row>
    <row r="2794" spans="1:13" s="99" customFormat="1" hidden="1" x14ac:dyDescent="0.2">
      <c r="A2794" s="93" t="s">
        <v>850</v>
      </c>
      <c r="B2794" s="93" t="s">
        <v>877</v>
      </c>
      <c r="C2794" s="94">
        <v>559</v>
      </c>
      <c r="D2794" s="95" t="s">
        <v>101</v>
      </c>
      <c r="E2794" s="117">
        <v>3233</v>
      </c>
      <c r="F2794" s="140" t="s">
        <v>54</v>
      </c>
      <c r="G2794" s="132"/>
      <c r="H2794" s="275"/>
      <c r="I2794" s="275"/>
      <c r="J2794" s="275">
        <v>1600</v>
      </c>
      <c r="K2794" s="275"/>
      <c r="L2794" s="275"/>
      <c r="M2794" s="275">
        <f t="shared" si="1709"/>
        <v>1600</v>
      </c>
    </row>
    <row r="2795" spans="1:13" s="99" customFormat="1" hidden="1" x14ac:dyDescent="0.2">
      <c r="A2795" s="93" t="s">
        <v>850</v>
      </c>
      <c r="B2795" s="93" t="s">
        <v>877</v>
      </c>
      <c r="C2795" s="94">
        <v>559</v>
      </c>
      <c r="D2795" s="95" t="s">
        <v>101</v>
      </c>
      <c r="E2795" s="117">
        <v>3237</v>
      </c>
      <c r="F2795" s="140" t="s">
        <v>58</v>
      </c>
      <c r="G2795" s="132"/>
      <c r="H2795" s="275"/>
      <c r="I2795" s="275"/>
      <c r="J2795" s="275">
        <v>1600</v>
      </c>
      <c r="K2795" s="275"/>
      <c r="L2795" s="275"/>
      <c r="M2795" s="275">
        <f t="shared" si="1709"/>
        <v>1600</v>
      </c>
    </row>
    <row r="2796" spans="1:13" s="99" customFormat="1" hidden="1" x14ac:dyDescent="0.2">
      <c r="A2796" s="93" t="s">
        <v>850</v>
      </c>
      <c r="B2796" s="93" t="s">
        <v>877</v>
      </c>
      <c r="C2796" s="94">
        <v>559</v>
      </c>
      <c r="D2796" s="95" t="s">
        <v>101</v>
      </c>
      <c r="E2796" s="117">
        <v>3239</v>
      </c>
      <c r="F2796" s="140" t="s">
        <v>60</v>
      </c>
      <c r="G2796" s="132"/>
      <c r="H2796" s="275"/>
      <c r="I2796" s="275"/>
      <c r="J2796" s="275">
        <v>400</v>
      </c>
      <c r="K2796" s="275"/>
      <c r="L2796" s="275"/>
      <c r="M2796" s="275">
        <f t="shared" si="1709"/>
        <v>400</v>
      </c>
    </row>
    <row r="2797" spans="1:13" s="99" customFormat="1" ht="67.5" hidden="1" x14ac:dyDescent="0.2">
      <c r="A2797" s="169" t="s">
        <v>850</v>
      </c>
      <c r="B2797" s="169" t="s">
        <v>879</v>
      </c>
      <c r="C2797" s="169"/>
      <c r="D2797" s="169"/>
      <c r="E2797" s="170"/>
      <c r="F2797" s="172" t="s">
        <v>880</v>
      </c>
      <c r="G2797" s="173" t="s">
        <v>618</v>
      </c>
      <c r="H2797" s="297">
        <f>H2798+H2803+H2811+H2814+H2819</f>
        <v>0</v>
      </c>
      <c r="I2797" s="297">
        <f t="shared" ref="I2797:L2797" si="1719">I2798+I2803+I2811+I2814+I2819</f>
        <v>0</v>
      </c>
      <c r="J2797" s="297">
        <f>+J2798+J2803+J2812+J2817</f>
        <v>68970</v>
      </c>
      <c r="K2797" s="297">
        <f t="shared" si="1719"/>
        <v>0</v>
      </c>
      <c r="L2797" s="297">
        <f t="shared" si="1719"/>
        <v>0</v>
      </c>
      <c r="M2797" s="297">
        <f t="shared" si="1709"/>
        <v>68970</v>
      </c>
    </row>
    <row r="2798" spans="1:13" s="99" customFormat="1" hidden="1" x14ac:dyDescent="0.2">
      <c r="A2798" s="186" t="s">
        <v>850</v>
      </c>
      <c r="B2798" s="186" t="s">
        <v>879</v>
      </c>
      <c r="C2798" s="164">
        <v>43</v>
      </c>
      <c r="D2798" s="186"/>
      <c r="E2798" s="366">
        <v>31</v>
      </c>
      <c r="F2798" s="367"/>
      <c r="G2798" s="368"/>
      <c r="H2798" s="180">
        <v>0</v>
      </c>
      <c r="I2798" s="180">
        <v>0</v>
      </c>
      <c r="J2798" s="180">
        <f>+J2799+J2801</f>
        <v>10300</v>
      </c>
      <c r="K2798" s="180">
        <v>0</v>
      </c>
      <c r="L2798" s="180">
        <v>0</v>
      </c>
      <c r="M2798" s="180">
        <f t="shared" si="1709"/>
        <v>10300</v>
      </c>
    </row>
    <row r="2799" spans="1:13" s="99" customFormat="1" hidden="1" x14ac:dyDescent="0.2">
      <c r="A2799" s="116" t="s">
        <v>850</v>
      </c>
      <c r="B2799" s="116" t="s">
        <v>879</v>
      </c>
      <c r="C2799" s="101">
        <v>43</v>
      </c>
      <c r="D2799" s="116"/>
      <c r="E2799" s="111">
        <v>311</v>
      </c>
      <c r="F2799" s="139"/>
      <c r="G2799" s="181"/>
      <c r="H2799" s="155">
        <v>0</v>
      </c>
      <c r="I2799" s="155">
        <v>0</v>
      </c>
      <c r="J2799" s="155">
        <f>+J2800</f>
        <v>8800</v>
      </c>
      <c r="K2799" s="155">
        <v>0</v>
      </c>
      <c r="L2799" s="155">
        <v>0</v>
      </c>
      <c r="M2799" s="155">
        <f t="shared" si="1709"/>
        <v>8800</v>
      </c>
    </row>
    <row r="2800" spans="1:13" s="99" customFormat="1" hidden="1" x14ac:dyDescent="0.2">
      <c r="A2800" s="95" t="s">
        <v>850</v>
      </c>
      <c r="B2800" s="95" t="s">
        <v>879</v>
      </c>
      <c r="C2800" s="94">
        <v>43</v>
      </c>
      <c r="D2800" s="95" t="s">
        <v>101</v>
      </c>
      <c r="E2800" s="117">
        <v>3111</v>
      </c>
      <c r="F2800" s="140" t="s">
        <v>33</v>
      </c>
      <c r="G2800" s="132"/>
      <c r="H2800" s="275"/>
      <c r="I2800" s="275"/>
      <c r="J2800" s="275">
        <v>8800</v>
      </c>
      <c r="K2800" s="275"/>
      <c r="L2800" s="275"/>
      <c r="M2800" s="275">
        <f t="shared" si="1709"/>
        <v>8800</v>
      </c>
    </row>
    <row r="2801" spans="1:13" s="99" customFormat="1" hidden="1" x14ac:dyDescent="0.2">
      <c r="A2801" s="116" t="s">
        <v>850</v>
      </c>
      <c r="B2801" s="116" t="s">
        <v>879</v>
      </c>
      <c r="C2801" s="101">
        <v>43</v>
      </c>
      <c r="D2801" s="116"/>
      <c r="E2801" s="111">
        <v>313</v>
      </c>
      <c r="F2801" s="139"/>
      <c r="G2801" s="181"/>
      <c r="H2801" s="155">
        <v>0</v>
      </c>
      <c r="I2801" s="155">
        <v>0</v>
      </c>
      <c r="J2801" s="155">
        <f>+J2802</f>
        <v>1500</v>
      </c>
      <c r="K2801" s="155">
        <v>0</v>
      </c>
      <c r="L2801" s="155">
        <v>0</v>
      </c>
      <c r="M2801" s="155">
        <f t="shared" si="1709"/>
        <v>1500</v>
      </c>
    </row>
    <row r="2802" spans="1:13" s="99" customFormat="1" hidden="1" x14ac:dyDescent="0.2">
      <c r="A2802" s="95" t="s">
        <v>850</v>
      </c>
      <c r="B2802" s="95" t="s">
        <v>879</v>
      </c>
      <c r="C2802" s="94">
        <v>43</v>
      </c>
      <c r="D2802" s="95" t="s">
        <v>101</v>
      </c>
      <c r="E2802" s="117">
        <v>3132</v>
      </c>
      <c r="F2802" s="140" t="s">
        <v>40</v>
      </c>
      <c r="G2802" s="132"/>
      <c r="H2802" s="275"/>
      <c r="I2802" s="275"/>
      <c r="J2802" s="275">
        <v>1500</v>
      </c>
      <c r="K2802" s="275"/>
      <c r="L2802" s="275"/>
      <c r="M2802" s="275">
        <f t="shared" si="1709"/>
        <v>1500</v>
      </c>
    </row>
    <row r="2803" spans="1:13" s="99" customFormat="1" hidden="1" x14ac:dyDescent="0.2">
      <c r="A2803" s="186" t="s">
        <v>850</v>
      </c>
      <c r="B2803" s="186" t="s">
        <v>879</v>
      </c>
      <c r="C2803" s="164">
        <v>43</v>
      </c>
      <c r="D2803" s="186"/>
      <c r="E2803" s="366">
        <v>32</v>
      </c>
      <c r="F2803" s="367"/>
      <c r="G2803" s="368"/>
      <c r="H2803" s="180">
        <v>0</v>
      </c>
      <c r="I2803" s="180">
        <v>0</v>
      </c>
      <c r="J2803" s="180">
        <f>+J2804+J2807</f>
        <v>3580</v>
      </c>
      <c r="K2803" s="180">
        <v>0</v>
      </c>
      <c r="L2803" s="180">
        <v>0</v>
      </c>
      <c r="M2803" s="180">
        <f t="shared" si="1709"/>
        <v>3580</v>
      </c>
    </row>
    <row r="2804" spans="1:13" s="99" customFormat="1" hidden="1" x14ac:dyDescent="0.2">
      <c r="A2804" s="116" t="s">
        <v>850</v>
      </c>
      <c r="B2804" s="116" t="s">
        <v>879</v>
      </c>
      <c r="C2804" s="101">
        <v>43</v>
      </c>
      <c r="D2804" s="116"/>
      <c r="E2804" s="111">
        <v>321</v>
      </c>
      <c r="F2804" s="139"/>
      <c r="G2804" s="181"/>
      <c r="H2804" s="155">
        <v>0</v>
      </c>
      <c r="I2804" s="155">
        <v>0</v>
      </c>
      <c r="J2804" s="155">
        <v>680</v>
      </c>
      <c r="K2804" s="155">
        <v>0</v>
      </c>
      <c r="L2804" s="155">
        <v>0</v>
      </c>
      <c r="M2804" s="155">
        <f t="shared" si="1709"/>
        <v>680</v>
      </c>
    </row>
    <row r="2805" spans="1:13" s="99" customFormat="1" hidden="1" x14ac:dyDescent="0.2">
      <c r="A2805" s="95" t="s">
        <v>850</v>
      </c>
      <c r="B2805" s="95" t="s">
        <v>879</v>
      </c>
      <c r="C2805" s="94">
        <v>43</v>
      </c>
      <c r="D2805" s="95" t="s">
        <v>101</v>
      </c>
      <c r="E2805" s="117">
        <v>3211</v>
      </c>
      <c r="F2805" s="140" t="s">
        <v>42</v>
      </c>
      <c r="G2805" s="132"/>
      <c r="H2805" s="275"/>
      <c r="I2805" s="275"/>
      <c r="J2805" s="275">
        <v>600</v>
      </c>
      <c r="K2805" s="275"/>
      <c r="L2805" s="275"/>
      <c r="M2805" s="275">
        <f t="shared" si="1709"/>
        <v>600</v>
      </c>
    </row>
    <row r="2806" spans="1:13" s="99" customFormat="1" ht="30" hidden="1" x14ac:dyDescent="0.2">
      <c r="A2806" s="95" t="s">
        <v>850</v>
      </c>
      <c r="B2806" s="95" t="s">
        <v>879</v>
      </c>
      <c r="C2806" s="94">
        <v>43</v>
      </c>
      <c r="D2806" s="95" t="s">
        <v>101</v>
      </c>
      <c r="E2806" s="117">
        <v>3212</v>
      </c>
      <c r="F2806" s="140" t="s">
        <v>43</v>
      </c>
      <c r="G2806" s="132"/>
      <c r="H2806" s="275"/>
      <c r="I2806" s="275"/>
      <c r="J2806" s="275">
        <v>80</v>
      </c>
      <c r="K2806" s="275"/>
      <c r="L2806" s="275"/>
      <c r="M2806" s="275">
        <f t="shared" si="1709"/>
        <v>80</v>
      </c>
    </row>
    <row r="2807" spans="1:13" s="99" customFormat="1" hidden="1" x14ac:dyDescent="0.2">
      <c r="A2807" s="116" t="s">
        <v>850</v>
      </c>
      <c r="B2807" s="116" t="s">
        <v>879</v>
      </c>
      <c r="C2807" s="101">
        <v>43</v>
      </c>
      <c r="D2807" s="116"/>
      <c r="E2807" s="111">
        <v>323</v>
      </c>
      <c r="F2807" s="139"/>
      <c r="G2807" s="181"/>
      <c r="H2807" s="155">
        <v>0</v>
      </c>
      <c r="I2807" s="155">
        <v>0</v>
      </c>
      <c r="J2807" s="155">
        <f>+J2808+J2809+J2810+J2811</f>
        <v>2900</v>
      </c>
      <c r="K2807" s="155">
        <v>0</v>
      </c>
      <c r="L2807" s="155">
        <v>0</v>
      </c>
      <c r="M2807" s="155">
        <f t="shared" si="1709"/>
        <v>2900</v>
      </c>
    </row>
    <row r="2808" spans="1:13" s="99" customFormat="1" hidden="1" x14ac:dyDescent="0.2">
      <c r="A2808" s="95" t="s">
        <v>850</v>
      </c>
      <c r="B2808" s="95" t="s">
        <v>879</v>
      </c>
      <c r="C2808" s="94">
        <v>43</v>
      </c>
      <c r="D2808" s="95" t="s">
        <v>101</v>
      </c>
      <c r="E2808" s="117">
        <v>3231</v>
      </c>
      <c r="F2808" s="140" t="s">
        <v>52</v>
      </c>
      <c r="G2808" s="132"/>
      <c r="H2808" s="275"/>
      <c r="I2808" s="275"/>
      <c r="J2808" s="275">
        <v>800</v>
      </c>
      <c r="K2808" s="275"/>
      <c r="L2808" s="275"/>
      <c r="M2808" s="275">
        <f t="shared" si="1709"/>
        <v>800</v>
      </c>
    </row>
    <row r="2809" spans="1:13" s="99" customFormat="1" hidden="1" x14ac:dyDescent="0.2">
      <c r="A2809" s="95" t="s">
        <v>850</v>
      </c>
      <c r="B2809" s="95" t="s">
        <v>879</v>
      </c>
      <c r="C2809" s="94">
        <v>43</v>
      </c>
      <c r="D2809" s="95" t="s">
        <v>101</v>
      </c>
      <c r="E2809" s="117">
        <v>3233</v>
      </c>
      <c r="F2809" s="140" t="s">
        <v>54</v>
      </c>
      <c r="G2809" s="181"/>
      <c r="H2809" s="155"/>
      <c r="I2809" s="155"/>
      <c r="J2809" s="369">
        <v>400</v>
      </c>
      <c r="K2809" s="155"/>
      <c r="L2809" s="155"/>
      <c r="M2809" s="155">
        <f t="shared" si="1709"/>
        <v>400</v>
      </c>
    </row>
    <row r="2810" spans="1:13" s="99" customFormat="1" hidden="1" x14ac:dyDescent="0.2">
      <c r="A2810" s="95" t="s">
        <v>850</v>
      </c>
      <c r="B2810" s="95" t="s">
        <v>879</v>
      </c>
      <c r="C2810" s="94">
        <v>43</v>
      </c>
      <c r="D2810" s="95" t="s">
        <v>101</v>
      </c>
      <c r="E2810" s="117">
        <v>3237</v>
      </c>
      <c r="F2810" s="140" t="s">
        <v>58</v>
      </c>
      <c r="G2810" s="132"/>
      <c r="H2810" s="275"/>
      <c r="I2810" s="275"/>
      <c r="J2810" s="275">
        <v>1600</v>
      </c>
      <c r="K2810" s="275"/>
      <c r="L2810" s="275"/>
      <c r="M2810" s="275">
        <f t="shared" si="1709"/>
        <v>1600</v>
      </c>
    </row>
    <row r="2811" spans="1:13" s="99" customFormat="1" hidden="1" x14ac:dyDescent="0.2">
      <c r="A2811" s="150" t="s">
        <v>850</v>
      </c>
      <c r="B2811" s="150" t="s">
        <v>879</v>
      </c>
      <c r="C2811" s="134">
        <v>43</v>
      </c>
      <c r="D2811" s="150" t="s">
        <v>101</v>
      </c>
      <c r="E2811" s="192">
        <v>3239</v>
      </c>
      <c r="F2811" s="141" t="s">
        <v>60</v>
      </c>
      <c r="G2811" s="193"/>
      <c r="H2811" s="155"/>
      <c r="I2811" s="155"/>
      <c r="J2811" s="369">
        <v>100</v>
      </c>
      <c r="K2811" s="155"/>
      <c r="L2811" s="155"/>
      <c r="M2811" s="155">
        <f t="shared" si="1709"/>
        <v>100</v>
      </c>
    </row>
    <row r="2812" spans="1:13" s="99" customFormat="1" hidden="1" x14ac:dyDescent="0.2">
      <c r="A2812" s="370" t="s">
        <v>850</v>
      </c>
      <c r="B2812" s="370" t="s">
        <v>879</v>
      </c>
      <c r="C2812" s="371">
        <v>559</v>
      </c>
      <c r="D2812" s="370"/>
      <c r="E2812" s="372">
        <v>31</v>
      </c>
      <c r="F2812" s="373"/>
      <c r="G2812" s="374"/>
      <c r="H2812" s="375">
        <v>0</v>
      </c>
      <c r="I2812" s="375">
        <v>0</v>
      </c>
      <c r="J2812" s="375">
        <f>+J2813+J2815</f>
        <v>40800</v>
      </c>
      <c r="K2812" s="375">
        <v>0</v>
      </c>
      <c r="L2812" s="375">
        <v>0</v>
      </c>
      <c r="M2812" s="375">
        <f t="shared" si="1709"/>
        <v>40800</v>
      </c>
    </row>
    <row r="2813" spans="1:13" s="99" customFormat="1" hidden="1" x14ac:dyDescent="0.2">
      <c r="A2813" s="116" t="s">
        <v>850</v>
      </c>
      <c r="B2813" s="116" t="s">
        <v>879</v>
      </c>
      <c r="C2813" s="101">
        <v>559</v>
      </c>
      <c r="D2813" s="116"/>
      <c r="E2813" s="111">
        <v>311</v>
      </c>
      <c r="F2813" s="139"/>
      <c r="G2813" s="181"/>
      <c r="H2813" s="304">
        <v>0</v>
      </c>
      <c r="I2813" s="304">
        <v>0</v>
      </c>
      <c r="J2813" s="304">
        <f>+J2814</f>
        <v>35000</v>
      </c>
      <c r="K2813" s="304">
        <v>0</v>
      </c>
      <c r="L2813" s="304">
        <v>0</v>
      </c>
      <c r="M2813" s="304">
        <f t="shared" si="1709"/>
        <v>35000</v>
      </c>
    </row>
    <row r="2814" spans="1:13" s="99" customFormat="1" hidden="1" x14ac:dyDescent="0.2">
      <c r="A2814" s="116" t="s">
        <v>850</v>
      </c>
      <c r="B2814" s="116" t="s">
        <v>879</v>
      </c>
      <c r="C2814" s="94">
        <v>559</v>
      </c>
      <c r="D2814" s="95" t="s">
        <v>101</v>
      </c>
      <c r="E2814" s="117">
        <v>3111</v>
      </c>
      <c r="F2814" s="140" t="s">
        <v>33</v>
      </c>
      <c r="G2814" s="132"/>
      <c r="H2814" s="275"/>
      <c r="I2814" s="275"/>
      <c r="J2814" s="275">
        <v>35000</v>
      </c>
      <c r="K2814" s="275"/>
      <c r="L2814" s="275"/>
      <c r="M2814" s="275">
        <f t="shared" si="1709"/>
        <v>35000</v>
      </c>
    </row>
    <row r="2815" spans="1:13" s="99" customFormat="1" hidden="1" x14ac:dyDescent="0.2">
      <c r="A2815" s="116" t="s">
        <v>850</v>
      </c>
      <c r="B2815" s="116" t="s">
        <v>879</v>
      </c>
      <c r="C2815" s="101">
        <v>559</v>
      </c>
      <c r="D2815" s="116"/>
      <c r="E2815" s="111">
        <v>313</v>
      </c>
      <c r="F2815" s="139"/>
      <c r="G2815" s="181"/>
      <c r="H2815" s="155">
        <v>0</v>
      </c>
      <c r="I2815" s="155">
        <v>0</v>
      </c>
      <c r="J2815" s="155">
        <f>+J2816</f>
        <v>5800</v>
      </c>
      <c r="K2815" s="155">
        <v>0</v>
      </c>
      <c r="L2815" s="155">
        <v>0</v>
      </c>
      <c r="M2815" s="155">
        <f t="shared" si="1709"/>
        <v>5800</v>
      </c>
    </row>
    <row r="2816" spans="1:13" s="99" customFormat="1" hidden="1" x14ac:dyDescent="0.2">
      <c r="A2816" s="95" t="s">
        <v>850</v>
      </c>
      <c r="B2816" s="95" t="s">
        <v>879</v>
      </c>
      <c r="C2816" s="94">
        <v>559</v>
      </c>
      <c r="D2816" s="95" t="s">
        <v>101</v>
      </c>
      <c r="E2816" s="117">
        <v>3132</v>
      </c>
      <c r="F2816" s="140" t="s">
        <v>40</v>
      </c>
      <c r="G2816" s="132"/>
      <c r="H2816" s="275"/>
      <c r="I2816" s="275"/>
      <c r="J2816" s="275">
        <v>5800</v>
      </c>
      <c r="K2816" s="275"/>
      <c r="L2816" s="275"/>
      <c r="M2816" s="275">
        <f t="shared" si="1709"/>
        <v>5800</v>
      </c>
    </row>
    <row r="2817" spans="1:13" s="99" customFormat="1" hidden="1" x14ac:dyDescent="0.2">
      <c r="A2817" s="370" t="s">
        <v>850</v>
      </c>
      <c r="B2817" s="370" t="s">
        <v>879</v>
      </c>
      <c r="C2817" s="371">
        <v>559</v>
      </c>
      <c r="D2817" s="370"/>
      <c r="E2817" s="372">
        <v>32</v>
      </c>
      <c r="F2817" s="373"/>
      <c r="G2817" s="374"/>
      <c r="H2817" s="375">
        <v>0</v>
      </c>
      <c r="I2817" s="375">
        <v>0</v>
      </c>
      <c r="J2817" s="375">
        <f>+J2818+J2821</f>
        <v>14290</v>
      </c>
      <c r="K2817" s="375">
        <v>0</v>
      </c>
      <c r="L2817" s="375">
        <v>0</v>
      </c>
      <c r="M2817" s="375">
        <f t="shared" si="1709"/>
        <v>14290</v>
      </c>
    </row>
    <row r="2818" spans="1:13" s="99" customFormat="1" hidden="1" x14ac:dyDescent="0.2">
      <c r="A2818" s="116" t="s">
        <v>850</v>
      </c>
      <c r="B2818" s="116" t="s">
        <v>879</v>
      </c>
      <c r="C2818" s="101">
        <v>559</v>
      </c>
      <c r="D2818" s="116"/>
      <c r="E2818" s="111">
        <v>321</v>
      </c>
      <c r="F2818" s="139"/>
      <c r="G2818" s="181"/>
      <c r="H2818" s="304">
        <v>0</v>
      </c>
      <c r="I2818" s="304">
        <v>0</v>
      </c>
      <c r="J2818" s="304">
        <f>+J2819+J2820</f>
        <v>2690</v>
      </c>
      <c r="K2818" s="304">
        <v>0</v>
      </c>
      <c r="L2818" s="304">
        <v>0</v>
      </c>
      <c r="M2818" s="304">
        <f t="shared" si="1709"/>
        <v>2690</v>
      </c>
    </row>
    <row r="2819" spans="1:13" s="99" customFormat="1" hidden="1" x14ac:dyDescent="0.2">
      <c r="A2819" s="95" t="s">
        <v>850</v>
      </c>
      <c r="B2819" s="95" t="s">
        <v>879</v>
      </c>
      <c r="C2819" s="94">
        <v>559</v>
      </c>
      <c r="D2819" s="95" t="s">
        <v>101</v>
      </c>
      <c r="E2819" s="117">
        <v>3211</v>
      </c>
      <c r="F2819" s="140" t="s">
        <v>42</v>
      </c>
      <c r="G2819" s="132"/>
      <c r="H2819" s="275"/>
      <c r="I2819" s="275"/>
      <c r="J2819" s="275">
        <v>2400</v>
      </c>
      <c r="K2819" s="275"/>
      <c r="L2819" s="275"/>
      <c r="M2819" s="275">
        <f t="shared" si="1709"/>
        <v>2400</v>
      </c>
    </row>
    <row r="2820" spans="1:13" s="99" customFormat="1" ht="30" hidden="1" x14ac:dyDescent="0.2">
      <c r="A2820" s="95" t="s">
        <v>850</v>
      </c>
      <c r="B2820" s="95" t="s">
        <v>879</v>
      </c>
      <c r="C2820" s="94">
        <v>559</v>
      </c>
      <c r="D2820" s="95" t="s">
        <v>101</v>
      </c>
      <c r="E2820" s="117">
        <v>3212</v>
      </c>
      <c r="F2820" s="140" t="s">
        <v>43</v>
      </c>
      <c r="G2820" s="132"/>
      <c r="H2820" s="369"/>
      <c r="I2820" s="369"/>
      <c r="J2820" s="369">
        <v>290</v>
      </c>
      <c r="K2820" s="369"/>
      <c r="L2820" s="369"/>
      <c r="M2820" s="369">
        <f t="shared" si="1709"/>
        <v>290</v>
      </c>
    </row>
    <row r="2821" spans="1:13" s="99" customFormat="1" hidden="1" x14ac:dyDescent="0.2">
      <c r="A2821" s="116" t="s">
        <v>850</v>
      </c>
      <c r="B2821" s="116" t="s">
        <v>879</v>
      </c>
      <c r="C2821" s="101">
        <v>559</v>
      </c>
      <c r="D2821" s="116"/>
      <c r="E2821" s="111">
        <v>323</v>
      </c>
      <c r="F2821" s="139"/>
      <c r="G2821" s="181"/>
      <c r="H2821" s="304">
        <v>0</v>
      </c>
      <c r="I2821" s="304">
        <v>0</v>
      </c>
      <c r="J2821" s="304">
        <f>+J2822+J2823+J2824+J2825</f>
        <v>11600</v>
      </c>
      <c r="K2821" s="304">
        <v>0</v>
      </c>
      <c r="L2821" s="304">
        <v>0</v>
      </c>
      <c r="M2821" s="304">
        <f t="shared" si="1709"/>
        <v>11600</v>
      </c>
    </row>
    <row r="2822" spans="1:13" s="99" customFormat="1" hidden="1" x14ac:dyDescent="0.2">
      <c r="A2822" s="95" t="s">
        <v>850</v>
      </c>
      <c r="B2822" s="95" t="s">
        <v>879</v>
      </c>
      <c r="C2822" s="94">
        <v>559</v>
      </c>
      <c r="D2822" s="95" t="s">
        <v>101</v>
      </c>
      <c r="E2822" s="117">
        <v>3231</v>
      </c>
      <c r="F2822" s="140" t="s">
        <v>52</v>
      </c>
      <c r="G2822" s="132"/>
      <c r="H2822" s="275"/>
      <c r="I2822" s="275"/>
      <c r="J2822" s="275">
        <v>3200</v>
      </c>
      <c r="K2822" s="275"/>
      <c r="L2822" s="275"/>
      <c r="M2822" s="275">
        <f t="shared" si="1709"/>
        <v>3200</v>
      </c>
    </row>
    <row r="2823" spans="1:13" s="99" customFormat="1" hidden="1" x14ac:dyDescent="0.2">
      <c r="A2823" s="95" t="s">
        <v>850</v>
      </c>
      <c r="B2823" s="95" t="s">
        <v>879</v>
      </c>
      <c r="C2823" s="94">
        <v>559</v>
      </c>
      <c r="D2823" s="95" t="s">
        <v>101</v>
      </c>
      <c r="E2823" s="117">
        <v>3233</v>
      </c>
      <c r="F2823" s="140" t="s">
        <v>54</v>
      </c>
      <c r="G2823" s="132"/>
      <c r="H2823" s="369"/>
      <c r="I2823" s="369"/>
      <c r="J2823" s="369">
        <v>1600</v>
      </c>
      <c r="K2823" s="369"/>
      <c r="L2823" s="369"/>
      <c r="M2823" s="369">
        <f t="shared" si="1709"/>
        <v>1600</v>
      </c>
    </row>
    <row r="2824" spans="1:13" s="99" customFormat="1" hidden="1" x14ac:dyDescent="0.2">
      <c r="A2824" s="95" t="s">
        <v>850</v>
      </c>
      <c r="B2824" s="95" t="s">
        <v>879</v>
      </c>
      <c r="C2824" s="94">
        <v>559</v>
      </c>
      <c r="D2824" s="95" t="s">
        <v>101</v>
      </c>
      <c r="E2824" s="117">
        <v>3237</v>
      </c>
      <c r="F2824" s="140" t="s">
        <v>58</v>
      </c>
      <c r="G2824" s="132"/>
      <c r="H2824" s="275"/>
      <c r="I2824" s="275"/>
      <c r="J2824" s="275">
        <v>6400</v>
      </c>
      <c r="K2824" s="275"/>
      <c r="L2824" s="275"/>
      <c r="M2824" s="275">
        <f t="shared" si="1709"/>
        <v>6400</v>
      </c>
    </row>
    <row r="2825" spans="1:13" s="99" customFormat="1" hidden="1" x14ac:dyDescent="0.2">
      <c r="A2825" s="95" t="s">
        <v>850</v>
      </c>
      <c r="B2825" s="95" t="s">
        <v>879</v>
      </c>
      <c r="C2825" s="94">
        <v>559</v>
      </c>
      <c r="D2825" s="95" t="s">
        <v>101</v>
      </c>
      <c r="E2825" s="117">
        <v>3239</v>
      </c>
      <c r="F2825" s="140" t="s">
        <v>60</v>
      </c>
      <c r="G2825" s="132"/>
      <c r="H2825" s="369"/>
      <c r="I2825" s="369"/>
      <c r="J2825" s="369">
        <v>400</v>
      </c>
      <c r="K2825" s="369"/>
      <c r="L2825" s="369"/>
      <c r="M2825" s="369">
        <f t="shared" si="1709"/>
        <v>400</v>
      </c>
    </row>
    <row r="2826" spans="1:13" hidden="1" x14ac:dyDescent="0.2">
      <c r="A2826" s="190" t="s">
        <v>881</v>
      </c>
      <c r="B2826" s="445" t="s">
        <v>882</v>
      </c>
      <c r="C2826" s="445"/>
      <c r="D2826" s="445"/>
      <c r="E2826" s="445"/>
      <c r="F2826" s="143" t="s">
        <v>883</v>
      </c>
      <c r="G2826" s="115"/>
      <c r="H2826" s="294">
        <f>H2827+H2899+H2906+H2875+H2923+H2954</f>
        <v>13371338</v>
      </c>
      <c r="I2826" s="294">
        <f t="shared" ref="I2826:L2826" si="1720">I2827+I2899+I2906+I2875+I2923+I2954</f>
        <v>648089</v>
      </c>
      <c r="J2826" s="294">
        <f t="shared" si="1720"/>
        <v>3200332</v>
      </c>
      <c r="K2826" s="294">
        <f t="shared" si="1720"/>
        <v>6000000</v>
      </c>
      <c r="L2826" s="294">
        <f t="shared" si="1720"/>
        <v>0</v>
      </c>
      <c r="M2826" s="294">
        <f t="shared" si="1372"/>
        <v>9923581</v>
      </c>
    </row>
    <row r="2827" spans="1:13" s="99" customFormat="1" ht="67.5" hidden="1" x14ac:dyDescent="0.2">
      <c r="A2827" s="187" t="s">
        <v>881</v>
      </c>
      <c r="B2827" s="169" t="s">
        <v>884</v>
      </c>
      <c r="C2827" s="169"/>
      <c r="D2827" s="169"/>
      <c r="E2827" s="170"/>
      <c r="F2827" s="172" t="s">
        <v>29</v>
      </c>
      <c r="G2827" s="173" t="s">
        <v>618</v>
      </c>
      <c r="H2827" s="297">
        <f>H2828+H2831+H2841+H2871</f>
        <v>792000</v>
      </c>
      <c r="I2827" s="297">
        <f t="shared" ref="I2827:L2827" si="1721">I2828+I2831+I2841+I2871</f>
        <v>17000</v>
      </c>
      <c r="J2827" s="297">
        <f t="shared" si="1721"/>
        <v>162000</v>
      </c>
      <c r="K2827" s="297">
        <f t="shared" si="1721"/>
        <v>0</v>
      </c>
      <c r="L2827" s="297">
        <f t="shared" si="1721"/>
        <v>0</v>
      </c>
      <c r="M2827" s="297">
        <f t="shared" si="1372"/>
        <v>937000</v>
      </c>
    </row>
    <row r="2828" spans="1:13" s="137" customFormat="1" hidden="1" x14ac:dyDescent="0.2">
      <c r="A2828" s="182" t="s">
        <v>881</v>
      </c>
      <c r="B2828" s="163" t="s">
        <v>884</v>
      </c>
      <c r="C2828" s="164">
        <v>11</v>
      </c>
      <c r="D2828" s="163"/>
      <c r="E2828" s="165">
        <v>32</v>
      </c>
      <c r="F2828" s="166"/>
      <c r="G2828" s="166"/>
      <c r="H2828" s="180">
        <f t="shared" ref="H2828:L2829" si="1722">H2829</f>
        <v>280000</v>
      </c>
      <c r="I2828" s="180">
        <f t="shared" si="1722"/>
        <v>0</v>
      </c>
      <c r="J2828" s="180">
        <f t="shared" si="1722"/>
        <v>0</v>
      </c>
      <c r="K2828" s="180">
        <f t="shared" si="1722"/>
        <v>0</v>
      </c>
      <c r="L2828" s="180">
        <f t="shared" si="1722"/>
        <v>0</v>
      </c>
      <c r="M2828" s="180">
        <f t="shared" si="1372"/>
        <v>280000</v>
      </c>
    </row>
    <row r="2829" spans="1:13" hidden="1" x14ac:dyDescent="0.2">
      <c r="A2829" s="116" t="s">
        <v>881</v>
      </c>
      <c r="B2829" s="100" t="s">
        <v>884</v>
      </c>
      <c r="C2829" s="101">
        <v>11</v>
      </c>
      <c r="D2829" s="116"/>
      <c r="E2829" s="111">
        <v>323</v>
      </c>
      <c r="F2829" s="139"/>
      <c r="G2829" s="181"/>
      <c r="H2829" s="106">
        <f t="shared" si="1722"/>
        <v>280000</v>
      </c>
      <c r="I2829" s="106">
        <f t="shared" si="1722"/>
        <v>0</v>
      </c>
      <c r="J2829" s="106">
        <f t="shared" si="1722"/>
        <v>0</v>
      </c>
      <c r="K2829" s="106">
        <f t="shared" si="1722"/>
        <v>0</v>
      </c>
      <c r="L2829" s="106">
        <f t="shared" si="1722"/>
        <v>0</v>
      </c>
      <c r="M2829" s="106">
        <f t="shared" si="1372"/>
        <v>280000</v>
      </c>
    </row>
    <row r="2830" spans="1:13" s="99" customFormat="1" hidden="1" x14ac:dyDescent="0.2">
      <c r="A2830" s="95" t="s">
        <v>881</v>
      </c>
      <c r="B2830" s="93" t="s">
        <v>884</v>
      </c>
      <c r="C2830" s="94">
        <v>11</v>
      </c>
      <c r="D2830" s="95" t="s">
        <v>101</v>
      </c>
      <c r="E2830" s="117">
        <v>3239</v>
      </c>
      <c r="F2830" s="140" t="s">
        <v>60</v>
      </c>
      <c r="G2830" s="132"/>
      <c r="H2830" s="278">
        <v>280000</v>
      </c>
      <c r="I2830" s="278"/>
      <c r="J2830" s="278"/>
      <c r="K2830" s="278"/>
      <c r="L2830" s="278"/>
      <c r="M2830" s="278">
        <f t="shared" si="1372"/>
        <v>280000</v>
      </c>
    </row>
    <row r="2831" spans="1:13" s="137" customFormat="1" hidden="1" x14ac:dyDescent="0.2">
      <c r="A2831" s="182" t="s">
        <v>881</v>
      </c>
      <c r="B2831" s="163" t="s">
        <v>884</v>
      </c>
      <c r="C2831" s="164">
        <v>43</v>
      </c>
      <c r="D2831" s="163"/>
      <c r="E2831" s="165">
        <v>31</v>
      </c>
      <c r="F2831" s="166"/>
      <c r="G2831" s="166"/>
      <c r="H2831" s="180">
        <f t="shared" ref="H2831:J2831" si="1723">H2832+H2837+H2839</f>
        <v>252000</v>
      </c>
      <c r="I2831" s="180">
        <f t="shared" si="1723"/>
        <v>1000</v>
      </c>
      <c r="J2831" s="180">
        <f t="shared" si="1723"/>
        <v>133000</v>
      </c>
      <c r="K2831" s="180">
        <f t="shared" ref="K2831:L2831" si="1724">K2832+K2837+K2839</f>
        <v>0</v>
      </c>
      <c r="L2831" s="180">
        <f t="shared" si="1724"/>
        <v>0</v>
      </c>
      <c r="M2831" s="180">
        <f t="shared" ref="M2831:M2894" si="1725">H2831-I2831+J2831-K2831+L2831</f>
        <v>384000</v>
      </c>
    </row>
    <row r="2832" spans="1:13" s="137" customFormat="1" hidden="1" x14ac:dyDescent="0.2">
      <c r="A2832" s="116" t="s">
        <v>881</v>
      </c>
      <c r="B2832" s="100" t="s">
        <v>884</v>
      </c>
      <c r="C2832" s="101">
        <v>43</v>
      </c>
      <c r="D2832" s="116"/>
      <c r="E2832" s="111">
        <v>311</v>
      </c>
      <c r="F2832" s="139"/>
      <c r="G2832" s="181"/>
      <c r="H2832" s="106">
        <f t="shared" ref="H2832:J2832" si="1726">H2833+H2834+H2835+H2836</f>
        <v>209000</v>
      </c>
      <c r="I2832" s="106">
        <f t="shared" si="1726"/>
        <v>1000</v>
      </c>
      <c r="J2832" s="106">
        <f t="shared" si="1726"/>
        <v>109000</v>
      </c>
      <c r="K2832" s="106">
        <f t="shared" ref="K2832:L2832" si="1727">K2833+K2834+K2835+K2836</f>
        <v>0</v>
      </c>
      <c r="L2832" s="106">
        <f t="shared" si="1727"/>
        <v>0</v>
      </c>
      <c r="M2832" s="106">
        <f t="shared" si="1725"/>
        <v>317000</v>
      </c>
    </row>
    <row r="2833" spans="1:13" s="137" customFormat="1" ht="15" hidden="1" x14ac:dyDescent="0.2">
      <c r="A2833" s="95" t="s">
        <v>881</v>
      </c>
      <c r="B2833" s="93" t="s">
        <v>884</v>
      </c>
      <c r="C2833" s="94">
        <v>43</v>
      </c>
      <c r="D2833" s="95" t="s">
        <v>101</v>
      </c>
      <c r="E2833" s="117">
        <v>3111</v>
      </c>
      <c r="F2833" s="140" t="s">
        <v>33</v>
      </c>
      <c r="G2833" s="132"/>
      <c r="H2833" s="278">
        <v>200000</v>
      </c>
      <c r="I2833" s="278"/>
      <c r="J2833" s="278">
        <v>108000</v>
      </c>
      <c r="K2833" s="278"/>
      <c r="L2833" s="278"/>
      <c r="M2833" s="278">
        <f t="shared" si="1725"/>
        <v>308000</v>
      </c>
    </row>
    <row r="2834" spans="1:13" s="137" customFormat="1" ht="15" hidden="1" x14ac:dyDescent="0.2">
      <c r="A2834" s="95" t="s">
        <v>881</v>
      </c>
      <c r="B2834" s="93" t="s">
        <v>884</v>
      </c>
      <c r="C2834" s="94">
        <v>43</v>
      </c>
      <c r="D2834" s="95" t="s">
        <v>101</v>
      </c>
      <c r="E2834" s="117">
        <v>3112</v>
      </c>
      <c r="F2834" s="140" t="s">
        <v>790</v>
      </c>
      <c r="G2834" s="132"/>
      <c r="H2834" s="293">
        <v>4000</v>
      </c>
      <c r="I2834" s="293"/>
      <c r="J2834" s="293"/>
      <c r="K2834" s="293"/>
      <c r="L2834" s="293"/>
      <c r="M2834" s="293">
        <f t="shared" si="1725"/>
        <v>4000</v>
      </c>
    </row>
    <row r="2835" spans="1:13" s="99" customFormat="1" hidden="1" x14ac:dyDescent="0.2">
      <c r="A2835" s="95" t="s">
        <v>881</v>
      </c>
      <c r="B2835" s="93" t="s">
        <v>884</v>
      </c>
      <c r="C2835" s="94">
        <v>43</v>
      </c>
      <c r="D2835" s="95" t="s">
        <v>101</v>
      </c>
      <c r="E2835" s="117">
        <v>3113</v>
      </c>
      <c r="F2835" s="140" t="s">
        <v>35</v>
      </c>
      <c r="G2835" s="132"/>
      <c r="H2835" s="293">
        <v>4000</v>
      </c>
      <c r="I2835" s="293"/>
      <c r="J2835" s="293">
        <v>1000</v>
      </c>
      <c r="K2835" s="293"/>
      <c r="L2835" s="293"/>
      <c r="M2835" s="293">
        <f t="shared" si="1725"/>
        <v>5000</v>
      </c>
    </row>
    <row r="2836" spans="1:13" ht="15" hidden="1" x14ac:dyDescent="0.2">
      <c r="A2836" s="95" t="s">
        <v>881</v>
      </c>
      <c r="B2836" s="93" t="s">
        <v>884</v>
      </c>
      <c r="C2836" s="94">
        <v>43</v>
      </c>
      <c r="D2836" s="95" t="s">
        <v>101</v>
      </c>
      <c r="E2836" s="117">
        <v>3114</v>
      </c>
      <c r="F2836" s="140" t="s">
        <v>36</v>
      </c>
      <c r="H2836" s="281">
        <v>1000</v>
      </c>
      <c r="I2836" s="281">
        <v>1000</v>
      </c>
      <c r="J2836" s="281"/>
      <c r="K2836" s="281"/>
      <c r="L2836" s="281"/>
      <c r="M2836" s="281">
        <f t="shared" si="1725"/>
        <v>0</v>
      </c>
    </row>
    <row r="2837" spans="1:13" s="137" customFormat="1" hidden="1" x14ac:dyDescent="0.2">
      <c r="A2837" s="116" t="s">
        <v>881</v>
      </c>
      <c r="B2837" s="100" t="s">
        <v>884</v>
      </c>
      <c r="C2837" s="101">
        <v>43</v>
      </c>
      <c r="D2837" s="102"/>
      <c r="E2837" s="103">
        <v>312</v>
      </c>
      <c r="F2837" s="139"/>
      <c r="G2837" s="104"/>
      <c r="H2837" s="295">
        <f t="shared" ref="H2837:L2837" si="1728">SUM(H2838)</f>
        <v>13000</v>
      </c>
      <c r="I2837" s="295">
        <f t="shared" si="1728"/>
        <v>0</v>
      </c>
      <c r="J2837" s="295">
        <f t="shared" si="1728"/>
        <v>1000</v>
      </c>
      <c r="K2837" s="295">
        <f t="shared" si="1728"/>
        <v>0</v>
      </c>
      <c r="L2837" s="295">
        <f t="shared" si="1728"/>
        <v>0</v>
      </c>
      <c r="M2837" s="295">
        <f t="shared" si="1725"/>
        <v>14000</v>
      </c>
    </row>
    <row r="2838" spans="1:13" s="99" customFormat="1" hidden="1" x14ac:dyDescent="0.2">
      <c r="A2838" s="95" t="s">
        <v>881</v>
      </c>
      <c r="B2838" s="93" t="s">
        <v>884</v>
      </c>
      <c r="C2838" s="134">
        <v>43</v>
      </c>
      <c r="D2838" s="95" t="s">
        <v>101</v>
      </c>
      <c r="E2838" s="136">
        <v>3121</v>
      </c>
      <c r="F2838" s="141" t="s">
        <v>38</v>
      </c>
      <c r="G2838" s="130"/>
      <c r="H2838" s="278">
        <v>13000</v>
      </c>
      <c r="I2838" s="278"/>
      <c r="J2838" s="278">
        <v>1000</v>
      </c>
      <c r="K2838" s="278"/>
      <c r="L2838" s="278"/>
      <c r="M2838" s="278">
        <f t="shared" si="1725"/>
        <v>14000</v>
      </c>
    </row>
    <row r="2839" spans="1:13" s="137" customFormat="1" hidden="1" x14ac:dyDescent="0.2">
      <c r="A2839" s="116" t="s">
        <v>881</v>
      </c>
      <c r="B2839" s="100" t="s">
        <v>884</v>
      </c>
      <c r="C2839" s="101">
        <v>43</v>
      </c>
      <c r="D2839" s="102"/>
      <c r="E2839" s="103">
        <v>313</v>
      </c>
      <c r="F2839" s="139"/>
      <c r="G2839" s="104"/>
      <c r="H2839" s="295">
        <f t="shared" ref="H2839:L2839" si="1729">H2840</f>
        <v>30000</v>
      </c>
      <c r="I2839" s="295">
        <f t="shared" si="1729"/>
        <v>0</v>
      </c>
      <c r="J2839" s="295">
        <f t="shared" si="1729"/>
        <v>23000</v>
      </c>
      <c r="K2839" s="295">
        <f t="shared" si="1729"/>
        <v>0</v>
      </c>
      <c r="L2839" s="295">
        <f t="shared" si="1729"/>
        <v>0</v>
      </c>
      <c r="M2839" s="295">
        <f t="shared" si="1725"/>
        <v>53000</v>
      </c>
    </row>
    <row r="2840" spans="1:13" s="137" customFormat="1" ht="15" hidden="1" x14ac:dyDescent="0.2">
      <c r="A2840" s="95" t="s">
        <v>881</v>
      </c>
      <c r="B2840" s="93" t="s">
        <v>884</v>
      </c>
      <c r="C2840" s="134">
        <v>43</v>
      </c>
      <c r="D2840" s="95" t="s">
        <v>101</v>
      </c>
      <c r="E2840" s="136">
        <v>3132</v>
      </c>
      <c r="F2840" s="141" t="s">
        <v>40</v>
      </c>
      <c r="G2840" s="130"/>
      <c r="H2840" s="278">
        <v>30000</v>
      </c>
      <c r="I2840" s="278"/>
      <c r="J2840" s="278">
        <v>23000</v>
      </c>
      <c r="K2840" s="278"/>
      <c r="L2840" s="278"/>
      <c r="M2840" s="278">
        <f t="shared" si="1725"/>
        <v>53000</v>
      </c>
    </row>
    <row r="2841" spans="1:13" s="137" customFormat="1" hidden="1" x14ac:dyDescent="0.2">
      <c r="A2841" s="186" t="s">
        <v>881</v>
      </c>
      <c r="B2841" s="174" t="s">
        <v>884</v>
      </c>
      <c r="C2841" s="164">
        <v>43</v>
      </c>
      <c r="D2841" s="164"/>
      <c r="E2841" s="165">
        <v>32</v>
      </c>
      <c r="F2841" s="166"/>
      <c r="G2841" s="167"/>
      <c r="H2841" s="296">
        <f>H2842+H2847+H2853+H2862+H2864</f>
        <v>259400</v>
      </c>
      <c r="I2841" s="296">
        <f>I2842+I2847+I2853+I2862+I2864</f>
        <v>16000</v>
      </c>
      <c r="J2841" s="296">
        <f>J2842+J2847+J2853+J2862+J2864</f>
        <v>29000</v>
      </c>
      <c r="K2841" s="296">
        <f t="shared" ref="K2841:L2841" si="1730">K2842+K2847+K2853+K2862+K2864</f>
        <v>0</v>
      </c>
      <c r="L2841" s="296">
        <f t="shared" si="1730"/>
        <v>0</v>
      </c>
      <c r="M2841" s="296">
        <f t="shared" si="1725"/>
        <v>272400</v>
      </c>
    </row>
    <row r="2842" spans="1:13" s="137" customFormat="1" hidden="1" x14ac:dyDescent="0.2">
      <c r="A2842" s="116" t="s">
        <v>881</v>
      </c>
      <c r="B2842" s="100" t="s">
        <v>884</v>
      </c>
      <c r="C2842" s="101">
        <v>43</v>
      </c>
      <c r="D2842" s="102"/>
      <c r="E2842" s="103">
        <v>321</v>
      </c>
      <c r="F2842" s="139"/>
      <c r="G2842" s="104"/>
      <c r="H2842" s="295">
        <f t="shared" ref="H2842:I2842" si="1731">SUM(H2843:H2846)</f>
        <v>29000</v>
      </c>
      <c r="I2842" s="295">
        <f t="shared" si="1731"/>
        <v>0</v>
      </c>
      <c r="J2842" s="295">
        <f t="shared" ref="J2842:L2842" si="1732">SUM(J2843:J2846)</f>
        <v>5000</v>
      </c>
      <c r="K2842" s="295">
        <f t="shared" si="1732"/>
        <v>0</v>
      </c>
      <c r="L2842" s="295">
        <f t="shared" si="1732"/>
        <v>0</v>
      </c>
      <c r="M2842" s="295">
        <f t="shared" si="1725"/>
        <v>34000</v>
      </c>
    </row>
    <row r="2843" spans="1:13" s="99" customFormat="1" hidden="1" x14ac:dyDescent="0.2">
      <c r="A2843" s="95" t="s">
        <v>881</v>
      </c>
      <c r="B2843" s="93" t="s">
        <v>884</v>
      </c>
      <c r="C2843" s="134">
        <v>43</v>
      </c>
      <c r="D2843" s="95" t="s">
        <v>101</v>
      </c>
      <c r="E2843" s="136">
        <v>3211</v>
      </c>
      <c r="F2843" s="141" t="s">
        <v>42</v>
      </c>
      <c r="G2843" s="130"/>
      <c r="H2843" s="278">
        <v>20000</v>
      </c>
      <c r="I2843" s="278"/>
      <c r="J2843" s="278">
        <v>5000</v>
      </c>
      <c r="K2843" s="278"/>
      <c r="L2843" s="278"/>
      <c r="M2843" s="278">
        <f t="shared" si="1725"/>
        <v>25000</v>
      </c>
    </row>
    <row r="2844" spans="1:13" s="137" customFormat="1" ht="30" hidden="1" x14ac:dyDescent="0.2">
      <c r="A2844" s="95" t="s">
        <v>881</v>
      </c>
      <c r="B2844" s="93" t="s">
        <v>884</v>
      </c>
      <c r="C2844" s="134">
        <v>43</v>
      </c>
      <c r="D2844" s="95" t="s">
        <v>101</v>
      </c>
      <c r="E2844" s="136">
        <v>3212</v>
      </c>
      <c r="F2844" s="141" t="s">
        <v>43</v>
      </c>
      <c r="G2844" s="130"/>
      <c r="H2844" s="293">
        <v>5500</v>
      </c>
      <c r="I2844" s="293"/>
      <c r="J2844" s="293"/>
      <c r="K2844" s="293"/>
      <c r="L2844" s="293"/>
      <c r="M2844" s="293">
        <f t="shared" si="1725"/>
        <v>5500</v>
      </c>
    </row>
    <row r="2845" spans="1:13" s="137" customFormat="1" ht="15" hidden="1" x14ac:dyDescent="0.2">
      <c r="A2845" s="95" t="s">
        <v>881</v>
      </c>
      <c r="B2845" s="93" t="s">
        <v>884</v>
      </c>
      <c r="C2845" s="134">
        <v>43</v>
      </c>
      <c r="D2845" s="95" t="s">
        <v>101</v>
      </c>
      <c r="E2845" s="136">
        <v>3213</v>
      </c>
      <c r="F2845" s="141" t="s">
        <v>44</v>
      </c>
      <c r="G2845" s="130"/>
      <c r="H2845" s="293">
        <v>3000</v>
      </c>
      <c r="I2845" s="293"/>
      <c r="J2845" s="293"/>
      <c r="K2845" s="293"/>
      <c r="L2845" s="293"/>
      <c r="M2845" s="293">
        <f t="shared" si="1725"/>
        <v>3000</v>
      </c>
    </row>
    <row r="2846" spans="1:13" s="137" customFormat="1" ht="15" hidden="1" x14ac:dyDescent="0.2">
      <c r="A2846" s="95" t="s">
        <v>881</v>
      </c>
      <c r="B2846" s="93" t="s">
        <v>884</v>
      </c>
      <c r="C2846" s="134">
        <v>43</v>
      </c>
      <c r="D2846" s="95" t="s">
        <v>101</v>
      </c>
      <c r="E2846" s="136">
        <v>3214</v>
      </c>
      <c r="F2846" s="141" t="s">
        <v>45</v>
      </c>
      <c r="G2846" s="130"/>
      <c r="H2846" s="293">
        <v>500</v>
      </c>
      <c r="I2846" s="293"/>
      <c r="J2846" s="293"/>
      <c r="K2846" s="293"/>
      <c r="L2846" s="293"/>
      <c r="M2846" s="293">
        <f t="shared" si="1725"/>
        <v>500</v>
      </c>
    </row>
    <row r="2847" spans="1:13" s="137" customFormat="1" hidden="1" x14ac:dyDescent="0.2">
      <c r="A2847" s="116" t="s">
        <v>881</v>
      </c>
      <c r="B2847" s="100" t="s">
        <v>884</v>
      </c>
      <c r="C2847" s="101">
        <v>43</v>
      </c>
      <c r="D2847" s="102"/>
      <c r="E2847" s="103">
        <v>322</v>
      </c>
      <c r="F2847" s="139"/>
      <c r="G2847" s="104"/>
      <c r="H2847" s="295">
        <f t="shared" ref="H2847:J2847" si="1733">SUM(H2848:H2852)</f>
        <v>20400</v>
      </c>
      <c r="I2847" s="295">
        <f t="shared" si="1733"/>
        <v>4000</v>
      </c>
      <c r="J2847" s="295">
        <f t="shared" si="1733"/>
        <v>0</v>
      </c>
      <c r="K2847" s="295">
        <f t="shared" ref="K2847:L2847" si="1734">SUM(K2848:K2852)</f>
        <v>0</v>
      </c>
      <c r="L2847" s="295">
        <f t="shared" si="1734"/>
        <v>0</v>
      </c>
      <c r="M2847" s="295">
        <f t="shared" si="1725"/>
        <v>16400</v>
      </c>
    </row>
    <row r="2848" spans="1:13" s="137" customFormat="1" ht="15" hidden="1" x14ac:dyDescent="0.2">
      <c r="A2848" s="95" t="s">
        <v>881</v>
      </c>
      <c r="B2848" s="93" t="s">
        <v>884</v>
      </c>
      <c r="C2848" s="134">
        <v>43</v>
      </c>
      <c r="D2848" s="95" t="s">
        <v>101</v>
      </c>
      <c r="E2848" s="136">
        <v>3221</v>
      </c>
      <c r="F2848" s="141" t="s">
        <v>297</v>
      </c>
      <c r="G2848" s="130"/>
      <c r="H2848" s="278">
        <v>5000</v>
      </c>
      <c r="I2848" s="278"/>
      <c r="J2848" s="278"/>
      <c r="K2848" s="278"/>
      <c r="L2848" s="278"/>
      <c r="M2848" s="278">
        <f t="shared" si="1725"/>
        <v>5000</v>
      </c>
    </row>
    <row r="2849" spans="1:13" s="99" customFormat="1" hidden="1" x14ac:dyDescent="0.2">
      <c r="A2849" s="95" t="s">
        <v>881</v>
      </c>
      <c r="B2849" s="93" t="s">
        <v>884</v>
      </c>
      <c r="C2849" s="134">
        <v>43</v>
      </c>
      <c r="D2849" s="95" t="s">
        <v>101</v>
      </c>
      <c r="E2849" s="136">
        <v>3223</v>
      </c>
      <c r="F2849" s="141" t="s">
        <v>48</v>
      </c>
      <c r="G2849" s="130"/>
      <c r="H2849" s="293">
        <v>10000</v>
      </c>
      <c r="I2849" s="293">
        <v>4000</v>
      </c>
      <c r="J2849" s="293"/>
      <c r="K2849" s="293"/>
      <c r="L2849" s="293"/>
      <c r="M2849" s="293">
        <f t="shared" si="1725"/>
        <v>6000</v>
      </c>
    </row>
    <row r="2850" spans="1:13" s="137" customFormat="1" ht="30" hidden="1" x14ac:dyDescent="0.2">
      <c r="A2850" s="95" t="s">
        <v>881</v>
      </c>
      <c r="B2850" s="93" t="s">
        <v>884</v>
      </c>
      <c r="C2850" s="134">
        <v>43</v>
      </c>
      <c r="D2850" s="95" t="s">
        <v>101</v>
      </c>
      <c r="E2850" s="136">
        <v>3224</v>
      </c>
      <c r="F2850" s="141" t="s">
        <v>155</v>
      </c>
      <c r="G2850" s="130"/>
      <c r="H2850" s="293">
        <v>2000</v>
      </c>
      <c r="I2850" s="293"/>
      <c r="J2850" s="293"/>
      <c r="K2850" s="293"/>
      <c r="L2850" s="293"/>
      <c r="M2850" s="293">
        <f t="shared" si="1725"/>
        <v>2000</v>
      </c>
    </row>
    <row r="2851" spans="1:13" s="137" customFormat="1" ht="15" hidden="1" x14ac:dyDescent="0.2">
      <c r="A2851" s="95" t="s">
        <v>881</v>
      </c>
      <c r="B2851" s="93" t="s">
        <v>884</v>
      </c>
      <c r="C2851" s="134">
        <v>43</v>
      </c>
      <c r="D2851" s="95" t="s">
        <v>101</v>
      </c>
      <c r="E2851" s="136">
        <v>3225</v>
      </c>
      <c r="F2851" s="141" t="s">
        <v>473</v>
      </c>
      <c r="G2851" s="130"/>
      <c r="H2851" s="293">
        <v>1400</v>
      </c>
      <c r="I2851" s="293"/>
      <c r="J2851" s="293"/>
      <c r="K2851" s="293"/>
      <c r="L2851" s="293"/>
      <c r="M2851" s="293">
        <f t="shared" si="1725"/>
        <v>1400</v>
      </c>
    </row>
    <row r="2852" spans="1:13" s="137" customFormat="1" ht="15" hidden="1" x14ac:dyDescent="0.2">
      <c r="A2852" s="95" t="s">
        <v>881</v>
      </c>
      <c r="B2852" s="93" t="s">
        <v>884</v>
      </c>
      <c r="C2852" s="134">
        <v>43</v>
      </c>
      <c r="D2852" s="95" t="s">
        <v>101</v>
      </c>
      <c r="E2852" s="136">
        <v>3227</v>
      </c>
      <c r="F2852" s="141" t="s">
        <v>51</v>
      </c>
      <c r="G2852" s="130"/>
      <c r="H2852" s="281">
        <v>2000</v>
      </c>
      <c r="I2852" s="281"/>
      <c r="J2852" s="281"/>
      <c r="K2852" s="281"/>
      <c r="L2852" s="281"/>
      <c r="M2852" s="281">
        <f t="shared" si="1725"/>
        <v>2000</v>
      </c>
    </row>
    <row r="2853" spans="1:13" s="137" customFormat="1" hidden="1" x14ac:dyDescent="0.2">
      <c r="A2853" s="116" t="s">
        <v>881</v>
      </c>
      <c r="B2853" s="100" t="s">
        <v>884</v>
      </c>
      <c r="C2853" s="101">
        <v>43</v>
      </c>
      <c r="D2853" s="102"/>
      <c r="E2853" s="103">
        <v>323</v>
      </c>
      <c r="F2853" s="139"/>
      <c r="G2853" s="104"/>
      <c r="H2853" s="295">
        <f>SUM(H2854:H2861)</f>
        <v>139500</v>
      </c>
      <c r="I2853" s="295">
        <f>SUM(I2854:I2861)</f>
        <v>10000</v>
      </c>
      <c r="J2853" s="295">
        <f>SUM(J2854:J2861)</f>
        <v>22000</v>
      </c>
      <c r="K2853" s="295">
        <f t="shared" ref="K2853:L2853" si="1735">SUM(K2854:K2861)</f>
        <v>0</v>
      </c>
      <c r="L2853" s="295">
        <f t="shared" si="1735"/>
        <v>0</v>
      </c>
      <c r="M2853" s="295">
        <f t="shared" si="1725"/>
        <v>151500</v>
      </c>
    </row>
    <row r="2854" spans="1:13" s="137" customFormat="1" ht="15" hidden="1" x14ac:dyDescent="0.2">
      <c r="A2854" s="95" t="s">
        <v>881</v>
      </c>
      <c r="B2854" s="93" t="s">
        <v>884</v>
      </c>
      <c r="C2854" s="134">
        <v>43</v>
      </c>
      <c r="D2854" s="95" t="s">
        <v>101</v>
      </c>
      <c r="E2854" s="136">
        <v>3231</v>
      </c>
      <c r="F2854" s="141" t="s">
        <v>52</v>
      </c>
      <c r="G2854" s="130"/>
      <c r="H2854" s="278">
        <v>6000</v>
      </c>
      <c r="I2854" s="278"/>
      <c r="J2854" s="278"/>
      <c r="K2854" s="278"/>
      <c r="L2854" s="278"/>
      <c r="M2854" s="278">
        <f t="shared" si="1725"/>
        <v>6000</v>
      </c>
    </row>
    <row r="2855" spans="1:13" s="137" customFormat="1" ht="15" hidden="1" x14ac:dyDescent="0.2">
      <c r="A2855" s="95" t="s">
        <v>881</v>
      </c>
      <c r="B2855" s="93" t="s">
        <v>884</v>
      </c>
      <c r="C2855" s="134">
        <v>43</v>
      </c>
      <c r="D2855" s="95" t="s">
        <v>101</v>
      </c>
      <c r="E2855" s="136">
        <v>3232</v>
      </c>
      <c r="F2855" s="141" t="s">
        <v>53</v>
      </c>
      <c r="G2855" s="130"/>
      <c r="H2855" s="293">
        <v>2500</v>
      </c>
      <c r="I2855" s="293"/>
      <c r="J2855" s="293">
        <v>5000</v>
      </c>
      <c r="K2855" s="293"/>
      <c r="L2855" s="293"/>
      <c r="M2855" s="293">
        <f t="shared" si="1725"/>
        <v>7500</v>
      </c>
    </row>
    <row r="2856" spans="1:13" s="137" customFormat="1" ht="15" hidden="1" x14ac:dyDescent="0.2">
      <c r="A2856" s="95" t="s">
        <v>881</v>
      </c>
      <c r="B2856" s="93" t="s">
        <v>884</v>
      </c>
      <c r="C2856" s="134">
        <v>43</v>
      </c>
      <c r="D2856" s="95" t="s">
        <v>101</v>
      </c>
      <c r="E2856" s="136">
        <v>3233</v>
      </c>
      <c r="F2856" s="141" t="s">
        <v>54</v>
      </c>
      <c r="G2856" s="350"/>
      <c r="H2856" s="293">
        <v>7000</v>
      </c>
      <c r="I2856" s="293"/>
      <c r="J2856" s="293"/>
      <c r="K2856" s="293"/>
      <c r="L2856" s="293"/>
      <c r="M2856" s="293">
        <f t="shared" si="1725"/>
        <v>7000</v>
      </c>
    </row>
    <row r="2857" spans="1:13" s="137" customFormat="1" ht="15" hidden="1" x14ac:dyDescent="0.2">
      <c r="A2857" s="95" t="s">
        <v>881</v>
      </c>
      <c r="B2857" s="93" t="s">
        <v>884</v>
      </c>
      <c r="C2857" s="134">
        <v>43</v>
      </c>
      <c r="D2857" s="95" t="s">
        <v>101</v>
      </c>
      <c r="E2857" s="136">
        <v>3234</v>
      </c>
      <c r="F2857" s="141" t="s">
        <v>55</v>
      </c>
      <c r="G2857" s="350"/>
      <c r="H2857" s="293">
        <v>70000</v>
      </c>
      <c r="I2857" s="293"/>
      <c r="J2857" s="293">
        <v>15000</v>
      </c>
      <c r="K2857" s="293"/>
      <c r="L2857" s="293"/>
      <c r="M2857" s="293">
        <f t="shared" si="1725"/>
        <v>85000</v>
      </c>
    </row>
    <row r="2858" spans="1:13" s="137" customFormat="1" ht="15" hidden="1" x14ac:dyDescent="0.2">
      <c r="A2858" s="95" t="s">
        <v>881</v>
      </c>
      <c r="B2858" s="93" t="s">
        <v>884</v>
      </c>
      <c r="C2858" s="134">
        <v>43</v>
      </c>
      <c r="D2858" s="95" t="s">
        <v>101</v>
      </c>
      <c r="E2858" s="136">
        <v>3235</v>
      </c>
      <c r="F2858" s="141" t="s">
        <v>56</v>
      </c>
      <c r="G2858" s="350"/>
      <c r="H2858" s="293">
        <v>25000</v>
      </c>
      <c r="I2858" s="293"/>
      <c r="J2858" s="293"/>
      <c r="K2858" s="293"/>
      <c r="L2858" s="293"/>
      <c r="M2858" s="293">
        <f t="shared" si="1725"/>
        <v>25000</v>
      </c>
    </row>
    <row r="2859" spans="1:13" s="137" customFormat="1" ht="15" hidden="1" x14ac:dyDescent="0.2">
      <c r="A2859" s="95" t="s">
        <v>881</v>
      </c>
      <c r="B2859" s="93" t="s">
        <v>884</v>
      </c>
      <c r="C2859" s="134">
        <v>43</v>
      </c>
      <c r="D2859" s="95" t="s">
        <v>101</v>
      </c>
      <c r="E2859" s="136">
        <v>3237</v>
      </c>
      <c r="F2859" s="141" t="s">
        <v>58</v>
      </c>
      <c r="G2859" s="350"/>
      <c r="H2859" s="293">
        <v>5000</v>
      </c>
      <c r="I2859" s="293"/>
      <c r="J2859" s="293"/>
      <c r="K2859" s="293"/>
      <c r="L2859" s="293"/>
      <c r="M2859" s="293">
        <f t="shared" si="1725"/>
        <v>5000</v>
      </c>
    </row>
    <row r="2860" spans="1:13" s="99" customFormat="1" hidden="1" x14ac:dyDescent="0.2">
      <c r="A2860" s="95" t="s">
        <v>881</v>
      </c>
      <c r="B2860" s="93" t="s">
        <v>884</v>
      </c>
      <c r="C2860" s="134">
        <v>43</v>
      </c>
      <c r="D2860" s="95" t="s">
        <v>101</v>
      </c>
      <c r="E2860" s="136">
        <v>3238</v>
      </c>
      <c r="F2860" s="141" t="s">
        <v>59</v>
      </c>
      <c r="G2860" s="350"/>
      <c r="H2860" s="293">
        <v>4000</v>
      </c>
      <c r="I2860" s="293"/>
      <c r="J2860" s="293">
        <v>2000</v>
      </c>
      <c r="K2860" s="293"/>
      <c r="L2860" s="293"/>
      <c r="M2860" s="293">
        <f t="shared" si="1725"/>
        <v>6000</v>
      </c>
    </row>
    <row r="2861" spans="1:13" s="137" customFormat="1" ht="15" hidden="1" x14ac:dyDescent="0.2">
      <c r="A2861" s="95" t="s">
        <v>881</v>
      </c>
      <c r="B2861" s="93" t="s">
        <v>884</v>
      </c>
      <c r="C2861" s="134">
        <v>43</v>
      </c>
      <c r="D2861" s="95" t="s">
        <v>101</v>
      </c>
      <c r="E2861" s="136">
        <v>3239</v>
      </c>
      <c r="F2861" s="141" t="s">
        <v>60</v>
      </c>
      <c r="G2861" s="351"/>
      <c r="H2861" s="293">
        <v>20000</v>
      </c>
      <c r="I2861" s="293">
        <v>10000</v>
      </c>
      <c r="J2861" s="293"/>
      <c r="K2861" s="293"/>
      <c r="L2861" s="293"/>
      <c r="M2861" s="293">
        <f t="shared" si="1725"/>
        <v>10000</v>
      </c>
    </row>
    <row r="2862" spans="1:13" s="137" customFormat="1" hidden="1" x14ac:dyDescent="0.2">
      <c r="A2862" s="116" t="s">
        <v>881</v>
      </c>
      <c r="B2862" s="100" t="s">
        <v>884</v>
      </c>
      <c r="C2862" s="145">
        <v>43</v>
      </c>
      <c r="D2862" s="102"/>
      <c r="E2862" s="103">
        <v>324</v>
      </c>
      <c r="F2862" s="139"/>
      <c r="G2862" s="354"/>
      <c r="H2862" s="295">
        <f t="shared" ref="H2862:L2862" si="1736">SUM(H2863)</f>
        <v>2500</v>
      </c>
      <c r="I2862" s="295">
        <f t="shared" si="1736"/>
        <v>0</v>
      </c>
      <c r="J2862" s="295">
        <f t="shared" si="1736"/>
        <v>0</v>
      </c>
      <c r="K2862" s="295">
        <f t="shared" si="1736"/>
        <v>0</v>
      </c>
      <c r="L2862" s="295">
        <f t="shared" si="1736"/>
        <v>0</v>
      </c>
      <c r="M2862" s="295">
        <f t="shared" si="1725"/>
        <v>2500</v>
      </c>
    </row>
    <row r="2863" spans="1:13" s="137" customFormat="1" ht="30" hidden="1" x14ac:dyDescent="0.2">
      <c r="A2863" s="95" t="s">
        <v>881</v>
      </c>
      <c r="B2863" s="93" t="s">
        <v>884</v>
      </c>
      <c r="C2863" s="134">
        <v>43</v>
      </c>
      <c r="D2863" s="95" t="s">
        <v>101</v>
      </c>
      <c r="E2863" s="136">
        <v>3241</v>
      </c>
      <c r="F2863" s="141" t="s">
        <v>205</v>
      </c>
      <c r="G2863" s="350"/>
      <c r="H2863" s="278">
        <v>2500</v>
      </c>
      <c r="I2863" s="278"/>
      <c r="J2863" s="278"/>
      <c r="K2863" s="278"/>
      <c r="L2863" s="278"/>
      <c r="M2863" s="278">
        <f t="shared" si="1725"/>
        <v>2500</v>
      </c>
    </row>
    <row r="2864" spans="1:13" s="137" customFormat="1" hidden="1" x14ac:dyDescent="0.2">
      <c r="A2864" s="116" t="s">
        <v>881</v>
      </c>
      <c r="B2864" s="100" t="s">
        <v>884</v>
      </c>
      <c r="C2864" s="145">
        <v>43</v>
      </c>
      <c r="D2864" s="102"/>
      <c r="E2864" s="103">
        <v>329</v>
      </c>
      <c r="F2864" s="139"/>
      <c r="G2864" s="354"/>
      <c r="H2864" s="295">
        <f t="shared" ref="H2864:J2864" si="1737">SUM(H2865:H2870)</f>
        <v>68000</v>
      </c>
      <c r="I2864" s="295">
        <f t="shared" si="1737"/>
        <v>2000</v>
      </c>
      <c r="J2864" s="295">
        <f t="shared" si="1737"/>
        <v>2000</v>
      </c>
      <c r="K2864" s="295">
        <f t="shared" ref="K2864:L2864" si="1738">SUM(K2865:K2870)</f>
        <v>0</v>
      </c>
      <c r="L2864" s="295">
        <f t="shared" si="1738"/>
        <v>0</v>
      </c>
      <c r="M2864" s="295">
        <f t="shared" si="1725"/>
        <v>68000</v>
      </c>
    </row>
    <row r="2865" spans="1:13" s="137" customFormat="1" ht="30" hidden="1" x14ac:dyDescent="0.2">
      <c r="A2865" s="95" t="s">
        <v>881</v>
      </c>
      <c r="B2865" s="93" t="s">
        <v>884</v>
      </c>
      <c r="C2865" s="134">
        <v>43</v>
      </c>
      <c r="D2865" s="95" t="s">
        <v>101</v>
      </c>
      <c r="E2865" s="136">
        <v>3291</v>
      </c>
      <c r="F2865" s="141" t="s">
        <v>474</v>
      </c>
      <c r="G2865" s="350"/>
      <c r="H2865" s="278">
        <v>35000</v>
      </c>
      <c r="I2865" s="278"/>
      <c r="J2865" s="278"/>
      <c r="K2865" s="278"/>
      <c r="L2865" s="278"/>
      <c r="M2865" s="278">
        <f t="shared" si="1725"/>
        <v>35000</v>
      </c>
    </row>
    <row r="2866" spans="1:13" s="137" customFormat="1" ht="15" hidden="1" x14ac:dyDescent="0.2">
      <c r="A2866" s="95" t="s">
        <v>881</v>
      </c>
      <c r="B2866" s="93" t="s">
        <v>884</v>
      </c>
      <c r="C2866" s="134">
        <v>43</v>
      </c>
      <c r="D2866" s="95" t="s">
        <v>101</v>
      </c>
      <c r="E2866" s="136">
        <v>3292</v>
      </c>
      <c r="F2866" s="141" t="s">
        <v>63</v>
      </c>
      <c r="G2866" s="350"/>
      <c r="H2866" s="293">
        <v>3500</v>
      </c>
      <c r="I2866" s="293"/>
      <c r="J2866" s="293"/>
      <c r="K2866" s="293"/>
      <c r="L2866" s="293"/>
      <c r="M2866" s="293">
        <f t="shared" si="1725"/>
        <v>3500</v>
      </c>
    </row>
    <row r="2867" spans="1:13" ht="15" hidden="1" x14ac:dyDescent="0.2">
      <c r="A2867" s="95" t="s">
        <v>881</v>
      </c>
      <c r="B2867" s="93" t="s">
        <v>884</v>
      </c>
      <c r="C2867" s="134">
        <v>43</v>
      </c>
      <c r="D2867" s="95" t="s">
        <v>101</v>
      </c>
      <c r="E2867" s="136">
        <v>3293</v>
      </c>
      <c r="F2867" s="141" t="s">
        <v>64</v>
      </c>
      <c r="G2867" s="350"/>
      <c r="H2867" s="293">
        <v>5000</v>
      </c>
      <c r="I2867" s="293"/>
      <c r="J2867" s="293">
        <v>2000</v>
      </c>
      <c r="K2867" s="293"/>
      <c r="L2867" s="293"/>
      <c r="M2867" s="293">
        <f t="shared" si="1725"/>
        <v>7000</v>
      </c>
    </row>
    <row r="2868" spans="1:13" s="99" customFormat="1" hidden="1" x14ac:dyDescent="0.2">
      <c r="A2868" s="95" t="s">
        <v>881</v>
      </c>
      <c r="B2868" s="93" t="s">
        <v>884</v>
      </c>
      <c r="C2868" s="134">
        <v>43</v>
      </c>
      <c r="D2868" s="95" t="s">
        <v>101</v>
      </c>
      <c r="E2868" s="136">
        <v>3294</v>
      </c>
      <c r="F2868" s="141" t="s">
        <v>604</v>
      </c>
      <c r="G2868" s="350"/>
      <c r="H2868" s="293">
        <v>20000</v>
      </c>
      <c r="I2868" s="293"/>
      <c r="J2868" s="293"/>
      <c r="K2868" s="293"/>
      <c r="L2868" s="293"/>
      <c r="M2868" s="293">
        <f t="shared" si="1725"/>
        <v>20000</v>
      </c>
    </row>
    <row r="2869" spans="1:13" s="137" customFormat="1" ht="15" hidden="1" x14ac:dyDescent="0.2">
      <c r="A2869" s="95" t="s">
        <v>881</v>
      </c>
      <c r="B2869" s="93" t="s">
        <v>884</v>
      </c>
      <c r="C2869" s="134">
        <v>43</v>
      </c>
      <c r="D2869" s="95" t="s">
        <v>101</v>
      </c>
      <c r="E2869" s="136">
        <v>3295</v>
      </c>
      <c r="F2869" s="141" t="s">
        <v>66</v>
      </c>
      <c r="G2869" s="351"/>
      <c r="H2869" s="281">
        <v>500</v>
      </c>
      <c r="I2869" s="281"/>
      <c r="J2869" s="281"/>
      <c r="K2869" s="281"/>
      <c r="L2869" s="281"/>
      <c r="M2869" s="281">
        <f t="shared" si="1725"/>
        <v>500</v>
      </c>
    </row>
    <row r="2870" spans="1:13" s="137" customFormat="1" ht="15" hidden="1" x14ac:dyDescent="0.2">
      <c r="A2870" s="95" t="s">
        <v>881</v>
      </c>
      <c r="B2870" s="93" t="s">
        <v>884</v>
      </c>
      <c r="C2870" s="134">
        <v>43</v>
      </c>
      <c r="D2870" s="95" t="s">
        <v>101</v>
      </c>
      <c r="E2870" s="136">
        <v>3299</v>
      </c>
      <c r="F2870" s="141" t="s">
        <v>67</v>
      </c>
      <c r="G2870" s="130"/>
      <c r="H2870" s="293">
        <v>4000</v>
      </c>
      <c r="I2870" s="293">
        <v>2000</v>
      </c>
      <c r="J2870" s="293"/>
      <c r="K2870" s="293"/>
      <c r="L2870" s="293"/>
      <c r="M2870" s="293">
        <f t="shared" si="1725"/>
        <v>2000</v>
      </c>
    </row>
    <row r="2871" spans="1:13" s="137" customFormat="1" hidden="1" x14ac:dyDescent="0.2">
      <c r="A2871" s="186" t="s">
        <v>881</v>
      </c>
      <c r="B2871" s="174" t="s">
        <v>884</v>
      </c>
      <c r="C2871" s="164">
        <v>43</v>
      </c>
      <c r="D2871" s="164"/>
      <c r="E2871" s="165">
        <v>34</v>
      </c>
      <c r="F2871" s="166"/>
      <c r="G2871" s="167"/>
      <c r="H2871" s="296">
        <f t="shared" ref="H2871:L2871" si="1739">H2872</f>
        <v>600</v>
      </c>
      <c r="I2871" s="296">
        <f t="shared" si="1739"/>
        <v>0</v>
      </c>
      <c r="J2871" s="296">
        <f t="shared" si="1739"/>
        <v>0</v>
      </c>
      <c r="K2871" s="296">
        <f t="shared" si="1739"/>
        <v>0</v>
      </c>
      <c r="L2871" s="296">
        <f t="shared" si="1739"/>
        <v>0</v>
      </c>
      <c r="M2871" s="296">
        <f t="shared" si="1725"/>
        <v>600</v>
      </c>
    </row>
    <row r="2872" spans="1:13" s="137" customFormat="1" hidden="1" x14ac:dyDescent="0.2">
      <c r="A2872" s="116" t="s">
        <v>881</v>
      </c>
      <c r="B2872" s="100" t="s">
        <v>884</v>
      </c>
      <c r="C2872" s="145">
        <v>43</v>
      </c>
      <c r="D2872" s="102"/>
      <c r="E2872" s="103">
        <v>343</v>
      </c>
      <c r="F2872" s="139"/>
      <c r="G2872" s="104"/>
      <c r="H2872" s="295">
        <f>SUM(H2873:H2874)</f>
        <v>600</v>
      </c>
      <c r="I2872" s="295">
        <f>SUM(I2873:I2874)</f>
        <v>0</v>
      </c>
      <c r="J2872" s="295">
        <f>SUM(J2873:J2874)</f>
        <v>0</v>
      </c>
      <c r="K2872" s="295">
        <f t="shared" ref="K2872:L2872" si="1740">SUM(K2873:K2874)</f>
        <v>0</v>
      </c>
      <c r="L2872" s="295">
        <f t="shared" si="1740"/>
        <v>0</v>
      </c>
      <c r="M2872" s="295">
        <f t="shared" si="1725"/>
        <v>600</v>
      </c>
    </row>
    <row r="2873" spans="1:13" s="99" customFormat="1" hidden="1" x14ac:dyDescent="0.2">
      <c r="A2873" s="95" t="s">
        <v>881</v>
      </c>
      <c r="B2873" s="93" t="s">
        <v>884</v>
      </c>
      <c r="C2873" s="134">
        <v>43</v>
      </c>
      <c r="D2873" s="95" t="s">
        <v>101</v>
      </c>
      <c r="E2873" s="136">
        <v>3431</v>
      </c>
      <c r="F2873" s="141" t="s">
        <v>68</v>
      </c>
      <c r="G2873" s="130"/>
      <c r="H2873" s="280">
        <v>500</v>
      </c>
      <c r="I2873" s="280"/>
      <c r="J2873" s="280"/>
      <c r="K2873" s="280"/>
      <c r="L2873" s="280"/>
      <c r="M2873" s="280">
        <f t="shared" si="1725"/>
        <v>500</v>
      </c>
    </row>
    <row r="2874" spans="1:13" s="137" customFormat="1" ht="15" hidden="1" x14ac:dyDescent="0.2">
      <c r="A2874" s="95" t="s">
        <v>881</v>
      </c>
      <c r="B2874" s="93" t="s">
        <v>884</v>
      </c>
      <c r="C2874" s="134">
        <v>43</v>
      </c>
      <c r="D2874" s="95" t="s">
        <v>101</v>
      </c>
      <c r="E2874" s="136">
        <v>3433</v>
      </c>
      <c r="F2874" s="141" t="s">
        <v>69</v>
      </c>
      <c r="G2874" s="130"/>
      <c r="H2874" s="293">
        <v>100</v>
      </c>
      <c r="I2874" s="293"/>
      <c r="J2874" s="293"/>
      <c r="K2874" s="293"/>
      <c r="L2874" s="293"/>
      <c r="M2874" s="293">
        <f t="shared" si="1725"/>
        <v>100</v>
      </c>
    </row>
    <row r="2875" spans="1:13" s="99" customFormat="1" ht="67.5" hidden="1" x14ac:dyDescent="0.2">
      <c r="A2875" s="187" t="s">
        <v>881</v>
      </c>
      <c r="B2875" s="169" t="s">
        <v>885</v>
      </c>
      <c r="C2875" s="169"/>
      <c r="D2875" s="169"/>
      <c r="E2875" s="170"/>
      <c r="F2875" s="172" t="s">
        <v>886</v>
      </c>
      <c r="G2875" s="173" t="s">
        <v>618</v>
      </c>
      <c r="H2875" s="297">
        <f>H2876+H2879+H2882+H2890</f>
        <v>18700</v>
      </c>
      <c r="I2875" s="297">
        <f>I2876+I2879+I2882+I2890</f>
        <v>5000</v>
      </c>
      <c r="J2875" s="297">
        <f>J2876+J2879+J2882+J2890</f>
        <v>5000</v>
      </c>
      <c r="K2875" s="297">
        <f t="shared" ref="K2875:L2875" si="1741">K2876+K2879+K2882+K2890</f>
        <v>0</v>
      </c>
      <c r="L2875" s="297">
        <f t="shared" si="1741"/>
        <v>0</v>
      </c>
      <c r="M2875" s="297">
        <f t="shared" si="1725"/>
        <v>18700</v>
      </c>
    </row>
    <row r="2876" spans="1:13" s="99" customFormat="1" hidden="1" x14ac:dyDescent="0.2">
      <c r="A2876" s="182" t="s">
        <v>881</v>
      </c>
      <c r="B2876" s="163" t="s">
        <v>885</v>
      </c>
      <c r="C2876" s="164">
        <v>43</v>
      </c>
      <c r="D2876" s="163"/>
      <c r="E2876" s="165">
        <v>32</v>
      </c>
      <c r="F2876" s="166"/>
      <c r="G2876" s="166"/>
      <c r="H2876" s="180">
        <f t="shared" ref="H2876:L2877" si="1742">H2877</f>
        <v>2000</v>
      </c>
      <c r="I2876" s="180">
        <f t="shared" si="1742"/>
        <v>0</v>
      </c>
      <c r="J2876" s="180">
        <f t="shared" si="1742"/>
        <v>0</v>
      </c>
      <c r="K2876" s="180">
        <f t="shared" si="1742"/>
        <v>0</v>
      </c>
      <c r="L2876" s="180">
        <f t="shared" si="1742"/>
        <v>0</v>
      </c>
      <c r="M2876" s="180">
        <f t="shared" si="1725"/>
        <v>2000</v>
      </c>
    </row>
    <row r="2877" spans="1:13" s="148" customFormat="1" hidden="1" x14ac:dyDescent="0.2">
      <c r="A2877" s="116" t="s">
        <v>881</v>
      </c>
      <c r="B2877" s="100" t="s">
        <v>885</v>
      </c>
      <c r="C2877" s="101">
        <v>43</v>
      </c>
      <c r="D2877" s="116"/>
      <c r="E2877" s="111">
        <v>323</v>
      </c>
      <c r="F2877" s="139"/>
      <c r="G2877" s="181"/>
      <c r="H2877" s="106">
        <f t="shared" si="1742"/>
        <v>2000</v>
      </c>
      <c r="I2877" s="106">
        <f t="shared" si="1742"/>
        <v>0</v>
      </c>
      <c r="J2877" s="106">
        <f t="shared" si="1742"/>
        <v>0</v>
      </c>
      <c r="K2877" s="106">
        <f t="shared" si="1742"/>
        <v>0</v>
      </c>
      <c r="L2877" s="106">
        <f t="shared" si="1742"/>
        <v>0</v>
      </c>
      <c r="M2877" s="106">
        <f t="shared" si="1725"/>
        <v>2000</v>
      </c>
    </row>
    <row r="2878" spans="1:13" s="99" customFormat="1" hidden="1" x14ac:dyDescent="0.2">
      <c r="A2878" s="95" t="s">
        <v>881</v>
      </c>
      <c r="B2878" s="93" t="s">
        <v>885</v>
      </c>
      <c r="C2878" s="134">
        <v>43</v>
      </c>
      <c r="D2878" s="95" t="s">
        <v>101</v>
      </c>
      <c r="E2878" s="136">
        <v>3232</v>
      </c>
      <c r="F2878" s="141" t="s">
        <v>53</v>
      </c>
      <c r="G2878" s="130"/>
      <c r="H2878" s="278">
        <v>2000</v>
      </c>
      <c r="I2878" s="278"/>
      <c r="J2878" s="278"/>
      <c r="K2878" s="278"/>
      <c r="L2878" s="278"/>
      <c r="M2878" s="278">
        <f t="shared" si="1725"/>
        <v>2000</v>
      </c>
    </row>
    <row r="2879" spans="1:13" s="99" customFormat="1" hidden="1" x14ac:dyDescent="0.2">
      <c r="A2879" s="186" t="s">
        <v>881</v>
      </c>
      <c r="B2879" s="174" t="s">
        <v>885</v>
      </c>
      <c r="C2879" s="164">
        <v>43</v>
      </c>
      <c r="D2879" s="164"/>
      <c r="E2879" s="165">
        <v>41</v>
      </c>
      <c r="F2879" s="166"/>
      <c r="G2879" s="167"/>
      <c r="H2879" s="296">
        <f t="shared" ref="H2879:L2880" si="1743">H2880</f>
        <v>1000</v>
      </c>
      <c r="I2879" s="296">
        <f t="shared" si="1743"/>
        <v>0</v>
      </c>
      <c r="J2879" s="296">
        <f t="shared" si="1743"/>
        <v>0</v>
      </c>
      <c r="K2879" s="296">
        <f t="shared" si="1743"/>
        <v>0</v>
      </c>
      <c r="L2879" s="296">
        <f t="shared" si="1743"/>
        <v>0</v>
      </c>
      <c r="M2879" s="296">
        <f t="shared" si="1725"/>
        <v>1000</v>
      </c>
    </row>
    <row r="2880" spans="1:13" s="148" customFormat="1" hidden="1" x14ac:dyDescent="0.2">
      <c r="A2880" s="116" t="s">
        <v>881</v>
      </c>
      <c r="B2880" s="100" t="s">
        <v>885</v>
      </c>
      <c r="C2880" s="101">
        <v>43</v>
      </c>
      <c r="D2880" s="102"/>
      <c r="E2880" s="103">
        <v>412</v>
      </c>
      <c r="F2880" s="139"/>
      <c r="G2880" s="104"/>
      <c r="H2880" s="295">
        <f t="shared" si="1743"/>
        <v>1000</v>
      </c>
      <c r="I2880" s="295">
        <f t="shared" si="1743"/>
        <v>0</v>
      </c>
      <c r="J2880" s="295">
        <f t="shared" si="1743"/>
        <v>0</v>
      </c>
      <c r="K2880" s="295">
        <f t="shared" si="1743"/>
        <v>0</v>
      </c>
      <c r="L2880" s="295">
        <f t="shared" si="1743"/>
        <v>0</v>
      </c>
      <c r="M2880" s="295">
        <f t="shared" si="1725"/>
        <v>1000</v>
      </c>
    </row>
    <row r="2881" spans="1:13" s="148" customFormat="1" hidden="1" x14ac:dyDescent="0.2">
      <c r="A2881" s="95" t="s">
        <v>881</v>
      </c>
      <c r="B2881" s="93" t="s">
        <v>885</v>
      </c>
      <c r="C2881" s="134">
        <v>43</v>
      </c>
      <c r="D2881" s="95" t="s">
        <v>101</v>
      </c>
      <c r="E2881" s="136">
        <v>4123</v>
      </c>
      <c r="F2881" s="141" t="s">
        <v>83</v>
      </c>
      <c r="G2881" s="130"/>
      <c r="H2881" s="280">
        <v>1000</v>
      </c>
      <c r="I2881" s="280"/>
      <c r="J2881" s="280"/>
      <c r="K2881" s="280"/>
      <c r="L2881" s="280"/>
      <c r="M2881" s="280">
        <f t="shared" si="1725"/>
        <v>1000</v>
      </c>
    </row>
    <row r="2882" spans="1:13" s="148" customFormat="1" hidden="1" x14ac:dyDescent="0.2">
      <c r="A2882" s="186" t="s">
        <v>881</v>
      </c>
      <c r="B2882" s="174" t="s">
        <v>885</v>
      </c>
      <c r="C2882" s="164">
        <v>43</v>
      </c>
      <c r="D2882" s="164"/>
      <c r="E2882" s="165">
        <v>42</v>
      </c>
      <c r="F2882" s="166"/>
      <c r="G2882" s="167"/>
      <c r="H2882" s="296">
        <f t="shared" ref="H2882:J2882" si="1744">H2883+H2887</f>
        <v>14000</v>
      </c>
      <c r="I2882" s="296">
        <f t="shared" si="1744"/>
        <v>5000</v>
      </c>
      <c r="J2882" s="296">
        <f t="shared" si="1744"/>
        <v>5000</v>
      </c>
      <c r="K2882" s="296">
        <f t="shared" ref="K2882:L2882" si="1745">K2883+K2887</f>
        <v>0</v>
      </c>
      <c r="L2882" s="296">
        <f t="shared" si="1745"/>
        <v>0</v>
      </c>
      <c r="M2882" s="296">
        <f t="shared" si="1725"/>
        <v>14000</v>
      </c>
    </row>
    <row r="2883" spans="1:13" s="99" customFormat="1" hidden="1" x14ac:dyDescent="0.2">
      <c r="A2883" s="116" t="s">
        <v>881</v>
      </c>
      <c r="B2883" s="100" t="s">
        <v>885</v>
      </c>
      <c r="C2883" s="101">
        <v>43</v>
      </c>
      <c r="D2883" s="102"/>
      <c r="E2883" s="103">
        <v>422</v>
      </c>
      <c r="F2883" s="139"/>
      <c r="G2883" s="104"/>
      <c r="H2883" s="147">
        <f t="shared" ref="H2883:I2883" si="1746">SUM(H2884:H2886)</f>
        <v>12000</v>
      </c>
      <c r="I2883" s="147">
        <f t="shared" si="1746"/>
        <v>5000</v>
      </c>
      <c r="J2883" s="147">
        <f t="shared" ref="J2883:L2883" si="1747">SUM(J2884:J2886)</f>
        <v>5000</v>
      </c>
      <c r="K2883" s="147">
        <f t="shared" si="1747"/>
        <v>0</v>
      </c>
      <c r="L2883" s="147">
        <f t="shared" si="1747"/>
        <v>0</v>
      </c>
      <c r="M2883" s="147">
        <f t="shared" si="1725"/>
        <v>12000</v>
      </c>
    </row>
    <row r="2884" spans="1:13" s="148" customFormat="1" hidden="1" x14ac:dyDescent="0.2">
      <c r="A2884" s="95" t="s">
        <v>881</v>
      </c>
      <c r="B2884" s="93" t="s">
        <v>885</v>
      </c>
      <c r="C2884" s="134">
        <v>43</v>
      </c>
      <c r="D2884" s="95" t="s">
        <v>101</v>
      </c>
      <c r="E2884" s="136">
        <v>4221</v>
      </c>
      <c r="F2884" s="141" t="s">
        <v>74</v>
      </c>
      <c r="G2884" s="130"/>
      <c r="H2884" s="280">
        <v>3000</v>
      </c>
      <c r="I2884" s="280"/>
      <c r="J2884" s="280">
        <v>5000</v>
      </c>
      <c r="K2884" s="280"/>
      <c r="L2884" s="280"/>
      <c r="M2884" s="280">
        <f t="shared" si="1725"/>
        <v>8000</v>
      </c>
    </row>
    <row r="2885" spans="1:13" s="148" customFormat="1" hidden="1" x14ac:dyDescent="0.2">
      <c r="A2885" s="95" t="s">
        <v>881</v>
      </c>
      <c r="B2885" s="93" t="s">
        <v>885</v>
      </c>
      <c r="C2885" s="134">
        <v>43</v>
      </c>
      <c r="D2885" s="95" t="s">
        <v>101</v>
      </c>
      <c r="E2885" s="136">
        <v>4222</v>
      </c>
      <c r="F2885" s="141" t="s">
        <v>75</v>
      </c>
      <c r="G2885" s="130"/>
      <c r="H2885" s="293">
        <v>2000</v>
      </c>
      <c r="I2885" s="293"/>
      <c r="J2885" s="293"/>
      <c r="K2885" s="293"/>
      <c r="L2885" s="293"/>
      <c r="M2885" s="293">
        <f t="shared" si="1725"/>
        <v>2000</v>
      </c>
    </row>
    <row r="2886" spans="1:13" s="99" customFormat="1" hidden="1" x14ac:dyDescent="0.2">
      <c r="A2886" s="95" t="s">
        <v>881</v>
      </c>
      <c r="B2886" s="93" t="s">
        <v>885</v>
      </c>
      <c r="C2886" s="134">
        <v>43</v>
      </c>
      <c r="D2886" s="95" t="s">
        <v>101</v>
      </c>
      <c r="E2886" s="136">
        <v>4223</v>
      </c>
      <c r="F2886" s="141" t="s">
        <v>76</v>
      </c>
      <c r="G2886" s="130"/>
      <c r="H2886" s="281">
        <v>7000</v>
      </c>
      <c r="I2886" s="281">
        <v>5000</v>
      </c>
      <c r="J2886" s="281"/>
      <c r="K2886" s="281"/>
      <c r="L2886" s="281"/>
      <c r="M2886" s="281">
        <f t="shared" si="1725"/>
        <v>2000</v>
      </c>
    </row>
    <row r="2887" spans="1:13" s="99" customFormat="1" hidden="1" x14ac:dyDescent="0.2">
      <c r="A2887" s="116" t="s">
        <v>881</v>
      </c>
      <c r="B2887" s="100" t="s">
        <v>885</v>
      </c>
      <c r="C2887" s="101">
        <v>43</v>
      </c>
      <c r="D2887" s="102"/>
      <c r="E2887" s="103">
        <v>426</v>
      </c>
      <c r="F2887" s="139"/>
      <c r="G2887" s="104"/>
      <c r="H2887" s="147">
        <f t="shared" ref="H2887:J2887" si="1748">H2889+H2888</f>
        <v>2000</v>
      </c>
      <c r="I2887" s="147">
        <f t="shared" si="1748"/>
        <v>0</v>
      </c>
      <c r="J2887" s="147">
        <f t="shared" si="1748"/>
        <v>0</v>
      </c>
      <c r="K2887" s="147">
        <f t="shared" ref="K2887:L2887" si="1749">K2889+K2888</f>
        <v>0</v>
      </c>
      <c r="L2887" s="147">
        <f t="shared" si="1749"/>
        <v>0</v>
      </c>
      <c r="M2887" s="147">
        <f t="shared" si="1725"/>
        <v>2000</v>
      </c>
    </row>
    <row r="2888" spans="1:13" s="99" customFormat="1" hidden="1" x14ac:dyDescent="0.2">
      <c r="A2888" s="95" t="s">
        <v>881</v>
      </c>
      <c r="B2888" s="93" t="s">
        <v>885</v>
      </c>
      <c r="C2888" s="134">
        <v>43</v>
      </c>
      <c r="D2888" s="95" t="s">
        <v>101</v>
      </c>
      <c r="E2888" s="136">
        <v>4262</v>
      </c>
      <c r="F2888" s="141" t="s">
        <v>86</v>
      </c>
      <c r="G2888" s="130"/>
      <c r="H2888" s="278">
        <v>1000</v>
      </c>
      <c r="I2888" s="278"/>
      <c r="J2888" s="278"/>
      <c r="K2888" s="278"/>
      <c r="L2888" s="278"/>
      <c r="M2888" s="278">
        <f t="shared" si="1725"/>
        <v>1000</v>
      </c>
    </row>
    <row r="2889" spans="1:13" s="99" customFormat="1" hidden="1" x14ac:dyDescent="0.2">
      <c r="A2889" s="95" t="s">
        <v>881</v>
      </c>
      <c r="B2889" s="93" t="s">
        <v>885</v>
      </c>
      <c r="C2889" s="134">
        <v>43</v>
      </c>
      <c r="D2889" s="95" t="s">
        <v>101</v>
      </c>
      <c r="E2889" s="136">
        <v>4264</v>
      </c>
      <c r="F2889" s="141" t="s">
        <v>816</v>
      </c>
      <c r="G2889" s="130"/>
      <c r="H2889" s="293">
        <v>1000</v>
      </c>
      <c r="I2889" s="293"/>
      <c r="J2889" s="293"/>
      <c r="K2889" s="293"/>
      <c r="L2889" s="293"/>
      <c r="M2889" s="293">
        <f t="shared" si="1725"/>
        <v>1000</v>
      </c>
    </row>
    <row r="2890" spans="1:13" s="99" customFormat="1" hidden="1" x14ac:dyDescent="0.2">
      <c r="A2890" s="186" t="s">
        <v>881</v>
      </c>
      <c r="B2890" s="174" t="s">
        <v>885</v>
      </c>
      <c r="C2890" s="164">
        <v>43</v>
      </c>
      <c r="D2890" s="164"/>
      <c r="E2890" s="165">
        <v>45</v>
      </c>
      <c r="F2890" s="166"/>
      <c r="G2890" s="167"/>
      <c r="H2890" s="296">
        <f t="shared" ref="H2890:J2890" si="1750">H2891+H2893+H2895+H2897</f>
        <v>1700</v>
      </c>
      <c r="I2890" s="296">
        <f t="shared" si="1750"/>
        <v>0</v>
      </c>
      <c r="J2890" s="296">
        <f t="shared" si="1750"/>
        <v>0</v>
      </c>
      <c r="K2890" s="296">
        <f t="shared" ref="K2890:L2890" si="1751">K2891+K2893+K2895+K2897</f>
        <v>0</v>
      </c>
      <c r="L2890" s="296">
        <f t="shared" si="1751"/>
        <v>0</v>
      </c>
      <c r="M2890" s="296">
        <f t="shared" si="1725"/>
        <v>1700</v>
      </c>
    </row>
    <row r="2891" spans="1:13" s="99" customFormat="1" hidden="1" x14ac:dyDescent="0.2">
      <c r="A2891" s="116" t="s">
        <v>881</v>
      </c>
      <c r="B2891" s="100" t="s">
        <v>885</v>
      </c>
      <c r="C2891" s="101">
        <v>43</v>
      </c>
      <c r="D2891" s="102"/>
      <c r="E2891" s="103">
        <v>451</v>
      </c>
      <c r="F2891" s="139"/>
      <c r="G2891" s="104"/>
      <c r="H2891" s="147">
        <f t="shared" ref="H2891:L2891" si="1752">H2892</f>
        <v>500</v>
      </c>
      <c r="I2891" s="147">
        <f t="shared" si="1752"/>
        <v>0</v>
      </c>
      <c r="J2891" s="147">
        <f t="shared" si="1752"/>
        <v>0</v>
      </c>
      <c r="K2891" s="147">
        <f t="shared" si="1752"/>
        <v>0</v>
      </c>
      <c r="L2891" s="147">
        <f t="shared" si="1752"/>
        <v>0</v>
      </c>
      <c r="M2891" s="147">
        <f t="shared" si="1725"/>
        <v>500</v>
      </c>
    </row>
    <row r="2892" spans="1:13" s="99" customFormat="1" hidden="1" x14ac:dyDescent="0.2">
      <c r="A2892" s="95" t="s">
        <v>881</v>
      </c>
      <c r="B2892" s="93" t="s">
        <v>885</v>
      </c>
      <c r="C2892" s="94">
        <v>43</v>
      </c>
      <c r="D2892" s="95" t="s">
        <v>101</v>
      </c>
      <c r="E2892" s="108">
        <v>4511</v>
      </c>
      <c r="F2892" s="140" t="s">
        <v>91</v>
      </c>
      <c r="G2892" s="109"/>
      <c r="H2892" s="280">
        <v>500</v>
      </c>
      <c r="I2892" s="280"/>
      <c r="J2892" s="280"/>
      <c r="K2892" s="280"/>
      <c r="L2892" s="280"/>
      <c r="M2892" s="280">
        <f t="shared" si="1725"/>
        <v>500</v>
      </c>
    </row>
    <row r="2893" spans="1:13" s="99" customFormat="1" hidden="1" x14ac:dyDescent="0.2">
      <c r="A2893" s="116" t="s">
        <v>881</v>
      </c>
      <c r="B2893" s="100" t="s">
        <v>885</v>
      </c>
      <c r="C2893" s="101">
        <v>43</v>
      </c>
      <c r="D2893" s="102"/>
      <c r="E2893" s="103">
        <v>452</v>
      </c>
      <c r="F2893" s="139"/>
      <c r="G2893" s="104"/>
      <c r="H2893" s="147">
        <f t="shared" ref="H2893:L2893" si="1753">H2894</f>
        <v>500</v>
      </c>
      <c r="I2893" s="147">
        <f t="shared" si="1753"/>
        <v>0</v>
      </c>
      <c r="J2893" s="147">
        <f t="shared" si="1753"/>
        <v>0</v>
      </c>
      <c r="K2893" s="147">
        <f t="shared" si="1753"/>
        <v>0</v>
      </c>
      <c r="L2893" s="147">
        <f t="shared" si="1753"/>
        <v>0</v>
      </c>
      <c r="M2893" s="147">
        <f t="shared" si="1725"/>
        <v>500</v>
      </c>
    </row>
    <row r="2894" spans="1:13" s="99" customFormat="1" hidden="1" x14ac:dyDescent="0.2">
      <c r="A2894" s="95" t="s">
        <v>881</v>
      </c>
      <c r="B2894" s="93" t="s">
        <v>885</v>
      </c>
      <c r="C2894" s="94">
        <v>43</v>
      </c>
      <c r="D2894" s="95" t="s">
        <v>101</v>
      </c>
      <c r="E2894" s="108">
        <v>4521</v>
      </c>
      <c r="F2894" s="140" t="s">
        <v>817</v>
      </c>
      <c r="G2894" s="109"/>
      <c r="H2894" s="280">
        <v>500</v>
      </c>
      <c r="I2894" s="280"/>
      <c r="J2894" s="280"/>
      <c r="K2894" s="280"/>
      <c r="L2894" s="280"/>
      <c r="M2894" s="280">
        <f t="shared" si="1725"/>
        <v>500</v>
      </c>
    </row>
    <row r="2895" spans="1:13" s="99" customFormat="1" hidden="1" x14ac:dyDescent="0.2">
      <c r="A2895" s="116" t="s">
        <v>881</v>
      </c>
      <c r="B2895" s="100" t="s">
        <v>885</v>
      </c>
      <c r="C2895" s="101">
        <v>43</v>
      </c>
      <c r="D2895" s="102"/>
      <c r="E2895" s="103">
        <v>453</v>
      </c>
      <c r="F2895" s="139"/>
      <c r="G2895" s="104"/>
      <c r="H2895" s="147">
        <f t="shared" ref="H2895:L2895" si="1754">H2896</f>
        <v>500</v>
      </c>
      <c r="I2895" s="147">
        <f t="shared" si="1754"/>
        <v>0</v>
      </c>
      <c r="J2895" s="147">
        <f t="shared" si="1754"/>
        <v>0</v>
      </c>
      <c r="K2895" s="147">
        <f t="shared" si="1754"/>
        <v>0</v>
      </c>
      <c r="L2895" s="147">
        <f t="shared" si="1754"/>
        <v>0</v>
      </c>
      <c r="M2895" s="147">
        <f t="shared" ref="M2895:M2898" si="1755">H2895-I2895+J2895-K2895+L2895</f>
        <v>500</v>
      </c>
    </row>
    <row r="2896" spans="1:13" ht="15" hidden="1" x14ac:dyDescent="0.2">
      <c r="A2896" s="95" t="s">
        <v>881</v>
      </c>
      <c r="B2896" s="93" t="s">
        <v>885</v>
      </c>
      <c r="C2896" s="94">
        <v>43</v>
      </c>
      <c r="D2896" s="95" t="s">
        <v>101</v>
      </c>
      <c r="E2896" s="108">
        <v>4531</v>
      </c>
      <c r="F2896" s="140" t="s">
        <v>198</v>
      </c>
      <c r="G2896" s="109"/>
      <c r="H2896" s="280">
        <v>500</v>
      </c>
      <c r="I2896" s="280"/>
      <c r="J2896" s="280"/>
      <c r="K2896" s="280"/>
      <c r="L2896" s="280"/>
      <c r="M2896" s="280">
        <f t="shared" si="1755"/>
        <v>500</v>
      </c>
    </row>
    <row r="2897" spans="1:13" hidden="1" x14ac:dyDescent="0.2">
      <c r="A2897" s="116" t="s">
        <v>881</v>
      </c>
      <c r="B2897" s="100" t="s">
        <v>885</v>
      </c>
      <c r="C2897" s="101">
        <v>43</v>
      </c>
      <c r="D2897" s="102"/>
      <c r="E2897" s="103">
        <v>454</v>
      </c>
      <c r="F2897" s="139"/>
      <c r="G2897" s="104"/>
      <c r="H2897" s="147">
        <f t="shared" ref="H2897:L2897" si="1756">H2898</f>
        <v>200</v>
      </c>
      <c r="I2897" s="147">
        <f t="shared" si="1756"/>
        <v>0</v>
      </c>
      <c r="J2897" s="147">
        <f t="shared" si="1756"/>
        <v>0</v>
      </c>
      <c r="K2897" s="147">
        <f t="shared" si="1756"/>
        <v>0</v>
      </c>
      <c r="L2897" s="147">
        <f t="shared" si="1756"/>
        <v>0</v>
      </c>
      <c r="M2897" s="147">
        <f t="shared" si="1755"/>
        <v>200</v>
      </c>
    </row>
    <row r="2898" spans="1:13" s="99" customFormat="1" ht="30" hidden="1" x14ac:dyDescent="0.2">
      <c r="A2898" s="95" t="s">
        <v>881</v>
      </c>
      <c r="B2898" s="93" t="s">
        <v>885</v>
      </c>
      <c r="C2898" s="94">
        <v>43</v>
      </c>
      <c r="D2898" s="95" t="s">
        <v>101</v>
      </c>
      <c r="E2898" s="108">
        <v>4541</v>
      </c>
      <c r="F2898" s="140" t="s">
        <v>805</v>
      </c>
      <c r="G2898" s="109"/>
      <c r="H2898" s="280">
        <v>200</v>
      </c>
      <c r="I2898" s="280"/>
      <c r="J2898" s="280"/>
      <c r="K2898" s="280"/>
      <c r="L2898" s="280"/>
      <c r="M2898" s="280">
        <f t="shared" si="1755"/>
        <v>200</v>
      </c>
    </row>
    <row r="2899" spans="1:13" s="137" customFormat="1" ht="67.5" hidden="1" x14ac:dyDescent="0.2">
      <c r="A2899" s="187" t="s">
        <v>881</v>
      </c>
      <c r="B2899" s="169" t="s">
        <v>158</v>
      </c>
      <c r="C2899" s="169"/>
      <c r="D2899" s="169"/>
      <c r="E2899" s="170"/>
      <c r="F2899" s="172" t="s">
        <v>887</v>
      </c>
      <c r="G2899" s="173" t="s">
        <v>618</v>
      </c>
      <c r="H2899" s="297">
        <f>H2900+H2903</f>
        <v>792386</v>
      </c>
      <c r="I2899" s="297">
        <f t="shared" ref="I2899:L2899" si="1757">I2900+I2903</f>
        <v>0</v>
      </c>
      <c r="J2899" s="297">
        <f t="shared" si="1757"/>
        <v>0</v>
      </c>
      <c r="K2899" s="297">
        <f t="shared" si="1757"/>
        <v>0</v>
      </c>
      <c r="L2899" s="297">
        <f t="shared" si="1757"/>
        <v>0</v>
      </c>
      <c r="M2899" s="297">
        <f t="shared" si="1372"/>
        <v>792386</v>
      </c>
    </row>
    <row r="2900" spans="1:13" s="137" customFormat="1" hidden="1" x14ac:dyDescent="0.2">
      <c r="A2900" s="186" t="s">
        <v>881</v>
      </c>
      <c r="B2900" s="174" t="s">
        <v>158</v>
      </c>
      <c r="C2900" s="164">
        <v>11</v>
      </c>
      <c r="D2900" s="164"/>
      <c r="E2900" s="165">
        <v>34</v>
      </c>
      <c r="F2900" s="166"/>
      <c r="G2900" s="167"/>
      <c r="H2900" s="296">
        <f t="shared" ref="H2900:L2901" si="1758">H2901</f>
        <v>70000</v>
      </c>
      <c r="I2900" s="296">
        <f t="shared" si="1758"/>
        <v>0</v>
      </c>
      <c r="J2900" s="296">
        <f t="shared" si="1758"/>
        <v>0</v>
      </c>
      <c r="K2900" s="296">
        <f t="shared" si="1758"/>
        <v>0</v>
      </c>
      <c r="L2900" s="296">
        <f t="shared" si="1758"/>
        <v>0</v>
      </c>
      <c r="M2900" s="296">
        <f t="shared" si="1372"/>
        <v>70000</v>
      </c>
    </row>
    <row r="2901" spans="1:13" s="137" customFormat="1" hidden="1" x14ac:dyDescent="0.2">
      <c r="A2901" s="116" t="s">
        <v>881</v>
      </c>
      <c r="B2901" s="100" t="s">
        <v>158</v>
      </c>
      <c r="C2901" s="101">
        <v>11</v>
      </c>
      <c r="D2901" s="102"/>
      <c r="E2901" s="103">
        <v>342</v>
      </c>
      <c r="F2901" s="139"/>
      <c r="G2901" s="104"/>
      <c r="H2901" s="295">
        <f t="shared" si="1758"/>
        <v>70000</v>
      </c>
      <c r="I2901" s="295">
        <f t="shared" si="1758"/>
        <v>0</v>
      </c>
      <c r="J2901" s="295">
        <f t="shared" si="1758"/>
        <v>0</v>
      </c>
      <c r="K2901" s="295">
        <f t="shared" si="1758"/>
        <v>0</v>
      </c>
      <c r="L2901" s="295">
        <f t="shared" si="1758"/>
        <v>0</v>
      </c>
      <c r="M2901" s="295">
        <f t="shared" si="1372"/>
        <v>70000</v>
      </c>
    </row>
    <row r="2902" spans="1:13" s="137" customFormat="1" ht="45" hidden="1" x14ac:dyDescent="0.2">
      <c r="A2902" s="95" t="s">
        <v>881</v>
      </c>
      <c r="B2902" s="93" t="str">
        <f>B2901</f>
        <v>A810019</v>
      </c>
      <c r="C2902" s="134">
        <v>11</v>
      </c>
      <c r="D2902" s="95" t="s">
        <v>101</v>
      </c>
      <c r="E2902" s="136">
        <v>3421</v>
      </c>
      <c r="F2902" s="141" t="s">
        <v>820</v>
      </c>
      <c r="G2902" s="130"/>
      <c r="H2902" s="277">
        <v>70000</v>
      </c>
      <c r="I2902" s="277"/>
      <c r="J2902" s="277"/>
      <c r="K2902" s="277"/>
      <c r="L2902" s="277"/>
      <c r="M2902" s="277">
        <f t="shared" si="1372"/>
        <v>70000</v>
      </c>
    </row>
    <row r="2903" spans="1:13" s="137" customFormat="1" hidden="1" x14ac:dyDescent="0.2">
      <c r="A2903" s="186" t="s">
        <v>881</v>
      </c>
      <c r="B2903" s="174" t="s">
        <v>158</v>
      </c>
      <c r="C2903" s="164">
        <v>11</v>
      </c>
      <c r="D2903" s="164"/>
      <c r="E2903" s="165">
        <v>54</v>
      </c>
      <c r="F2903" s="166"/>
      <c r="G2903" s="167"/>
      <c r="H2903" s="296">
        <f t="shared" ref="H2903:L2904" si="1759">H2904</f>
        <v>722386</v>
      </c>
      <c r="I2903" s="296">
        <f t="shared" si="1759"/>
        <v>0</v>
      </c>
      <c r="J2903" s="296">
        <f t="shared" si="1759"/>
        <v>0</v>
      </c>
      <c r="K2903" s="296">
        <f t="shared" si="1759"/>
        <v>0</v>
      </c>
      <c r="L2903" s="296">
        <f t="shared" si="1759"/>
        <v>0</v>
      </c>
      <c r="M2903" s="296">
        <f t="shared" ref="M2903:M2905" si="1760">H2903-I2903+J2903-K2903+L2903</f>
        <v>722386</v>
      </c>
    </row>
    <row r="2904" spans="1:13" s="137" customFormat="1" hidden="1" x14ac:dyDescent="0.2">
      <c r="A2904" s="116" t="s">
        <v>881</v>
      </c>
      <c r="B2904" s="100" t="s">
        <v>158</v>
      </c>
      <c r="C2904" s="145">
        <v>11</v>
      </c>
      <c r="D2904" s="95"/>
      <c r="E2904" s="146">
        <v>541</v>
      </c>
      <c r="F2904" s="141"/>
      <c r="G2904" s="130"/>
      <c r="H2904" s="295">
        <f t="shared" si="1759"/>
        <v>722386</v>
      </c>
      <c r="I2904" s="295">
        <f t="shared" si="1759"/>
        <v>0</v>
      </c>
      <c r="J2904" s="295">
        <f t="shared" si="1759"/>
        <v>0</v>
      </c>
      <c r="K2904" s="295">
        <f t="shared" si="1759"/>
        <v>0</v>
      </c>
      <c r="L2904" s="295">
        <f t="shared" si="1759"/>
        <v>0</v>
      </c>
      <c r="M2904" s="295">
        <f t="shared" si="1760"/>
        <v>722386</v>
      </c>
    </row>
    <row r="2905" spans="1:13" s="137" customFormat="1" ht="30" hidden="1" x14ac:dyDescent="0.2">
      <c r="A2905" s="95" t="s">
        <v>881</v>
      </c>
      <c r="B2905" s="93" t="str">
        <f>B2903</f>
        <v>A810019</v>
      </c>
      <c r="C2905" s="134">
        <v>11</v>
      </c>
      <c r="D2905" s="95" t="s">
        <v>101</v>
      </c>
      <c r="E2905" s="136">
        <v>5413</v>
      </c>
      <c r="F2905" s="141" t="s">
        <v>823</v>
      </c>
      <c r="G2905" s="130"/>
      <c r="H2905" s="278">
        <v>722386</v>
      </c>
      <c r="I2905" s="278"/>
      <c r="J2905" s="278"/>
      <c r="K2905" s="278"/>
      <c r="L2905" s="278"/>
      <c r="M2905" s="278">
        <f t="shared" si="1760"/>
        <v>722386</v>
      </c>
    </row>
    <row r="2906" spans="1:13" s="137" customFormat="1" ht="67.5" hidden="1" x14ac:dyDescent="0.2">
      <c r="A2906" s="187" t="s">
        <v>881</v>
      </c>
      <c r="B2906" s="169" t="s">
        <v>888</v>
      </c>
      <c r="C2906" s="169"/>
      <c r="D2906" s="169"/>
      <c r="E2906" s="170"/>
      <c r="F2906" s="172" t="s">
        <v>889</v>
      </c>
      <c r="G2906" s="173" t="s">
        <v>618</v>
      </c>
      <c r="H2906" s="297">
        <f>H2911+H2907+H2914+H2917+H2920</f>
        <v>11593163</v>
      </c>
      <c r="I2906" s="297">
        <f t="shared" ref="I2906:L2906" si="1761">I2911+I2907+I2914+I2917+I2920</f>
        <v>451000</v>
      </c>
      <c r="J2906" s="297">
        <f t="shared" si="1761"/>
        <v>2971000</v>
      </c>
      <c r="K2906" s="297">
        <f t="shared" si="1761"/>
        <v>6000000</v>
      </c>
      <c r="L2906" s="297">
        <f t="shared" si="1761"/>
        <v>0</v>
      </c>
      <c r="M2906" s="297">
        <f t="shared" si="1372"/>
        <v>8113163</v>
      </c>
    </row>
    <row r="2907" spans="1:13" s="137" customFormat="1" hidden="1" x14ac:dyDescent="0.2">
      <c r="A2907" s="186" t="s">
        <v>881</v>
      </c>
      <c r="B2907" s="174" t="s">
        <v>888</v>
      </c>
      <c r="C2907" s="164">
        <v>11</v>
      </c>
      <c r="D2907" s="164"/>
      <c r="E2907" s="165">
        <v>32</v>
      </c>
      <c r="F2907" s="166"/>
      <c r="G2907" s="167"/>
      <c r="H2907" s="296">
        <f t="shared" ref="H2907:L2907" si="1762">H2908</f>
        <v>199084</v>
      </c>
      <c r="I2907" s="296">
        <f t="shared" si="1762"/>
        <v>0</v>
      </c>
      <c r="J2907" s="296">
        <f t="shared" si="1762"/>
        <v>15000</v>
      </c>
      <c r="K2907" s="296">
        <f t="shared" si="1762"/>
        <v>0</v>
      </c>
      <c r="L2907" s="296">
        <f t="shared" si="1762"/>
        <v>0</v>
      </c>
      <c r="M2907" s="296">
        <f t="shared" si="1372"/>
        <v>214084</v>
      </c>
    </row>
    <row r="2908" spans="1:13" s="137" customFormat="1" hidden="1" x14ac:dyDescent="0.2">
      <c r="A2908" s="116" t="s">
        <v>881</v>
      </c>
      <c r="B2908" s="100" t="s">
        <v>888</v>
      </c>
      <c r="C2908" s="145">
        <v>11</v>
      </c>
      <c r="D2908" s="95"/>
      <c r="E2908" s="146">
        <v>323</v>
      </c>
      <c r="F2908" s="142"/>
      <c r="G2908" s="129"/>
      <c r="H2908" s="147">
        <f>SUM(H2909:H2910)</f>
        <v>199084</v>
      </c>
      <c r="I2908" s="147">
        <f t="shared" ref="I2908:L2908" si="1763">SUM(I2909:I2910)</f>
        <v>0</v>
      </c>
      <c r="J2908" s="147">
        <f>SUM(J2909:J2910)</f>
        <v>15000</v>
      </c>
      <c r="K2908" s="147">
        <f t="shared" si="1763"/>
        <v>0</v>
      </c>
      <c r="L2908" s="147">
        <f t="shared" si="1763"/>
        <v>0</v>
      </c>
      <c r="M2908" s="147">
        <f t="shared" si="1372"/>
        <v>214084</v>
      </c>
    </row>
    <row r="2909" spans="1:13" s="137" customFormat="1" ht="15" hidden="1" x14ac:dyDescent="0.2">
      <c r="A2909" s="95" t="s">
        <v>881</v>
      </c>
      <c r="B2909" s="93" t="s">
        <v>888</v>
      </c>
      <c r="C2909" s="134">
        <v>11</v>
      </c>
      <c r="D2909" s="95" t="s">
        <v>101</v>
      </c>
      <c r="E2909" s="136">
        <v>3233</v>
      </c>
      <c r="F2909" s="141" t="s">
        <v>54</v>
      </c>
      <c r="G2909" s="130"/>
      <c r="H2909" s="278">
        <v>0</v>
      </c>
      <c r="I2909" s="278">
        <v>0</v>
      </c>
      <c r="J2909" s="278">
        <v>15000</v>
      </c>
      <c r="K2909" s="278"/>
      <c r="L2909" s="278"/>
      <c r="M2909" s="278">
        <f t="shared" si="1372"/>
        <v>15000</v>
      </c>
    </row>
    <row r="2910" spans="1:13" s="137" customFormat="1" ht="15" hidden="1" x14ac:dyDescent="0.2">
      <c r="A2910" s="95" t="s">
        <v>881</v>
      </c>
      <c r="B2910" s="93" t="s">
        <v>888</v>
      </c>
      <c r="C2910" s="134">
        <v>11</v>
      </c>
      <c r="D2910" s="95" t="s">
        <v>101</v>
      </c>
      <c r="E2910" s="136">
        <v>3237</v>
      </c>
      <c r="F2910" s="141" t="s">
        <v>58</v>
      </c>
      <c r="G2910" s="130"/>
      <c r="H2910" s="278">
        <v>199084</v>
      </c>
      <c r="I2910" s="278"/>
      <c r="J2910" s="278"/>
      <c r="K2910" s="278"/>
      <c r="L2910" s="278"/>
      <c r="M2910" s="278">
        <f t="shared" si="1372"/>
        <v>199084</v>
      </c>
    </row>
    <row r="2911" spans="1:13" s="137" customFormat="1" hidden="1" x14ac:dyDescent="0.2">
      <c r="A2911" s="186" t="s">
        <v>881</v>
      </c>
      <c r="B2911" s="174" t="s">
        <v>888</v>
      </c>
      <c r="C2911" s="164">
        <v>11</v>
      </c>
      <c r="D2911" s="164"/>
      <c r="E2911" s="165">
        <v>42</v>
      </c>
      <c r="F2911" s="166"/>
      <c r="G2911" s="167"/>
      <c r="H2911" s="296">
        <f t="shared" ref="H2911:L2912" si="1764">H2912</f>
        <v>11394079</v>
      </c>
      <c r="I2911" s="296">
        <f t="shared" si="1764"/>
        <v>451000</v>
      </c>
      <c r="J2911" s="296">
        <f t="shared" si="1764"/>
        <v>0</v>
      </c>
      <c r="K2911" s="296">
        <f t="shared" si="1764"/>
        <v>6000000</v>
      </c>
      <c r="L2911" s="296">
        <f t="shared" si="1764"/>
        <v>0</v>
      </c>
      <c r="M2911" s="296">
        <f t="shared" si="1372"/>
        <v>4943079</v>
      </c>
    </row>
    <row r="2912" spans="1:13" s="137" customFormat="1" hidden="1" x14ac:dyDescent="0.2">
      <c r="A2912" s="116" t="s">
        <v>881</v>
      </c>
      <c r="B2912" s="100" t="s">
        <v>888</v>
      </c>
      <c r="C2912" s="145">
        <v>11</v>
      </c>
      <c r="D2912" s="95"/>
      <c r="E2912" s="146">
        <v>421</v>
      </c>
      <c r="F2912" s="142"/>
      <c r="G2912" s="129"/>
      <c r="H2912" s="147">
        <f t="shared" si="1764"/>
        <v>11394079</v>
      </c>
      <c r="I2912" s="147">
        <f t="shared" si="1764"/>
        <v>451000</v>
      </c>
      <c r="J2912" s="147">
        <f t="shared" si="1764"/>
        <v>0</v>
      </c>
      <c r="K2912" s="147">
        <f t="shared" si="1764"/>
        <v>6000000</v>
      </c>
      <c r="L2912" s="147">
        <f t="shared" si="1764"/>
        <v>0</v>
      </c>
      <c r="M2912" s="147">
        <f t="shared" si="1372"/>
        <v>4943079</v>
      </c>
    </row>
    <row r="2913" spans="1:18" s="137" customFormat="1" ht="15" hidden="1" x14ac:dyDescent="0.2">
      <c r="A2913" s="95" t="s">
        <v>881</v>
      </c>
      <c r="B2913" s="93" t="s">
        <v>888</v>
      </c>
      <c r="C2913" s="134">
        <v>11</v>
      </c>
      <c r="D2913" s="95" t="s">
        <v>101</v>
      </c>
      <c r="E2913" s="136">
        <v>4214</v>
      </c>
      <c r="F2913" s="141" t="s">
        <v>500</v>
      </c>
      <c r="G2913" s="130"/>
      <c r="H2913" s="278">
        <v>11394079</v>
      </c>
      <c r="I2913" s="278">
        <v>451000</v>
      </c>
      <c r="J2913" s="278"/>
      <c r="K2913" s="278">
        <v>6000000</v>
      </c>
      <c r="L2913" s="278"/>
      <c r="M2913" s="278">
        <f t="shared" si="1372"/>
        <v>4943079</v>
      </c>
    </row>
    <row r="2914" spans="1:18" s="137" customFormat="1" hidden="1" x14ac:dyDescent="0.2">
      <c r="A2914" s="186" t="s">
        <v>881</v>
      </c>
      <c r="B2914" s="174" t="s">
        <v>888</v>
      </c>
      <c r="C2914" s="164">
        <v>12</v>
      </c>
      <c r="D2914" s="164"/>
      <c r="E2914" s="165">
        <v>42</v>
      </c>
      <c r="F2914" s="166"/>
      <c r="G2914" s="167"/>
      <c r="H2914" s="296">
        <f>H2915</f>
        <v>0</v>
      </c>
      <c r="I2914" s="296"/>
      <c r="J2914" s="296">
        <f>J2915</f>
        <v>436000</v>
      </c>
      <c r="K2914" s="296"/>
      <c r="L2914" s="296"/>
      <c r="M2914" s="296">
        <f t="shared" si="1372"/>
        <v>436000</v>
      </c>
    </row>
    <row r="2915" spans="1:18" s="137" customFormat="1" hidden="1" x14ac:dyDescent="0.2">
      <c r="A2915" s="116" t="s">
        <v>881</v>
      </c>
      <c r="B2915" s="100" t="s">
        <v>888</v>
      </c>
      <c r="C2915" s="145">
        <v>12</v>
      </c>
      <c r="D2915" s="95"/>
      <c r="E2915" s="146">
        <v>421</v>
      </c>
      <c r="F2915" s="142"/>
      <c r="G2915" s="129"/>
      <c r="H2915" s="147">
        <f>H2916</f>
        <v>0</v>
      </c>
      <c r="I2915" s="147"/>
      <c r="J2915" s="147">
        <f>J2916</f>
        <v>436000</v>
      </c>
      <c r="K2915" s="147"/>
      <c r="L2915" s="147"/>
      <c r="M2915" s="147">
        <f t="shared" si="1372"/>
        <v>436000</v>
      </c>
    </row>
    <row r="2916" spans="1:18" s="137" customFormat="1" ht="15" hidden="1" x14ac:dyDescent="0.2">
      <c r="A2916" s="95" t="s">
        <v>881</v>
      </c>
      <c r="B2916" s="93" t="s">
        <v>888</v>
      </c>
      <c r="C2916" s="134">
        <v>12</v>
      </c>
      <c r="D2916" s="95" t="s">
        <v>101</v>
      </c>
      <c r="E2916" s="136">
        <v>4214</v>
      </c>
      <c r="F2916" s="141" t="s">
        <v>500</v>
      </c>
      <c r="G2916" s="341"/>
      <c r="H2916" s="278">
        <v>0</v>
      </c>
      <c r="I2916" s="278"/>
      <c r="J2916" s="278">
        <v>436000</v>
      </c>
      <c r="K2916" s="278"/>
      <c r="L2916" s="278"/>
      <c r="M2916" s="278">
        <f t="shared" si="1372"/>
        <v>436000</v>
      </c>
    </row>
    <row r="2917" spans="1:18" s="99" customFormat="1" hidden="1" x14ac:dyDescent="0.2">
      <c r="A2917" s="182" t="s">
        <v>881</v>
      </c>
      <c r="B2917" s="163" t="s">
        <v>888</v>
      </c>
      <c r="C2917" s="164">
        <v>562</v>
      </c>
      <c r="D2917" s="163"/>
      <c r="E2917" s="165">
        <v>32</v>
      </c>
      <c r="F2917" s="166"/>
      <c r="G2917" s="166"/>
      <c r="H2917" s="180">
        <f t="shared" ref="H2917:J2918" si="1765">H2918</f>
        <v>0</v>
      </c>
      <c r="I2917" s="180">
        <f t="shared" si="1765"/>
        <v>0</v>
      </c>
      <c r="J2917" s="180">
        <f t="shared" si="1765"/>
        <v>50000</v>
      </c>
      <c r="K2917" s="180">
        <f t="shared" ref="K2917:K2918" si="1766">K2918</f>
        <v>0</v>
      </c>
      <c r="L2917" s="180">
        <f t="shared" ref="L2917:L2918" si="1767">L2918</f>
        <v>0</v>
      </c>
      <c r="M2917" s="180">
        <f t="shared" ref="M2917:M2980" si="1768">H2917-I2917+J2917-K2917+L2917</f>
        <v>50000</v>
      </c>
    </row>
    <row r="2918" spans="1:18" s="99" customFormat="1" hidden="1" x14ac:dyDescent="0.2">
      <c r="A2918" s="116" t="s">
        <v>881</v>
      </c>
      <c r="B2918" s="100" t="s">
        <v>888</v>
      </c>
      <c r="C2918" s="101">
        <v>562</v>
      </c>
      <c r="D2918" s="116"/>
      <c r="E2918" s="111">
        <v>323</v>
      </c>
      <c r="F2918" s="139"/>
      <c r="G2918" s="181"/>
      <c r="H2918" s="106">
        <f t="shared" si="1765"/>
        <v>0</v>
      </c>
      <c r="I2918" s="106">
        <f t="shared" si="1765"/>
        <v>0</v>
      </c>
      <c r="J2918" s="106">
        <f t="shared" si="1765"/>
        <v>50000</v>
      </c>
      <c r="K2918" s="106">
        <f t="shared" si="1766"/>
        <v>0</v>
      </c>
      <c r="L2918" s="106">
        <f t="shared" si="1767"/>
        <v>0</v>
      </c>
      <c r="M2918" s="106">
        <f t="shared" si="1768"/>
        <v>50000</v>
      </c>
    </row>
    <row r="2919" spans="1:18" s="99" customFormat="1" hidden="1" x14ac:dyDescent="0.2">
      <c r="A2919" s="95" t="s">
        <v>881</v>
      </c>
      <c r="B2919" s="93" t="s">
        <v>888</v>
      </c>
      <c r="C2919" s="94">
        <v>562</v>
      </c>
      <c r="D2919" s="95" t="s">
        <v>101</v>
      </c>
      <c r="E2919" s="117">
        <v>3233</v>
      </c>
      <c r="F2919" s="140" t="s">
        <v>54</v>
      </c>
      <c r="G2919" s="132"/>
      <c r="H2919" s="278">
        <v>0</v>
      </c>
      <c r="I2919" s="278">
        <v>0</v>
      </c>
      <c r="J2919" s="278">
        <v>50000</v>
      </c>
      <c r="K2919" s="278">
        <v>0</v>
      </c>
      <c r="L2919" s="278">
        <v>0</v>
      </c>
      <c r="M2919" s="278">
        <f t="shared" si="1768"/>
        <v>50000</v>
      </c>
    </row>
    <row r="2920" spans="1:18" s="99" customFormat="1" hidden="1" x14ac:dyDescent="0.2">
      <c r="A2920" s="182" t="s">
        <v>881</v>
      </c>
      <c r="B2920" s="163" t="s">
        <v>888</v>
      </c>
      <c r="C2920" s="164">
        <v>562</v>
      </c>
      <c r="D2920" s="163"/>
      <c r="E2920" s="165">
        <v>42</v>
      </c>
      <c r="F2920" s="166"/>
      <c r="G2920" s="166"/>
      <c r="H2920" s="180">
        <f t="shared" ref="H2920:J2921" si="1769">H2921</f>
        <v>0</v>
      </c>
      <c r="I2920" s="180">
        <f t="shared" si="1769"/>
        <v>0</v>
      </c>
      <c r="J2920" s="180">
        <f t="shared" si="1769"/>
        <v>2470000</v>
      </c>
      <c r="K2920" s="180">
        <f t="shared" ref="K2920:K2921" si="1770">K2921</f>
        <v>0</v>
      </c>
      <c r="L2920" s="180">
        <f t="shared" ref="L2920:L2921" si="1771">L2921</f>
        <v>0</v>
      </c>
      <c r="M2920" s="180">
        <f t="shared" si="1768"/>
        <v>2470000</v>
      </c>
    </row>
    <row r="2921" spans="1:18" s="99" customFormat="1" hidden="1" x14ac:dyDescent="0.2">
      <c r="A2921" s="116" t="s">
        <v>881</v>
      </c>
      <c r="B2921" s="100" t="s">
        <v>888</v>
      </c>
      <c r="C2921" s="101">
        <v>562</v>
      </c>
      <c r="D2921" s="116"/>
      <c r="E2921" s="111">
        <v>421</v>
      </c>
      <c r="F2921" s="139"/>
      <c r="G2921" s="181"/>
      <c r="H2921" s="106">
        <f t="shared" si="1769"/>
        <v>0</v>
      </c>
      <c r="I2921" s="106">
        <f t="shared" si="1769"/>
        <v>0</v>
      </c>
      <c r="J2921" s="106">
        <f t="shared" si="1769"/>
        <v>2470000</v>
      </c>
      <c r="K2921" s="106">
        <f t="shared" si="1770"/>
        <v>0</v>
      </c>
      <c r="L2921" s="106">
        <f t="shared" si="1771"/>
        <v>0</v>
      </c>
      <c r="M2921" s="106">
        <f t="shared" si="1768"/>
        <v>2470000</v>
      </c>
    </row>
    <row r="2922" spans="1:18" s="99" customFormat="1" hidden="1" x14ac:dyDescent="0.2">
      <c r="A2922" s="95" t="s">
        <v>881</v>
      </c>
      <c r="B2922" s="93" t="s">
        <v>888</v>
      </c>
      <c r="C2922" s="94">
        <v>562</v>
      </c>
      <c r="D2922" s="95" t="s">
        <v>101</v>
      </c>
      <c r="E2922" s="117">
        <v>4214</v>
      </c>
      <c r="F2922" s="140" t="s">
        <v>500</v>
      </c>
      <c r="G2922" s="132"/>
      <c r="H2922" s="278">
        <v>0</v>
      </c>
      <c r="I2922" s="278">
        <v>0</v>
      </c>
      <c r="J2922" s="278">
        <v>2470000</v>
      </c>
      <c r="K2922" s="278">
        <v>0</v>
      </c>
      <c r="L2922" s="278">
        <v>0</v>
      </c>
      <c r="M2922" s="278">
        <f t="shared" si="1768"/>
        <v>2470000</v>
      </c>
    </row>
    <row r="2923" spans="1:18" s="148" customFormat="1" ht="67.5" hidden="1" x14ac:dyDescent="0.2">
      <c r="A2923" s="187" t="s">
        <v>881</v>
      </c>
      <c r="B2923" s="169" t="s">
        <v>890</v>
      </c>
      <c r="C2923" s="169"/>
      <c r="D2923" s="169"/>
      <c r="E2923" s="170"/>
      <c r="F2923" s="172" t="s">
        <v>891</v>
      </c>
      <c r="G2923" s="173" t="s">
        <v>618</v>
      </c>
      <c r="H2923" s="297">
        <f>H2924+H2929+H2939+H2944+H2951+H2936</f>
        <v>175089</v>
      </c>
      <c r="I2923" s="297">
        <f>I2924+I2929+I2939+I2944+I2951+I2936</f>
        <v>175089</v>
      </c>
      <c r="J2923" s="297">
        <f>J2924+J2929+J2939+J2944+J2951+J2936</f>
        <v>0</v>
      </c>
      <c r="K2923" s="297">
        <f t="shared" ref="K2923:L2923" si="1772">K2924+K2929+K2939+K2944+K2951+K2936</f>
        <v>0</v>
      </c>
      <c r="L2923" s="297">
        <f t="shared" si="1772"/>
        <v>0</v>
      </c>
      <c r="M2923" s="297">
        <f t="shared" si="1768"/>
        <v>0</v>
      </c>
    </row>
    <row r="2924" spans="1:18" s="148" customFormat="1" hidden="1" x14ac:dyDescent="0.2">
      <c r="A2924" s="182" t="s">
        <v>881</v>
      </c>
      <c r="B2924" s="163" t="s">
        <v>890</v>
      </c>
      <c r="C2924" s="164">
        <v>43</v>
      </c>
      <c r="D2924" s="163"/>
      <c r="E2924" s="165">
        <v>31</v>
      </c>
      <c r="F2924" s="166"/>
      <c r="G2924" s="166"/>
      <c r="H2924" s="296">
        <f t="shared" ref="H2924:J2924" si="1773">H2925+H2927</f>
        <v>19789</v>
      </c>
      <c r="I2924" s="296">
        <f t="shared" si="1773"/>
        <v>19789</v>
      </c>
      <c r="J2924" s="296">
        <f t="shared" si="1773"/>
        <v>0</v>
      </c>
      <c r="K2924" s="296">
        <f t="shared" ref="K2924:L2924" si="1774">K2925+K2927</f>
        <v>0</v>
      </c>
      <c r="L2924" s="296">
        <f t="shared" si="1774"/>
        <v>0</v>
      </c>
      <c r="M2924" s="296">
        <f t="shared" si="1768"/>
        <v>0</v>
      </c>
      <c r="N2924" s="149"/>
      <c r="O2924" s="155"/>
      <c r="P2924" s="155"/>
      <c r="Q2924" s="155"/>
      <c r="R2924" s="155"/>
    </row>
    <row r="2925" spans="1:18" s="148" customFormat="1" hidden="1" x14ac:dyDescent="0.2">
      <c r="A2925" s="116" t="s">
        <v>881</v>
      </c>
      <c r="B2925" s="100" t="s">
        <v>890</v>
      </c>
      <c r="C2925" s="101">
        <v>43</v>
      </c>
      <c r="D2925" s="116"/>
      <c r="E2925" s="111">
        <v>311</v>
      </c>
      <c r="F2925" s="139"/>
      <c r="G2925" s="181"/>
      <c r="H2925" s="295">
        <f t="shared" ref="H2925:L2927" si="1775">H2926</f>
        <v>16789</v>
      </c>
      <c r="I2925" s="295">
        <f t="shared" si="1775"/>
        <v>16789</v>
      </c>
      <c r="J2925" s="295">
        <f t="shared" si="1775"/>
        <v>0</v>
      </c>
      <c r="K2925" s="295">
        <f t="shared" si="1775"/>
        <v>0</v>
      </c>
      <c r="L2925" s="295">
        <f t="shared" si="1775"/>
        <v>0</v>
      </c>
      <c r="M2925" s="295">
        <f t="shared" si="1768"/>
        <v>0</v>
      </c>
      <c r="N2925" s="181"/>
      <c r="O2925" s="106"/>
      <c r="P2925" s="106"/>
      <c r="Q2925" s="106"/>
      <c r="R2925" s="106"/>
    </row>
    <row r="2926" spans="1:18" s="148" customFormat="1" hidden="1" x14ac:dyDescent="0.2">
      <c r="A2926" s="95" t="s">
        <v>881</v>
      </c>
      <c r="B2926" s="93" t="s">
        <v>890</v>
      </c>
      <c r="C2926" s="94">
        <v>43</v>
      </c>
      <c r="D2926" s="95" t="s">
        <v>101</v>
      </c>
      <c r="E2926" s="117">
        <v>3111</v>
      </c>
      <c r="F2926" s="140" t="s">
        <v>33</v>
      </c>
      <c r="G2926" s="132"/>
      <c r="H2926" s="278">
        <v>16789</v>
      </c>
      <c r="I2926" s="278">
        <v>16789</v>
      </c>
      <c r="J2926" s="376"/>
      <c r="K2926" s="376"/>
      <c r="L2926" s="376"/>
      <c r="M2926" s="278">
        <f t="shared" si="1768"/>
        <v>0</v>
      </c>
      <c r="N2926" s="132"/>
      <c r="O2926" s="278"/>
      <c r="P2926" s="278"/>
      <c r="Q2926" s="278"/>
      <c r="R2926" s="278"/>
    </row>
    <row r="2927" spans="1:18" s="148" customFormat="1" hidden="1" x14ac:dyDescent="0.2">
      <c r="A2927" s="116" t="s">
        <v>881</v>
      </c>
      <c r="B2927" s="100" t="s">
        <v>890</v>
      </c>
      <c r="C2927" s="101">
        <v>43</v>
      </c>
      <c r="D2927" s="116"/>
      <c r="E2927" s="111">
        <v>313</v>
      </c>
      <c r="F2927" s="139"/>
      <c r="G2927" s="181"/>
      <c r="H2927" s="295">
        <f t="shared" si="1775"/>
        <v>3000</v>
      </c>
      <c r="I2927" s="295">
        <f t="shared" si="1775"/>
        <v>3000</v>
      </c>
      <c r="J2927" s="295">
        <f t="shared" si="1775"/>
        <v>0</v>
      </c>
      <c r="K2927" s="295">
        <f t="shared" si="1775"/>
        <v>0</v>
      </c>
      <c r="L2927" s="295">
        <f t="shared" si="1775"/>
        <v>0</v>
      </c>
      <c r="M2927" s="295">
        <f t="shared" si="1768"/>
        <v>0</v>
      </c>
    </row>
    <row r="2928" spans="1:18" s="148" customFormat="1" hidden="1" x14ac:dyDescent="0.2">
      <c r="A2928" s="95" t="s">
        <v>881</v>
      </c>
      <c r="B2928" s="93" t="s">
        <v>890</v>
      </c>
      <c r="C2928" s="94">
        <v>43</v>
      </c>
      <c r="D2928" s="95" t="s">
        <v>101</v>
      </c>
      <c r="E2928" s="117">
        <v>3132</v>
      </c>
      <c r="F2928" s="140" t="s">
        <v>40</v>
      </c>
      <c r="G2928" s="132"/>
      <c r="H2928" s="278">
        <v>3000</v>
      </c>
      <c r="I2928" s="278">
        <v>3000</v>
      </c>
      <c r="J2928" s="377"/>
      <c r="K2928" s="377"/>
      <c r="L2928" s="377"/>
      <c r="M2928" s="278">
        <f t="shared" si="1768"/>
        <v>0</v>
      </c>
    </row>
    <row r="2929" spans="1:14" s="99" customFormat="1" hidden="1" x14ac:dyDescent="0.2">
      <c r="A2929" s="186" t="s">
        <v>881</v>
      </c>
      <c r="B2929" s="174" t="s">
        <v>890</v>
      </c>
      <c r="C2929" s="164">
        <v>43</v>
      </c>
      <c r="D2929" s="164"/>
      <c r="E2929" s="165">
        <v>32</v>
      </c>
      <c r="F2929" s="166"/>
      <c r="G2929" s="167"/>
      <c r="H2929" s="296">
        <f t="shared" ref="H2929:J2929" si="1776">H2930+H2932+H2934</f>
        <v>6700</v>
      </c>
      <c r="I2929" s="296">
        <f t="shared" si="1776"/>
        <v>6700</v>
      </c>
      <c r="J2929" s="296">
        <f t="shared" si="1776"/>
        <v>0</v>
      </c>
      <c r="K2929" s="296">
        <f t="shared" ref="K2929:L2929" si="1777">K2930+K2932+K2934</f>
        <v>0</v>
      </c>
      <c r="L2929" s="296">
        <f t="shared" si="1777"/>
        <v>0</v>
      </c>
      <c r="M2929" s="296">
        <f t="shared" si="1768"/>
        <v>0</v>
      </c>
      <c r="N2929" s="278"/>
    </row>
    <row r="2930" spans="1:14" s="99" customFormat="1" hidden="1" x14ac:dyDescent="0.2">
      <c r="A2930" s="116" t="s">
        <v>881</v>
      </c>
      <c r="B2930" s="100" t="s">
        <v>890</v>
      </c>
      <c r="C2930" s="101">
        <v>43</v>
      </c>
      <c r="D2930" s="102"/>
      <c r="E2930" s="103">
        <v>321</v>
      </c>
      <c r="F2930" s="139"/>
      <c r="G2930" s="104"/>
      <c r="H2930" s="295">
        <f t="shared" ref="H2930:L2930" si="1778">H2931</f>
        <v>3000</v>
      </c>
      <c r="I2930" s="295">
        <f t="shared" si="1778"/>
        <v>3000</v>
      </c>
      <c r="J2930" s="295">
        <f t="shared" si="1778"/>
        <v>0</v>
      </c>
      <c r="K2930" s="295">
        <f t="shared" si="1778"/>
        <v>0</v>
      </c>
      <c r="L2930" s="295">
        <f t="shared" si="1778"/>
        <v>0</v>
      </c>
      <c r="M2930" s="295">
        <f t="shared" si="1768"/>
        <v>0</v>
      </c>
    </row>
    <row r="2931" spans="1:14" s="148" customFormat="1" hidden="1" x14ac:dyDescent="0.2">
      <c r="A2931" s="95" t="s">
        <v>881</v>
      </c>
      <c r="B2931" s="93" t="s">
        <v>890</v>
      </c>
      <c r="C2931" s="134">
        <v>43</v>
      </c>
      <c r="D2931" s="95" t="s">
        <v>101</v>
      </c>
      <c r="E2931" s="136">
        <v>3211</v>
      </c>
      <c r="F2931" s="141" t="s">
        <v>42</v>
      </c>
      <c r="G2931" s="130"/>
      <c r="H2931" s="278">
        <v>3000</v>
      </c>
      <c r="I2931" s="278">
        <v>3000</v>
      </c>
      <c r="J2931" s="278"/>
      <c r="K2931" s="278"/>
      <c r="L2931" s="278"/>
      <c r="M2931" s="278">
        <f t="shared" si="1768"/>
        <v>0</v>
      </c>
    </row>
    <row r="2932" spans="1:14" s="99" customFormat="1" hidden="1" x14ac:dyDescent="0.2">
      <c r="A2932" s="116" t="s">
        <v>881</v>
      </c>
      <c r="B2932" s="100" t="s">
        <v>890</v>
      </c>
      <c r="C2932" s="101">
        <v>43</v>
      </c>
      <c r="D2932" s="102"/>
      <c r="E2932" s="103">
        <v>322</v>
      </c>
      <c r="F2932" s="139"/>
      <c r="G2932" s="104"/>
      <c r="H2932" s="295">
        <f t="shared" ref="H2932:L2932" si="1779">H2933</f>
        <v>3000</v>
      </c>
      <c r="I2932" s="295">
        <f t="shared" si="1779"/>
        <v>3000</v>
      </c>
      <c r="J2932" s="295">
        <f t="shared" si="1779"/>
        <v>0</v>
      </c>
      <c r="K2932" s="295">
        <f t="shared" si="1779"/>
        <v>0</v>
      </c>
      <c r="L2932" s="295">
        <f t="shared" si="1779"/>
        <v>0</v>
      </c>
      <c r="M2932" s="295">
        <f t="shared" si="1768"/>
        <v>0</v>
      </c>
    </row>
    <row r="2933" spans="1:14" s="148" customFormat="1" hidden="1" x14ac:dyDescent="0.2">
      <c r="A2933" s="95" t="s">
        <v>881</v>
      </c>
      <c r="B2933" s="93" t="s">
        <v>890</v>
      </c>
      <c r="C2933" s="134">
        <v>43</v>
      </c>
      <c r="D2933" s="95" t="s">
        <v>101</v>
      </c>
      <c r="E2933" s="136">
        <v>3221</v>
      </c>
      <c r="F2933" s="141" t="s">
        <v>297</v>
      </c>
      <c r="G2933" s="130"/>
      <c r="H2933" s="278">
        <v>3000</v>
      </c>
      <c r="I2933" s="278">
        <v>3000</v>
      </c>
      <c r="J2933" s="278"/>
      <c r="K2933" s="278"/>
      <c r="L2933" s="278"/>
      <c r="M2933" s="278">
        <f t="shared" si="1768"/>
        <v>0</v>
      </c>
    </row>
    <row r="2934" spans="1:14" s="99" customFormat="1" hidden="1" x14ac:dyDescent="0.2">
      <c r="A2934" s="116" t="s">
        <v>881</v>
      </c>
      <c r="B2934" s="100" t="s">
        <v>890</v>
      </c>
      <c r="C2934" s="101">
        <v>43</v>
      </c>
      <c r="D2934" s="102"/>
      <c r="E2934" s="103">
        <v>323</v>
      </c>
      <c r="F2934" s="139"/>
      <c r="G2934" s="104"/>
      <c r="H2934" s="295">
        <f t="shared" ref="H2934:L2934" si="1780">SUM(H2935:H2935)</f>
        <v>700</v>
      </c>
      <c r="I2934" s="295">
        <f t="shared" si="1780"/>
        <v>700</v>
      </c>
      <c r="J2934" s="295">
        <f t="shared" si="1780"/>
        <v>0</v>
      </c>
      <c r="K2934" s="295">
        <f t="shared" si="1780"/>
        <v>0</v>
      </c>
      <c r="L2934" s="295">
        <f t="shared" si="1780"/>
        <v>0</v>
      </c>
      <c r="M2934" s="295">
        <f t="shared" si="1768"/>
        <v>0</v>
      </c>
    </row>
    <row r="2935" spans="1:14" ht="15" hidden="1" x14ac:dyDescent="0.2">
      <c r="A2935" s="95" t="s">
        <v>881</v>
      </c>
      <c r="B2935" s="93" t="s">
        <v>890</v>
      </c>
      <c r="C2935" s="134">
        <v>43</v>
      </c>
      <c r="D2935" s="95" t="s">
        <v>101</v>
      </c>
      <c r="E2935" s="136">
        <v>3237</v>
      </c>
      <c r="F2935" s="141" t="s">
        <v>58</v>
      </c>
      <c r="G2935" s="130"/>
      <c r="H2935" s="278">
        <v>700</v>
      </c>
      <c r="I2935" s="278">
        <v>700</v>
      </c>
      <c r="J2935" s="278"/>
      <c r="K2935" s="278"/>
      <c r="L2935" s="278"/>
      <c r="M2935" s="278">
        <f t="shared" si="1768"/>
        <v>0</v>
      </c>
    </row>
    <row r="2936" spans="1:14" s="204" customFormat="1" hidden="1" x14ac:dyDescent="0.2">
      <c r="A2936" s="205" t="s">
        <v>881</v>
      </c>
      <c r="B2936" s="207" t="s">
        <v>890</v>
      </c>
      <c r="C2936" s="206">
        <v>43</v>
      </c>
      <c r="D2936" s="207"/>
      <c r="E2936" s="208">
        <v>42</v>
      </c>
      <c r="F2936" s="209"/>
      <c r="G2936" s="209"/>
      <c r="H2936" s="352">
        <f t="shared" ref="H2936:L2937" si="1781">H2937</f>
        <v>8600</v>
      </c>
      <c r="I2936" s="352">
        <f t="shared" si="1781"/>
        <v>8600</v>
      </c>
      <c r="J2936" s="352">
        <f t="shared" si="1781"/>
        <v>0</v>
      </c>
      <c r="K2936" s="352">
        <f t="shared" si="1781"/>
        <v>0</v>
      </c>
      <c r="L2936" s="352">
        <f t="shared" si="1781"/>
        <v>0</v>
      </c>
      <c r="M2936" s="352">
        <f t="shared" si="1768"/>
        <v>0</v>
      </c>
    </row>
    <row r="2937" spans="1:14" s="204" customFormat="1" hidden="1" x14ac:dyDescent="0.2">
      <c r="A2937" s="210" t="s">
        <v>881</v>
      </c>
      <c r="B2937" s="246" t="s">
        <v>890</v>
      </c>
      <c r="C2937" s="211">
        <v>43</v>
      </c>
      <c r="D2937" s="210"/>
      <c r="E2937" s="212">
        <v>423</v>
      </c>
      <c r="F2937" s="213"/>
      <c r="G2937" s="378"/>
      <c r="H2937" s="268">
        <f t="shared" si="1781"/>
        <v>8600</v>
      </c>
      <c r="I2937" s="268">
        <f t="shared" si="1781"/>
        <v>8600</v>
      </c>
      <c r="J2937" s="268">
        <f t="shared" si="1781"/>
        <v>0</v>
      </c>
      <c r="K2937" s="268">
        <f t="shared" si="1781"/>
        <v>0</v>
      </c>
      <c r="L2937" s="268">
        <f t="shared" si="1781"/>
        <v>0</v>
      </c>
      <c r="M2937" s="268">
        <f t="shared" si="1768"/>
        <v>0</v>
      </c>
    </row>
    <row r="2938" spans="1:14" s="204" customFormat="1" ht="15" hidden="1" x14ac:dyDescent="0.2">
      <c r="A2938" s="214" t="s">
        <v>881</v>
      </c>
      <c r="B2938" s="253" t="s">
        <v>890</v>
      </c>
      <c r="C2938" s="215">
        <v>43</v>
      </c>
      <c r="D2938" s="214" t="s">
        <v>101</v>
      </c>
      <c r="E2938" s="221">
        <v>4231</v>
      </c>
      <c r="F2938" s="218" t="s">
        <v>241</v>
      </c>
      <c r="G2938" s="379"/>
      <c r="H2938" s="274">
        <v>8600</v>
      </c>
      <c r="I2938" s="274">
        <v>8600</v>
      </c>
      <c r="J2938" s="274"/>
      <c r="K2938" s="274"/>
      <c r="L2938" s="274"/>
      <c r="M2938" s="274">
        <f t="shared" si="1768"/>
        <v>0</v>
      </c>
    </row>
    <row r="2939" spans="1:14" hidden="1" x14ac:dyDescent="0.2">
      <c r="A2939" s="182" t="s">
        <v>881</v>
      </c>
      <c r="B2939" s="163" t="s">
        <v>890</v>
      </c>
      <c r="C2939" s="164">
        <v>559</v>
      </c>
      <c r="D2939" s="163"/>
      <c r="E2939" s="165">
        <v>31</v>
      </c>
      <c r="F2939" s="166"/>
      <c r="G2939" s="380"/>
      <c r="H2939" s="180">
        <f t="shared" ref="H2939:J2939" si="1782">H2940+H2942</f>
        <v>79100</v>
      </c>
      <c r="I2939" s="180">
        <f t="shared" si="1782"/>
        <v>79100</v>
      </c>
      <c r="J2939" s="180">
        <f t="shared" si="1782"/>
        <v>0</v>
      </c>
      <c r="K2939" s="180">
        <f t="shared" ref="K2939:L2939" si="1783">K2940+K2942</f>
        <v>0</v>
      </c>
      <c r="L2939" s="180">
        <f t="shared" si="1783"/>
        <v>0</v>
      </c>
      <c r="M2939" s="180">
        <f t="shared" si="1768"/>
        <v>0</v>
      </c>
    </row>
    <row r="2940" spans="1:14" hidden="1" x14ac:dyDescent="0.2">
      <c r="A2940" s="116" t="s">
        <v>881</v>
      </c>
      <c r="B2940" s="100" t="s">
        <v>890</v>
      </c>
      <c r="C2940" s="101">
        <v>559</v>
      </c>
      <c r="D2940" s="116"/>
      <c r="E2940" s="111">
        <v>311</v>
      </c>
      <c r="F2940" s="139"/>
      <c r="G2940" s="130"/>
      <c r="H2940" s="105">
        <f t="shared" ref="H2940:L2940" si="1784">H2941</f>
        <v>67200</v>
      </c>
      <c r="I2940" s="105">
        <f t="shared" si="1784"/>
        <v>67200</v>
      </c>
      <c r="J2940" s="105">
        <f t="shared" si="1784"/>
        <v>0</v>
      </c>
      <c r="K2940" s="105">
        <f t="shared" si="1784"/>
        <v>0</v>
      </c>
      <c r="L2940" s="105">
        <f t="shared" si="1784"/>
        <v>0</v>
      </c>
      <c r="M2940" s="105">
        <f t="shared" si="1768"/>
        <v>0</v>
      </c>
    </row>
    <row r="2941" spans="1:14" ht="15" hidden="1" x14ac:dyDescent="0.2">
      <c r="A2941" s="95" t="s">
        <v>881</v>
      </c>
      <c r="B2941" s="93" t="s">
        <v>890</v>
      </c>
      <c r="C2941" s="94">
        <v>559</v>
      </c>
      <c r="D2941" s="95" t="s">
        <v>101</v>
      </c>
      <c r="E2941" s="117">
        <v>3111</v>
      </c>
      <c r="F2941" s="140" t="s">
        <v>33</v>
      </c>
      <c r="G2941" s="130"/>
      <c r="H2941" s="277">
        <v>67200</v>
      </c>
      <c r="I2941" s="277">
        <v>67200</v>
      </c>
      <c r="J2941" s="277"/>
      <c r="K2941" s="277"/>
      <c r="L2941" s="277"/>
      <c r="M2941" s="277">
        <f t="shared" si="1768"/>
        <v>0</v>
      </c>
    </row>
    <row r="2942" spans="1:14" s="99" customFormat="1" hidden="1" x14ac:dyDescent="0.2">
      <c r="A2942" s="116" t="s">
        <v>881</v>
      </c>
      <c r="B2942" s="100" t="s">
        <v>890</v>
      </c>
      <c r="C2942" s="101">
        <v>559</v>
      </c>
      <c r="D2942" s="116"/>
      <c r="E2942" s="111">
        <v>313</v>
      </c>
      <c r="F2942" s="139"/>
      <c r="G2942" s="130"/>
      <c r="H2942" s="105">
        <f t="shared" ref="H2942:L2942" si="1785">H2943</f>
        <v>11900</v>
      </c>
      <c r="I2942" s="105">
        <f t="shared" si="1785"/>
        <v>11900</v>
      </c>
      <c r="J2942" s="105">
        <f t="shared" si="1785"/>
        <v>0</v>
      </c>
      <c r="K2942" s="105">
        <f t="shared" si="1785"/>
        <v>0</v>
      </c>
      <c r="L2942" s="105">
        <f t="shared" si="1785"/>
        <v>0</v>
      </c>
      <c r="M2942" s="105">
        <f t="shared" si="1768"/>
        <v>0</v>
      </c>
    </row>
    <row r="2943" spans="1:14" ht="15" hidden="1" x14ac:dyDescent="0.2">
      <c r="A2943" s="95" t="s">
        <v>881</v>
      </c>
      <c r="B2943" s="93" t="s">
        <v>890</v>
      </c>
      <c r="C2943" s="94">
        <v>559</v>
      </c>
      <c r="D2943" s="95" t="s">
        <v>101</v>
      </c>
      <c r="E2943" s="117">
        <v>3132</v>
      </c>
      <c r="F2943" s="140" t="s">
        <v>40</v>
      </c>
      <c r="G2943" s="130"/>
      <c r="H2943" s="277">
        <v>11900</v>
      </c>
      <c r="I2943" s="277">
        <v>11900</v>
      </c>
      <c r="J2943" s="277"/>
      <c r="K2943" s="277"/>
      <c r="L2943" s="277"/>
      <c r="M2943" s="277">
        <f t="shared" si="1768"/>
        <v>0</v>
      </c>
    </row>
    <row r="2944" spans="1:14" s="99" customFormat="1" hidden="1" x14ac:dyDescent="0.2">
      <c r="A2944" s="186" t="s">
        <v>881</v>
      </c>
      <c r="B2944" s="174" t="s">
        <v>890</v>
      </c>
      <c r="C2944" s="164">
        <v>559</v>
      </c>
      <c r="D2944" s="164"/>
      <c r="E2944" s="165">
        <v>32</v>
      </c>
      <c r="F2944" s="166"/>
      <c r="G2944" s="380"/>
      <c r="H2944" s="180">
        <f t="shared" ref="H2944:J2944" si="1786">H2945+H2947+H2949</f>
        <v>26500</v>
      </c>
      <c r="I2944" s="180">
        <f t="shared" si="1786"/>
        <v>26500</v>
      </c>
      <c r="J2944" s="180">
        <f t="shared" si="1786"/>
        <v>0</v>
      </c>
      <c r="K2944" s="180">
        <f t="shared" ref="K2944:L2944" si="1787">K2945+K2947+K2949</f>
        <v>0</v>
      </c>
      <c r="L2944" s="180">
        <f t="shared" si="1787"/>
        <v>0</v>
      </c>
      <c r="M2944" s="180">
        <f t="shared" si="1768"/>
        <v>0</v>
      </c>
    </row>
    <row r="2945" spans="1:14" hidden="1" x14ac:dyDescent="0.2">
      <c r="A2945" s="116" t="s">
        <v>881</v>
      </c>
      <c r="B2945" s="100" t="s">
        <v>890</v>
      </c>
      <c r="C2945" s="101">
        <v>559</v>
      </c>
      <c r="D2945" s="102"/>
      <c r="E2945" s="103">
        <v>321</v>
      </c>
      <c r="F2945" s="139"/>
      <c r="G2945" s="130"/>
      <c r="H2945" s="155">
        <f t="shared" ref="H2945:L2945" si="1788">H2946</f>
        <v>11850</v>
      </c>
      <c r="I2945" s="155">
        <f t="shared" si="1788"/>
        <v>11850</v>
      </c>
      <c r="J2945" s="155">
        <f t="shared" si="1788"/>
        <v>0</v>
      </c>
      <c r="K2945" s="155">
        <f t="shared" si="1788"/>
        <v>0</v>
      </c>
      <c r="L2945" s="155">
        <f t="shared" si="1788"/>
        <v>0</v>
      </c>
      <c r="M2945" s="155">
        <f t="shared" si="1768"/>
        <v>0</v>
      </c>
    </row>
    <row r="2946" spans="1:14" s="148" customFormat="1" hidden="1" x14ac:dyDescent="0.2">
      <c r="A2946" s="95" t="s">
        <v>881</v>
      </c>
      <c r="B2946" s="93" t="s">
        <v>890</v>
      </c>
      <c r="C2946" s="134">
        <v>559</v>
      </c>
      <c r="D2946" s="95" t="s">
        <v>101</v>
      </c>
      <c r="E2946" s="136">
        <v>3211</v>
      </c>
      <c r="F2946" s="141" t="s">
        <v>42</v>
      </c>
      <c r="G2946" s="130"/>
      <c r="H2946" s="277">
        <v>11850</v>
      </c>
      <c r="I2946" s="277">
        <v>11850</v>
      </c>
      <c r="J2946" s="277"/>
      <c r="K2946" s="277"/>
      <c r="L2946" s="277"/>
      <c r="M2946" s="277">
        <f t="shared" si="1768"/>
        <v>0</v>
      </c>
    </row>
    <row r="2947" spans="1:14" hidden="1" x14ac:dyDescent="0.2">
      <c r="A2947" s="116" t="s">
        <v>881</v>
      </c>
      <c r="B2947" s="100" t="s">
        <v>890</v>
      </c>
      <c r="C2947" s="101">
        <v>559</v>
      </c>
      <c r="D2947" s="102"/>
      <c r="E2947" s="103">
        <v>322</v>
      </c>
      <c r="F2947" s="139"/>
      <c r="G2947" s="104"/>
      <c r="H2947" s="155">
        <f t="shared" ref="H2947:L2947" si="1789">H2948</f>
        <v>11850</v>
      </c>
      <c r="I2947" s="155">
        <f t="shared" si="1789"/>
        <v>11850</v>
      </c>
      <c r="J2947" s="155">
        <f t="shared" si="1789"/>
        <v>0</v>
      </c>
      <c r="K2947" s="155">
        <f t="shared" si="1789"/>
        <v>0</v>
      </c>
      <c r="L2947" s="155">
        <f t="shared" si="1789"/>
        <v>0</v>
      </c>
      <c r="M2947" s="155">
        <f t="shared" si="1768"/>
        <v>0</v>
      </c>
    </row>
    <row r="2948" spans="1:14" s="148" customFormat="1" hidden="1" x14ac:dyDescent="0.2">
      <c r="A2948" s="95" t="s">
        <v>881</v>
      </c>
      <c r="B2948" s="93" t="s">
        <v>890</v>
      </c>
      <c r="C2948" s="134">
        <v>559</v>
      </c>
      <c r="D2948" s="95" t="s">
        <v>101</v>
      </c>
      <c r="E2948" s="136">
        <v>3221</v>
      </c>
      <c r="F2948" s="141" t="s">
        <v>297</v>
      </c>
      <c r="G2948" s="130"/>
      <c r="H2948" s="277">
        <v>11850</v>
      </c>
      <c r="I2948" s="277">
        <v>11850</v>
      </c>
      <c r="J2948" s="277"/>
      <c r="K2948" s="277"/>
      <c r="L2948" s="277"/>
      <c r="M2948" s="277">
        <f t="shared" si="1768"/>
        <v>0</v>
      </c>
    </row>
    <row r="2949" spans="1:14" hidden="1" x14ac:dyDescent="0.2">
      <c r="A2949" s="116" t="s">
        <v>881</v>
      </c>
      <c r="B2949" s="100" t="s">
        <v>890</v>
      </c>
      <c r="C2949" s="101">
        <v>559</v>
      </c>
      <c r="D2949" s="102"/>
      <c r="E2949" s="103">
        <v>323</v>
      </c>
      <c r="F2949" s="139"/>
      <c r="G2949" s="104"/>
      <c r="H2949" s="155">
        <f t="shared" ref="H2949:L2949" si="1790">H2950</f>
        <v>2800</v>
      </c>
      <c r="I2949" s="155">
        <f t="shared" si="1790"/>
        <v>2800</v>
      </c>
      <c r="J2949" s="155">
        <f t="shared" si="1790"/>
        <v>0</v>
      </c>
      <c r="K2949" s="155">
        <f t="shared" si="1790"/>
        <v>0</v>
      </c>
      <c r="L2949" s="155">
        <f t="shared" si="1790"/>
        <v>0</v>
      </c>
      <c r="M2949" s="155">
        <f t="shared" si="1768"/>
        <v>0</v>
      </c>
    </row>
    <row r="2950" spans="1:14" s="148" customFormat="1" hidden="1" x14ac:dyDescent="0.2">
      <c r="A2950" s="95" t="s">
        <v>881</v>
      </c>
      <c r="B2950" s="93" t="s">
        <v>890</v>
      </c>
      <c r="C2950" s="134">
        <v>559</v>
      </c>
      <c r="D2950" s="95" t="s">
        <v>101</v>
      </c>
      <c r="E2950" s="136">
        <v>3237</v>
      </c>
      <c r="F2950" s="141" t="s">
        <v>58</v>
      </c>
      <c r="G2950" s="130"/>
      <c r="H2950" s="277">
        <v>2800</v>
      </c>
      <c r="I2950" s="277">
        <v>2800</v>
      </c>
      <c r="J2950" s="277"/>
      <c r="K2950" s="277"/>
      <c r="L2950" s="277"/>
      <c r="M2950" s="277">
        <f t="shared" si="1768"/>
        <v>0</v>
      </c>
    </row>
    <row r="2951" spans="1:14" s="254" customFormat="1" hidden="1" x14ac:dyDescent="0.2">
      <c r="A2951" s="205" t="s">
        <v>881</v>
      </c>
      <c r="B2951" s="207" t="s">
        <v>890</v>
      </c>
      <c r="C2951" s="206">
        <v>559</v>
      </c>
      <c r="D2951" s="207"/>
      <c r="E2951" s="208">
        <v>42</v>
      </c>
      <c r="F2951" s="209"/>
      <c r="G2951" s="209"/>
      <c r="H2951" s="352">
        <f t="shared" ref="H2951:L2952" si="1791">H2952</f>
        <v>34400</v>
      </c>
      <c r="I2951" s="352">
        <f t="shared" si="1791"/>
        <v>34400</v>
      </c>
      <c r="J2951" s="352">
        <f t="shared" si="1791"/>
        <v>0</v>
      </c>
      <c r="K2951" s="352">
        <f t="shared" si="1791"/>
        <v>0</v>
      </c>
      <c r="L2951" s="352">
        <f t="shared" si="1791"/>
        <v>0</v>
      </c>
      <c r="M2951" s="352">
        <f t="shared" si="1768"/>
        <v>0</v>
      </c>
    </row>
    <row r="2952" spans="1:14" s="254" customFormat="1" hidden="1" x14ac:dyDescent="0.2">
      <c r="A2952" s="210" t="s">
        <v>881</v>
      </c>
      <c r="B2952" s="246" t="s">
        <v>890</v>
      </c>
      <c r="C2952" s="211">
        <v>559</v>
      </c>
      <c r="D2952" s="210"/>
      <c r="E2952" s="212">
        <v>423</v>
      </c>
      <c r="F2952" s="213"/>
      <c r="G2952" s="378"/>
      <c r="H2952" s="353">
        <f t="shared" si="1791"/>
        <v>34400</v>
      </c>
      <c r="I2952" s="353">
        <f t="shared" si="1791"/>
        <v>34400</v>
      </c>
      <c r="J2952" s="353">
        <f t="shared" si="1791"/>
        <v>0</v>
      </c>
      <c r="K2952" s="353">
        <f t="shared" si="1791"/>
        <v>0</v>
      </c>
      <c r="L2952" s="353">
        <f t="shared" si="1791"/>
        <v>0</v>
      </c>
      <c r="M2952" s="353">
        <f t="shared" si="1768"/>
        <v>0</v>
      </c>
    </row>
    <row r="2953" spans="1:14" s="254" customFormat="1" hidden="1" x14ac:dyDescent="0.2">
      <c r="A2953" s="214" t="s">
        <v>881</v>
      </c>
      <c r="B2953" s="253" t="s">
        <v>890</v>
      </c>
      <c r="C2953" s="215">
        <v>559</v>
      </c>
      <c r="D2953" s="214" t="s">
        <v>101</v>
      </c>
      <c r="E2953" s="221">
        <v>4231</v>
      </c>
      <c r="F2953" s="218" t="s">
        <v>241</v>
      </c>
      <c r="G2953" s="379"/>
      <c r="H2953" s="283">
        <v>34400</v>
      </c>
      <c r="I2953" s="283">
        <v>34400</v>
      </c>
      <c r="J2953" s="283"/>
      <c r="K2953" s="283"/>
      <c r="L2953" s="283"/>
      <c r="M2953" s="283">
        <f t="shared" si="1768"/>
        <v>0</v>
      </c>
    </row>
    <row r="2954" spans="1:14" s="148" customFormat="1" ht="111" hidden="1" customHeight="1" x14ac:dyDescent="0.2">
      <c r="A2954" s="187" t="s">
        <v>881</v>
      </c>
      <c r="B2954" s="169" t="s">
        <v>892</v>
      </c>
      <c r="C2954" s="169"/>
      <c r="D2954" s="169"/>
      <c r="E2954" s="170"/>
      <c r="F2954" s="172" t="str">
        <f>UPPER("INTERREG Italija-Hrvatska 2021.-2027.- Prekogranične ICT strategije za logističku integraciju, optimizaciju, održivost i sigurnost tereta na željezničkim prugama i lukama  (CROSSFREIGHT)")</f>
        <v>INTERREG ITALIJA-HRVATSKA 2021.-2027.- PREKOGRANIČNE ICT STRATEGIJE ZA LOGISTIČKU INTEGRACIJU, OPTIMIZACIJU, ODRŽIVOST I SIGURNOST TERETA NA ŽELJEZNIČKIM PRUGAMA I LUKAMA  (CROSSFREIGHT)</v>
      </c>
      <c r="G2954" s="173" t="s">
        <v>618</v>
      </c>
      <c r="H2954" s="297">
        <f>H2955+H2960+H2968+H2973</f>
        <v>0</v>
      </c>
      <c r="I2954" s="297">
        <f t="shared" ref="I2954:J2954" si="1792">I2955+I2960+I2968+I2973</f>
        <v>0</v>
      </c>
      <c r="J2954" s="297">
        <f t="shared" si="1792"/>
        <v>62332</v>
      </c>
      <c r="K2954" s="297">
        <f t="shared" ref="K2954:L2954" si="1793">K2955+K2960+K2968+K2973</f>
        <v>0</v>
      </c>
      <c r="L2954" s="297">
        <f t="shared" si="1793"/>
        <v>0</v>
      </c>
      <c r="M2954" s="297">
        <f t="shared" si="1768"/>
        <v>62332</v>
      </c>
    </row>
    <row r="2955" spans="1:14" s="148" customFormat="1" hidden="1" x14ac:dyDescent="0.2">
      <c r="A2955" s="182" t="s">
        <v>881</v>
      </c>
      <c r="B2955" s="163" t="s">
        <v>892</v>
      </c>
      <c r="C2955" s="164">
        <v>52</v>
      </c>
      <c r="D2955" s="163"/>
      <c r="E2955" s="165">
        <v>31</v>
      </c>
      <c r="F2955" s="166"/>
      <c r="G2955" s="166"/>
      <c r="H2955" s="180">
        <f t="shared" ref="H2955:J2955" si="1794">H2956+H2958</f>
        <v>0</v>
      </c>
      <c r="I2955" s="180">
        <f t="shared" si="1794"/>
        <v>0</v>
      </c>
      <c r="J2955" s="180">
        <f t="shared" si="1794"/>
        <v>7600</v>
      </c>
      <c r="K2955" s="180">
        <f t="shared" ref="K2955:L2955" si="1795">K2956+K2958</f>
        <v>0</v>
      </c>
      <c r="L2955" s="180">
        <f t="shared" si="1795"/>
        <v>0</v>
      </c>
      <c r="M2955" s="180">
        <f t="shared" si="1768"/>
        <v>7600</v>
      </c>
    </row>
    <row r="2956" spans="1:14" s="148" customFormat="1" hidden="1" x14ac:dyDescent="0.2">
      <c r="A2956" s="116" t="s">
        <v>881</v>
      </c>
      <c r="B2956" s="100" t="s">
        <v>892</v>
      </c>
      <c r="C2956" s="101">
        <v>52</v>
      </c>
      <c r="D2956" s="116"/>
      <c r="E2956" s="111">
        <v>311</v>
      </c>
      <c r="F2956" s="139"/>
      <c r="G2956" s="181"/>
      <c r="H2956" s="106">
        <f t="shared" ref="H2956:L2958" si="1796">H2957</f>
        <v>0</v>
      </c>
      <c r="I2956" s="106">
        <f t="shared" si="1796"/>
        <v>0</v>
      </c>
      <c r="J2956" s="106">
        <f t="shared" si="1796"/>
        <v>6460</v>
      </c>
      <c r="K2956" s="106">
        <f t="shared" si="1796"/>
        <v>0</v>
      </c>
      <c r="L2956" s="106">
        <f t="shared" si="1796"/>
        <v>0</v>
      </c>
      <c r="M2956" s="106">
        <f t="shared" si="1768"/>
        <v>6460</v>
      </c>
    </row>
    <row r="2957" spans="1:14" s="148" customFormat="1" hidden="1" x14ac:dyDescent="0.2">
      <c r="A2957" s="95" t="s">
        <v>881</v>
      </c>
      <c r="B2957" s="93" t="s">
        <v>892</v>
      </c>
      <c r="C2957" s="94">
        <v>52</v>
      </c>
      <c r="D2957" s="95" t="s">
        <v>101</v>
      </c>
      <c r="E2957" s="117">
        <v>3111</v>
      </c>
      <c r="F2957" s="140" t="s">
        <v>33</v>
      </c>
      <c r="G2957" s="132"/>
      <c r="H2957" s="278">
        <v>0</v>
      </c>
      <c r="I2957" s="278"/>
      <c r="J2957" s="278">
        <f>7600*0.85</f>
        <v>6460</v>
      </c>
      <c r="K2957" s="278"/>
      <c r="L2957" s="278"/>
      <c r="M2957" s="278">
        <f t="shared" si="1768"/>
        <v>6460</v>
      </c>
    </row>
    <row r="2958" spans="1:14" s="148" customFormat="1" hidden="1" x14ac:dyDescent="0.2">
      <c r="A2958" s="116" t="s">
        <v>881</v>
      </c>
      <c r="B2958" s="100" t="s">
        <v>892</v>
      </c>
      <c r="C2958" s="101">
        <v>52</v>
      </c>
      <c r="D2958" s="116"/>
      <c r="E2958" s="111">
        <v>313</v>
      </c>
      <c r="F2958" s="139"/>
      <c r="G2958" s="181"/>
      <c r="H2958" s="106">
        <f t="shared" si="1796"/>
        <v>0</v>
      </c>
      <c r="I2958" s="106">
        <f t="shared" si="1796"/>
        <v>0</v>
      </c>
      <c r="J2958" s="106">
        <f t="shared" si="1796"/>
        <v>1140</v>
      </c>
      <c r="K2958" s="106">
        <f t="shared" si="1796"/>
        <v>0</v>
      </c>
      <c r="L2958" s="106">
        <f t="shared" si="1796"/>
        <v>0</v>
      </c>
      <c r="M2958" s="106">
        <f t="shared" si="1768"/>
        <v>1140</v>
      </c>
      <c r="N2958" s="381"/>
    </row>
    <row r="2959" spans="1:14" s="148" customFormat="1" hidden="1" x14ac:dyDescent="0.2">
      <c r="A2959" s="95" t="s">
        <v>881</v>
      </c>
      <c r="B2959" s="93" t="s">
        <v>892</v>
      </c>
      <c r="C2959" s="94">
        <v>52</v>
      </c>
      <c r="D2959" s="95" t="s">
        <v>101</v>
      </c>
      <c r="E2959" s="117">
        <v>3132</v>
      </c>
      <c r="F2959" s="140" t="s">
        <v>40</v>
      </c>
      <c r="G2959" s="132"/>
      <c r="H2959" s="278">
        <v>0</v>
      </c>
      <c r="I2959" s="278"/>
      <c r="J2959" s="278">
        <f>7600-J2957</f>
        <v>1140</v>
      </c>
      <c r="K2959" s="278"/>
      <c r="L2959" s="278"/>
      <c r="M2959" s="278">
        <f t="shared" si="1768"/>
        <v>1140</v>
      </c>
    </row>
    <row r="2960" spans="1:14" s="99" customFormat="1" hidden="1" x14ac:dyDescent="0.2">
      <c r="A2960" s="186" t="s">
        <v>881</v>
      </c>
      <c r="B2960" s="174" t="s">
        <v>892</v>
      </c>
      <c r="C2960" s="164">
        <v>52</v>
      </c>
      <c r="D2960" s="164"/>
      <c r="E2960" s="165">
        <v>32</v>
      </c>
      <c r="F2960" s="166"/>
      <c r="G2960" s="167"/>
      <c r="H2960" s="296">
        <f t="shared" ref="H2960:J2960" si="1797">H2961+H2963+H2965</f>
        <v>0</v>
      </c>
      <c r="I2960" s="296">
        <f t="shared" si="1797"/>
        <v>0</v>
      </c>
      <c r="J2960" s="296">
        <f t="shared" si="1797"/>
        <v>4876</v>
      </c>
      <c r="K2960" s="296">
        <f t="shared" ref="K2960:L2960" si="1798">K2961+K2963+K2965</f>
        <v>0</v>
      </c>
      <c r="L2960" s="296">
        <f t="shared" si="1798"/>
        <v>0</v>
      </c>
      <c r="M2960" s="296">
        <f t="shared" si="1768"/>
        <v>4876</v>
      </c>
    </row>
    <row r="2961" spans="1:13" s="99" customFormat="1" hidden="1" x14ac:dyDescent="0.2">
      <c r="A2961" s="116" t="s">
        <v>881</v>
      </c>
      <c r="B2961" s="100" t="s">
        <v>892</v>
      </c>
      <c r="C2961" s="101">
        <v>52</v>
      </c>
      <c r="D2961" s="102"/>
      <c r="E2961" s="103">
        <v>321</v>
      </c>
      <c r="F2961" s="139"/>
      <c r="G2961" s="104"/>
      <c r="H2961" s="295">
        <f t="shared" ref="H2961:L2961" si="1799">H2962</f>
        <v>0</v>
      </c>
      <c r="I2961" s="295">
        <f t="shared" si="1799"/>
        <v>0</v>
      </c>
      <c r="J2961" s="295">
        <f t="shared" si="1799"/>
        <v>1138</v>
      </c>
      <c r="K2961" s="295">
        <f t="shared" si="1799"/>
        <v>0</v>
      </c>
      <c r="L2961" s="295">
        <f t="shared" si="1799"/>
        <v>0</v>
      </c>
      <c r="M2961" s="295">
        <f t="shared" si="1768"/>
        <v>1138</v>
      </c>
    </row>
    <row r="2962" spans="1:13" s="148" customFormat="1" hidden="1" x14ac:dyDescent="0.2">
      <c r="A2962" s="95" t="s">
        <v>881</v>
      </c>
      <c r="B2962" s="93" t="s">
        <v>892</v>
      </c>
      <c r="C2962" s="94">
        <v>52</v>
      </c>
      <c r="D2962" s="95" t="s">
        <v>101</v>
      </c>
      <c r="E2962" s="136">
        <v>3211</v>
      </c>
      <c r="F2962" s="141" t="s">
        <v>42</v>
      </c>
      <c r="G2962" s="130"/>
      <c r="H2962" s="278">
        <v>0</v>
      </c>
      <c r="I2962" s="278"/>
      <c r="J2962" s="278">
        <v>1138</v>
      </c>
      <c r="K2962" s="278"/>
      <c r="L2962" s="278"/>
      <c r="M2962" s="278">
        <f t="shared" si="1768"/>
        <v>1138</v>
      </c>
    </row>
    <row r="2963" spans="1:13" s="99" customFormat="1" hidden="1" x14ac:dyDescent="0.2">
      <c r="A2963" s="116" t="s">
        <v>881</v>
      </c>
      <c r="B2963" s="100" t="s">
        <v>892</v>
      </c>
      <c r="C2963" s="101">
        <v>52</v>
      </c>
      <c r="D2963" s="102"/>
      <c r="E2963" s="103">
        <v>322</v>
      </c>
      <c r="F2963" s="139"/>
      <c r="G2963" s="104"/>
      <c r="H2963" s="295">
        <f t="shared" ref="H2963:L2963" si="1800">H2964</f>
        <v>0</v>
      </c>
      <c r="I2963" s="295">
        <f t="shared" si="1800"/>
        <v>0</v>
      </c>
      <c r="J2963" s="295">
        <f t="shared" si="1800"/>
        <v>1138</v>
      </c>
      <c r="K2963" s="295">
        <f t="shared" si="1800"/>
        <v>0</v>
      </c>
      <c r="L2963" s="295">
        <f t="shared" si="1800"/>
        <v>0</v>
      </c>
      <c r="M2963" s="295">
        <f t="shared" si="1768"/>
        <v>1138</v>
      </c>
    </row>
    <row r="2964" spans="1:13" s="148" customFormat="1" hidden="1" x14ac:dyDescent="0.2">
      <c r="A2964" s="95" t="s">
        <v>881</v>
      </c>
      <c r="B2964" s="93" t="s">
        <v>892</v>
      </c>
      <c r="C2964" s="94">
        <v>52</v>
      </c>
      <c r="D2964" s="95" t="s">
        <v>101</v>
      </c>
      <c r="E2964" s="136">
        <v>3221</v>
      </c>
      <c r="F2964" s="141" t="s">
        <v>297</v>
      </c>
      <c r="G2964" s="130"/>
      <c r="H2964" s="278">
        <v>0</v>
      </c>
      <c r="I2964" s="278"/>
      <c r="J2964" s="278">
        <f>J2962</f>
        <v>1138</v>
      </c>
      <c r="K2964" s="278"/>
      <c r="L2964" s="278"/>
      <c r="M2964" s="278">
        <f t="shared" si="1768"/>
        <v>1138</v>
      </c>
    </row>
    <row r="2965" spans="1:13" s="99" customFormat="1" hidden="1" x14ac:dyDescent="0.2">
      <c r="A2965" s="116" t="s">
        <v>881</v>
      </c>
      <c r="B2965" s="100" t="s">
        <v>892</v>
      </c>
      <c r="C2965" s="101">
        <v>52</v>
      </c>
      <c r="D2965" s="102"/>
      <c r="E2965" s="103">
        <v>323</v>
      </c>
      <c r="F2965" s="139"/>
      <c r="G2965" s="104"/>
      <c r="H2965" s="295">
        <f t="shared" ref="H2965:I2965" si="1801">H2966+H2967</f>
        <v>0</v>
      </c>
      <c r="I2965" s="295">
        <f t="shared" si="1801"/>
        <v>0</v>
      </c>
      <c r="J2965" s="295">
        <f>J2966+J2967</f>
        <v>2600</v>
      </c>
      <c r="K2965" s="295">
        <f t="shared" ref="K2965:L2965" si="1802">K2966+K2967</f>
        <v>0</v>
      </c>
      <c r="L2965" s="295">
        <f t="shared" si="1802"/>
        <v>0</v>
      </c>
      <c r="M2965" s="295">
        <f t="shared" si="1768"/>
        <v>2600</v>
      </c>
    </row>
    <row r="2966" spans="1:13" s="99" customFormat="1" hidden="1" x14ac:dyDescent="0.2">
      <c r="A2966" s="95" t="s">
        <v>881</v>
      </c>
      <c r="B2966" s="93" t="s">
        <v>892</v>
      </c>
      <c r="C2966" s="94">
        <v>52</v>
      </c>
      <c r="D2966" s="95" t="s">
        <v>101</v>
      </c>
      <c r="E2966" s="136">
        <v>3233</v>
      </c>
      <c r="F2966" s="141" t="s">
        <v>54</v>
      </c>
      <c r="G2966" s="130"/>
      <c r="H2966" s="278">
        <v>0</v>
      </c>
      <c r="I2966" s="278"/>
      <c r="J2966" s="278">
        <v>600</v>
      </c>
      <c r="K2966" s="278"/>
      <c r="L2966" s="278"/>
      <c r="M2966" s="278">
        <f t="shared" si="1768"/>
        <v>600</v>
      </c>
    </row>
    <row r="2967" spans="1:13" ht="15" hidden="1" x14ac:dyDescent="0.2">
      <c r="A2967" s="95" t="s">
        <v>881</v>
      </c>
      <c r="B2967" s="93" t="s">
        <v>892</v>
      </c>
      <c r="C2967" s="94">
        <v>52</v>
      </c>
      <c r="D2967" s="95" t="s">
        <v>101</v>
      </c>
      <c r="E2967" s="136">
        <v>3237</v>
      </c>
      <c r="F2967" s="141" t="s">
        <v>58</v>
      </c>
      <c r="G2967" s="130"/>
      <c r="H2967" s="278">
        <v>0</v>
      </c>
      <c r="I2967" s="278"/>
      <c r="J2967" s="278">
        <v>2000</v>
      </c>
      <c r="K2967" s="278"/>
      <c r="L2967" s="278"/>
      <c r="M2967" s="278">
        <f t="shared" si="1768"/>
        <v>2000</v>
      </c>
    </row>
    <row r="2968" spans="1:13" hidden="1" x14ac:dyDescent="0.2">
      <c r="A2968" s="182" t="s">
        <v>881</v>
      </c>
      <c r="B2968" s="163" t="s">
        <v>892</v>
      </c>
      <c r="C2968" s="164">
        <v>559</v>
      </c>
      <c r="D2968" s="163"/>
      <c r="E2968" s="165">
        <v>31</v>
      </c>
      <c r="F2968" s="166"/>
      <c r="G2968" s="380"/>
      <c r="H2968" s="180">
        <f t="shared" ref="H2968:J2968" si="1803">H2969+H2971</f>
        <v>0</v>
      </c>
      <c r="I2968" s="180">
        <f t="shared" si="1803"/>
        <v>0</v>
      </c>
      <c r="J2968" s="180">
        <f t="shared" si="1803"/>
        <v>30350</v>
      </c>
      <c r="K2968" s="180">
        <f t="shared" ref="K2968:L2968" si="1804">K2969+K2971</f>
        <v>0</v>
      </c>
      <c r="L2968" s="180">
        <f t="shared" si="1804"/>
        <v>0</v>
      </c>
      <c r="M2968" s="180">
        <f t="shared" si="1768"/>
        <v>30350</v>
      </c>
    </row>
    <row r="2969" spans="1:13" hidden="1" x14ac:dyDescent="0.2">
      <c r="A2969" s="116" t="s">
        <v>881</v>
      </c>
      <c r="B2969" s="100" t="s">
        <v>892</v>
      </c>
      <c r="C2969" s="101">
        <v>559</v>
      </c>
      <c r="D2969" s="116"/>
      <c r="E2969" s="111">
        <v>311</v>
      </c>
      <c r="F2969" s="139"/>
      <c r="G2969" s="130"/>
      <c r="H2969" s="105">
        <f t="shared" ref="H2969:L2969" si="1805">H2970</f>
        <v>0</v>
      </c>
      <c r="I2969" s="105">
        <f t="shared" si="1805"/>
        <v>0</v>
      </c>
      <c r="J2969" s="105">
        <f t="shared" si="1805"/>
        <v>25800</v>
      </c>
      <c r="K2969" s="105">
        <f t="shared" si="1805"/>
        <v>0</v>
      </c>
      <c r="L2969" s="105">
        <f t="shared" si="1805"/>
        <v>0</v>
      </c>
      <c r="M2969" s="105">
        <f t="shared" si="1768"/>
        <v>25800</v>
      </c>
    </row>
    <row r="2970" spans="1:13" ht="15" hidden="1" x14ac:dyDescent="0.2">
      <c r="A2970" s="95" t="s">
        <v>881</v>
      </c>
      <c r="B2970" s="93" t="s">
        <v>892</v>
      </c>
      <c r="C2970" s="94">
        <v>559</v>
      </c>
      <c r="D2970" s="95" t="s">
        <v>101</v>
      </c>
      <c r="E2970" s="117">
        <v>3111</v>
      </c>
      <c r="F2970" s="140" t="s">
        <v>33</v>
      </c>
      <c r="G2970" s="130"/>
      <c r="H2970" s="277">
        <v>0</v>
      </c>
      <c r="I2970" s="277"/>
      <c r="J2970" s="277">
        <f>30350-J2972</f>
        <v>25800</v>
      </c>
      <c r="K2970" s="277"/>
      <c r="L2970" s="277"/>
      <c r="M2970" s="277">
        <f t="shared" si="1768"/>
        <v>25800</v>
      </c>
    </row>
    <row r="2971" spans="1:13" s="99" customFormat="1" hidden="1" x14ac:dyDescent="0.2">
      <c r="A2971" s="116" t="s">
        <v>881</v>
      </c>
      <c r="B2971" s="100" t="s">
        <v>892</v>
      </c>
      <c r="C2971" s="101">
        <v>559</v>
      </c>
      <c r="D2971" s="116"/>
      <c r="E2971" s="111">
        <v>313</v>
      </c>
      <c r="F2971" s="139"/>
      <c r="G2971" s="130"/>
      <c r="H2971" s="105">
        <f t="shared" ref="H2971:L2971" si="1806">H2972</f>
        <v>0</v>
      </c>
      <c r="I2971" s="105">
        <f t="shared" si="1806"/>
        <v>0</v>
      </c>
      <c r="J2971" s="105">
        <f t="shared" si="1806"/>
        <v>4550</v>
      </c>
      <c r="K2971" s="105">
        <f t="shared" si="1806"/>
        <v>0</v>
      </c>
      <c r="L2971" s="105">
        <f t="shared" si="1806"/>
        <v>0</v>
      </c>
      <c r="M2971" s="105">
        <f t="shared" si="1768"/>
        <v>4550</v>
      </c>
    </row>
    <row r="2972" spans="1:13" ht="15" hidden="1" x14ac:dyDescent="0.2">
      <c r="A2972" s="95" t="s">
        <v>881</v>
      </c>
      <c r="B2972" s="93" t="s">
        <v>892</v>
      </c>
      <c r="C2972" s="94">
        <v>559</v>
      </c>
      <c r="D2972" s="95" t="s">
        <v>101</v>
      </c>
      <c r="E2972" s="117">
        <v>3132</v>
      </c>
      <c r="F2972" s="140" t="s">
        <v>40</v>
      </c>
      <c r="G2972" s="130"/>
      <c r="H2972" s="277">
        <v>0</v>
      </c>
      <c r="I2972" s="277"/>
      <c r="J2972" s="277">
        <v>4550</v>
      </c>
      <c r="K2972" s="277"/>
      <c r="L2972" s="277"/>
      <c r="M2972" s="277">
        <f t="shared" si="1768"/>
        <v>4550</v>
      </c>
    </row>
    <row r="2973" spans="1:13" s="99" customFormat="1" hidden="1" x14ac:dyDescent="0.2">
      <c r="A2973" s="186" t="s">
        <v>881</v>
      </c>
      <c r="B2973" s="174" t="s">
        <v>892</v>
      </c>
      <c r="C2973" s="164">
        <v>559</v>
      </c>
      <c r="D2973" s="164"/>
      <c r="E2973" s="165">
        <v>32</v>
      </c>
      <c r="F2973" s="166"/>
      <c r="G2973" s="380"/>
      <c r="H2973" s="180">
        <f t="shared" ref="H2973:J2973" si="1807">H2974+H2976+H2978</f>
        <v>0</v>
      </c>
      <c r="I2973" s="180">
        <f t="shared" si="1807"/>
        <v>0</v>
      </c>
      <c r="J2973" s="180">
        <f t="shared" si="1807"/>
        <v>19506</v>
      </c>
      <c r="K2973" s="180">
        <f t="shared" ref="K2973:L2973" si="1808">K2974+K2976+K2978</f>
        <v>0</v>
      </c>
      <c r="L2973" s="180">
        <f t="shared" si="1808"/>
        <v>0</v>
      </c>
      <c r="M2973" s="180">
        <f t="shared" si="1768"/>
        <v>19506</v>
      </c>
    </row>
    <row r="2974" spans="1:13" hidden="1" x14ac:dyDescent="0.2">
      <c r="A2974" s="116" t="s">
        <v>881</v>
      </c>
      <c r="B2974" s="100" t="s">
        <v>892</v>
      </c>
      <c r="C2974" s="101">
        <v>559</v>
      </c>
      <c r="D2974" s="102"/>
      <c r="E2974" s="103">
        <v>321</v>
      </c>
      <c r="F2974" s="139"/>
      <c r="G2974" s="130"/>
      <c r="H2974" s="155">
        <f t="shared" ref="H2974:L2974" si="1809">H2975</f>
        <v>0</v>
      </c>
      <c r="I2974" s="155">
        <f t="shared" si="1809"/>
        <v>0</v>
      </c>
      <c r="J2974" s="155">
        <f t="shared" si="1809"/>
        <v>4553</v>
      </c>
      <c r="K2974" s="155">
        <f t="shared" si="1809"/>
        <v>0</v>
      </c>
      <c r="L2974" s="155">
        <f t="shared" si="1809"/>
        <v>0</v>
      </c>
      <c r="M2974" s="155">
        <f t="shared" si="1768"/>
        <v>4553</v>
      </c>
    </row>
    <row r="2975" spans="1:13" s="148" customFormat="1" hidden="1" x14ac:dyDescent="0.2">
      <c r="A2975" s="95" t="s">
        <v>881</v>
      </c>
      <c r="B2975" s="93" t="s">
        <v>892</v>
      </c>
      <c r="C2975" s="134">
        <v>559</v>
      </c>
      <c r="D2975" s="95" t="s">
        <v>101</v>
      </c>
      <c r="E2975" s="136">
        <v>3211</v>
      </c>
      <c r="F2975" s="141" t="s">
        <v>42</v>
      </c>
      <c r="G2975" s="130"/>
      <c r="H2975" s="277">
        <v>0</v>
      </c>
      <c r="I2975" s="277"/>
      <c r="J2975" s="277">
        <v>4553</v>
      </c>
      <c r="K2975" s="277"/>
      <c r="L2975" s="277"/>
      <c r="M2975" s="277">
        <f t="shared" si="1768"/>
        <v>4553</v>
      </c>
    </row>
    <row r="2976" spans="1:13" hidden="1" x14ac:dyDescent="0.2">
      <c r="A2976" s="116" t="s">
        <v>881</v>
      </c>
      <c r="B2976" s="100" t="s">
        <v>892</v>
      </c>
      <c r="C2976" s="101">
        <v>559</v>
      </c>
      <c r="D2976" s="102"/>
      <c r="E2976" s="103">
        <v>322</v>
      </c>
      <c r="F2976" s="139"/>
      <c r="G2976" s="104"/>
      <c r="H2976" s="155">
        <f t="shared" ref="H2976:L2976" si="1810">H2977</f>
        <v>0</v>
      </c>
      <c r="I2976" s="155">
        <f t="shared" si="1810"/>
        <v>0</v>
      </c>
      <c r="J2976" s="155">
        <f t="shared" si="1810"/>
        <v>4553</v>
      </c>
      <c r="K2976" s="155">
        <f t="shared" si="1810"/>
        <v>0</v>
      </c>
      <c r="L2976" s="155">
        <f t="shared" si="1810"/>
        <v>0</v>
      </c>
      <c r="M2976" s="155">
        <f t="shared" si="1768"/>
        <v>4553</v>
      </c>
    </row>
    <row r="2977" spans="1:13" s="148" customFormat="1" hidden="1" x14ac:dyDescent="0.2">
      <c r="A2977" s="95" t="s">
        <v>881</v>
      </c>
      <c r="B2977" s="93" t="s">
        <v>892</v>
      </c>
      <c r="C2977" s="134">
        <v>559</v>
      </c>
      <c r="D2977" s="95" t="s">
        <v>101</v>
      </c>
      <c r="E2977" s="136">
        <v>3221</v>
      </c>
      <c r="F2977" s="141" t="s">
        <v>297</v>
      </c>
      <c r="G2977" s="130"/>
      <c r="H2977" s="277">
        <v>0</v>
      </c>
      <c r="I2977" s="277"/>
      <c r="J2977" s="277">
        <f>J2975</f>
        <v>4553</v>
      </c>
      <c r="K2977" s="277"/>
      <c r="L2977" s="277"/>
      <c r="M2977" s="277">
        <f t="shared" si="1768"/>
        <v>4553</v>
      </c>
    </row>
    <row r="2978" spans="1:13" hidden="1" x14ac:dyDescent="0.2">
      <c r="A2978" s="116" t="s">
        <v>881</v>
      </c>
      <c r="B2978" s="100" t="s">
        <v>892</v>
      </c>
      <c r="C2978" s="101">
        <v>559</v>
      </c>
      <c r="D2978" s="102"/>
      <c r="E2978" s="103">
        <v>323</v>
      </c>
      <c r="F2978" s="139"/>
      <c r="G2978" s="104"/>
      <c r="H2978" s="155">
        <f>H2979+H2980</f>
        <v>0</v>
      </c>
      <c r="I2978" s="155">
        <f t="shared" ref="I2978:J2978" si="1811">I2979+I2980</f>
        <v>0</v>
      </c>
      <c r="J2978" s="155">
        <f t="shared" si="1811"/>
        <v>10400</v>
      </c>
      <c r="K2978" s="155">
        <f t="shared" ref="K2978:L2978" si="1812">K2979+K2980</f>
        <v>0</v>
      </c>
      <c r="L2978" s="155">
        <f t="shared" si="1812"/>
        <v>0</v>
      </c>
      <c r="M2978" s="155">
        <f t="shared" si="1768"/>
        <v>10400</v>
      </c>
    </row>
    <row r="2979" spans="1:13" s="99" customFormat="1" hidden="1" x14ac:dyDescent="0.2">
      <c r="A2979" s="95" t="s">
        <v>881</v>
      </c>
      <c r="B2979" s="93" t="s">
        <v>892</v>
      </c>
      <c r="C2979" s="134">
        <v>559</v>
      </c>
      <c r="D2979" s="95" t="s">
        <v>101</v>
      </c>
      <c r="E2979" s="136">
        <v>3233</v>
      </c>
      <c r="F2979" s="141" t="s">
        <v>54</v>
      </c>
      <c r="G2979" s="130"/>
      <c r="H2979" s="278">
        <v>0</v>
      </c>
      <c r="I2979" s="278"/>
      <c r="J2979" s="278">
        <v>2400</v>
      </c>
      <c r="K2979" s="278"/>
      <c r="L2979" s="278"/>
      <c r="M2979" s="278">
        <f t="shared" si="1768"/>
        <v>2400</v>
      </c>
    </row>
    <row r="2980" spans="1:13" s="148" customFormat="1" hidden="1" x14ac:dyDescent="0.2">
      <c r="A2980" s="95" t="s">
        <v>881</v>
      </c>
      <c r="B2980" s="93" t="s">
        <v>892</v>
      </c>
      <c r="C2980" s="134">
        <v>559</v>
      </c>
      <c r="D2980" s="95" t="s">
        <v>101</v>
      </c>
      <c r="E2980" s="136">
        <v>3237</v>
      </c>
      <c r="F2980" s="141" t="s">
        <v>58</v>
      </c>
      <c r="G2980" s="130"/>
      <c r="H2980" s="277">
        <v>0</v>
      </c>
      <c r="I2980" s="277"/>
      <c r="J2980" s="277">
        <v>8000</v>
      </c>
      <c r="K2980" s="277"/>
      <c r="L2980" s="277"/>
      <c r="M2980" s="277">
        <f t="shared" si="1768"/>
        <v>8000</v>
      </c>
    </row>
    <row r="2981" spans="1:13" hidden="1" x14ac:dyDescent="0.2">
      <c r="A2981" s="190" t="s">
        <v>893</v>
      </c>
      <c r="B2981" s="445" t="s">
        <v>894</v>
      </c>
      <c r="C2981" s="445"/>
      <c r="D2981" s="445"/>
      <c r="E2981" s="445"/>
      <c r="F2981" s="143" t="s">
        <v>895</v>
      </c>
      <c r="G2981" s="115"/>
      <c r="H2981" s="303">
        <f>H3048+H3105+H3096+H3086+H2982+H3076+H3134+H3183+H3247+H3268</f>
        <v>33785807</v>
      </c>
      <c r="I2981" s="303">
        <f t="shared" ref="I2981:L2981" si="1813">I3048+I3105+I3096+I3086+I2982+I3076+I3134+I3183+I3247+I3268</f>
        <v>10116200</v>
      </c>
      <c r="J2981" s="303">
        <f t="shared" si="1813"/>
        <v>780854</v>
      </c>
      <c r="K2981" s="303">
        <f t="shared" si="1813"/>
        <v>1363965</v>
      </c>
      <c r="L2981" s="303">
        <f t="shared" si="1813"/>
        <v>0</v>
      </c>
      <c r="M2981" s="294">
        <f t="shared" si="1372"/>
        <v>23086496</v>
      </c>
    </row>
    <row r="2982" spans="1:13" ht="67.5" hidden="1" x14ac:dyDescent="0.2">
      <c r="A2982" s="187" t="s">
        <v>893</v>
      </c>
      <c r="B2982" s="169" t="s">
        <v>896</v>
      </c>
      <c r="C2982" s="169"/>
      <c r="D2982" s="169"/>
      <c r="E2982" s="170"/>
      <c r="F2982" s="172" t="s">
        <v>854</v>
      </c>
      <c r="G2982" s="173" t="s">
        <v>618</v>
      </c>
      <c r="H2982" s="297">
        <f>H2986+H2996+H3027+H3037+H2983+H3031+H3034+H3045</f>
        <v>3564720</v>
      </c>
      <c r="I2982" s="297">
        <f t="shared" ref="I2982:J2982" si="1814">I2986+I2996+I3027+I3037+I2983+I3031+I3034+I3045</f>
        <v>0</v>
      </c>
      <c r="J2982" s="297">
        <f t="shared" si="1814"/>
        <v>366500</v>
      </c>
      <c r="K2982" s="297">
        <f t="shared" ref="K2982:L2982" si="1815">K2986+K2996+K3027+K3037+K2983+K3031+K3034+K3045</f>
        <v>0</v>
      </c>
      <c r="L2982" s="297">
        <f t="shared" si="1815"/>
        <v>0</v>
      </c>
      <c r="M2982" s="297">
        <f t="shared" ref="M2982:M3045" si="1816">H2982-I2982+J2982-K2982+L2982</f>
        <v>3931220</v>
      </c>
    </row>
    <row r="2983" spans="1:13" hidden="1" x14ac:dyDescent="0.2">
      <c r="A2983" s="186" t="s">
        <v>893</v>
      </c>
      <c r="B2983" s="174" t="s">
        <v>896</v>
      </c>
      <c r="C2983" s="164">
        <v>31</v>
      </c>
      <c r="D2983" s="164"/>
      <c r="E2983" s="165">
        <v>32</v>
      </c>
      <c r="F2983" s="166"/>
      <c r="G2983" s="167"/>
      <c r="H2983" s="296">
        <f t="shared" ref="H2983:L2984" si="1817">H2984</f>
        <v>30000</v>
      </c>
      <c r="I2983" s="296">
        <f t="shared" si="1817"/>
        <v>0</v>
      </c>
      <c r="J2983" s="296">
        <f t="shared" si="1817"/>
        <v>30000</v>
      </c>
      <c r="K2983" s="296">
        <f t="shared" si="1817"/>
        <v>0</v>
      </c>
      <c r="L2983" s="296">
        <f t="shared" si="1817"/>
        <v>0</v>
      </c>
      <c r="M2983" s="296">
        <f t="shared" si="1816"/>
        <v>60000</v>
      </c>
    </row>
    <row r="2984" spans="1:13" hidden="1" x14ac:dyDescent="0.2">
      <c r="A2984" s="116" t="s">
        <v>893</v>
      </c>
      <c r="B2984" s="100" t="s">
        <v>896</v>
      </c>
      <c r="C2984" s="101">
        <v>31</v>
      </c>
      <c r="D2984" s="116"/>
      <c r="E2984" s="111">
        <v>322</v>
      </c>
      <c r="F2984" s="139"/>
      <c r="G2984" s="181"/>
      <c r="H2984" s="106">
        <f>H2985</f>
        <v>30000</v>
      </c>
      <c r="I2984" s="106">
        <f>I2985</f>
        <v>0</v>
      </c>
      <c r="J2984" s="106">
        <f>J2985</f>
        <v>30000</v>
      </c>
      <c r="K2984" s="106">
        <f t="shared" si="1817"/>
        <v>0</v>
      </c>
      <c r="L2984" s="106">
        <f t="shared" si="1817"/>
        <v>0</v>
      </c>
      <c r="M2984" s="106">
        <f t="shared" si="1816"/>
        <v>60000</v>
      </c>
    </row>
    <row r="2985" spans="1:13" ht="15" hidden="1" x14ac:dyDescent="0.2">
      <c r="A2985" s="95" t="s">
        <v>893</v>
      </c>
      <c r="B2985" s="93" t="s">
        <v>896</v>
      </c>
      <c r="C2985" s="94">
        <v>31</v>
      </c>
      <c r="D2985" s="95" t="s">
        <v>101</v>
      </c>
      <c r="E2985" s="117">
        <v>3223</v>
      </c>
      <c r="F2985" s="140" t="s">
        <v>48</v>
      </c>
      <c r="H2985" s="275">
        <v>30000</v>
      </c>
      <c r="I2985" s="275"/>
      <c r="J2985" s="275">
        <v>30000</v>
      </c>
      <c r="K2985" s="275"/>
      <c r="L2985" s="275"/>
      <c r="M2985" s="275">
        <f t="shared" si="1816"/>
        <v>60000</v>
      </c>
    </row>
    <row r="2986" spans="1:13" hidden="1" x14ac:dyDescent="0.2">
      <c r="A2986" s="186" t="s">
        <v>893</v>
      </c>
      <c r="B2986" s="174" t="s">
        <v>896</v>
      </c>
      <c r="C2986" s="164">
        <v>43</v>
      </c>
      <c r="D2986" s="164"/>
      <c r="E2986" s="165">
        <v>31</v>
      </c>
      <c r="F2986" s="166"/>
      <c r="G2986" s="167"/>
      <c r="H2986" s="296">
        <f t="shared" ref="H2986:J2986" si="1818">H2987+H2992+H2994</f>
        <v>1830399</v>
      </c>
      <c r="I2986" s="296">
        <f t="shared" si="1818"/>
        <v>0</v>
      </c>
      <c r="J2986" s="296">
        <f t="shared" si="1818"/>
        <v>90000</v>
      </c>
      <c r="K2986" s="296">
        <f t="shared" ref="K2986:L2986" si="1819">K2987+K2992+K2994</f>
        <v>0</v>
      </c>
      <c r="L2986" s="296">
        <f t="shared" si="1819"/>
        <v>0</v>
      </c>
      <c r="M2986" s="296">
        <f t="shared" si="1816"/>
        <v>1920399</v>
      </c>
    </row>
    <row r="2987" spans="1:13" hidden="1" x14ac:dyDescent="0.2">
      <c r="A2987" s="116" t="s">
        <v>893</v>
      </c>
      <c r="B2987" s="100" t="s">
        <v>896</v>
      </c>
      <c r="C2987" s="101">
        <v>43</v>
      </c>
      <c r="D2987" s="116"/>
      <c r="E2987" s="111">
        <v>311</v>
      </c>
      <c r="F2987" s="139"/>
      <c r="G2987" s="181"/>
      <c r="H2987" s="106">
        <f t="shared" ref="H2987:J2987" si="1820">H2988+H2989+H2990+H2991</f>
        <v>1450399</v>
      </c>
      <c r="I2987" s="106">
        <f t="shared" si="1820"/>
        <v>0</v>
      </c>
      <c r="J2987" s="106">
        <f t="shared" si="1820"/>
        <v>30000</v>
      </c>
      <c r="K2987" s="106">
        <f t="shared" ref="K2987:L2987" si="1821">K2988+K2989+K2990+K2991</f>
        <v>0</v>
      </c>
      <c r="L2987" s="106">
        <f t="shared" si="1821"/>
        <v>0</v>
      </c>
      <c r="M2987" s="106">
        <f t="shared" si="1816"/>
        <v>1480399</v>
      </c>
    </row>
    <row r="2988" spans="1:13" s="99" customFormat="1" hidden="1" x14ac:dyDescent="0.2">
      <c r="A2988" s="95" t="s">
        <v>893</v>
      </c>
      <c r="B2988" s="93" t="s">
        <v>896</v>
      </c>
      <c r="C2988" s="94">
        <v>43</v>
      </c>
      <c r="D2988" s="95" t="s">
        <v>101</v>
      </c>
      <c r="E2988" s="117">
        <v>3111</v>
      </c>
      <c r="F2988" s="140" t="s">
        <v>33</v>
      </c>
      <c r="G2988" s="132"/>
      <c r="H2988" s="278">
        <v>1450000</v>
      </c>
      <c r="I2988" s="278"/>
      <c r="J2988" s="278">
        <v>30000</v>
      </c>
      <c r="K2988" s="278"/>
      <c r="L2988" s="278"/>
      <c r="M2988" s="278">
        <f t="shared" si="1816"/>
        <v>1480000</v>
      </c>
    </row>
    <row r="2989" spans="1:13" ht="15" hidden="1" x14ac:dyDescent="0.2">
      <c r="A2989" s="95" t="s">
        <v>893</v>
      </c>
      <c r="B2989" s="93" t="s">
        <v>896</v>
      </c>
      <c r="C2989" s="94">
        <v>43</v>
      </c>
      <c r="D2989" s="95" t="s">
        <v>101</v>
      </c>
      <c r="E2989" s="117">
        <v>3112</v>
      </c>
      <c r="F2989" s="140" t="s">
        <v>790</v>
      </c>
      <c r="H2989" s="281">
        <v>133</v>
      </c>
      <c r="I2989" s="281"/>
      <c r="J2989" s="281"/>
      <c r="K2989" s="281"/>
      <c r="L2989" s="281"/>
      <c r="M2989" s="281">
        <f t="shared" si="1816"/>
        <v>133</v>
      </c>
    </row>
    <row r="2990" spans="1:13" ht="15" hidden="1" x14ac:dyDescent="0.2">
      <c r="A2990" s="95" t="s">
        <v>893</v>
      </c>
      <c r="B2990" s="93" t="s">
        <v>896</v>
      </c>
      <c r="C2990" s="94">
        <v>43</v>
      </c>
      <c r="D2990" s="95" t="s">
        <v>101</v>
      </c>
      <c r="E2990" s="117">
        <v>3113</v>
      </c>
      <c r="F2990" s="140" t="s">
        <v>35</v>
      </c>
      <c r="H2990" s="281">
        <v>133</v>
      </c>
      <c r="I2990" s="281"/>
      <c r="J2990" s="281"/>
      <c r="K2990" s="281"/>
      <c r="L2990" s="281"/>
      <c r="M2990" s="281">
        <f t="shared" si="1816"/>
        <v>133</v>
      </c>
    </row>
    <row r="2991" spans="1:13" ht="15" hidden="1" x14ac:dyDescent="0.2">
      <c r="A2991" s="95" t="s">
        <v>893</v>
      </c>
      <c r="B2991" s="93" t="s">
        <v>896</v>
      </c>
      <c r="C2991" s="94">
        <v>43</v>
      </c>
      <c r="D2991" s="95" t="s">
        <v>101</v>
      </c>
      <c r="E2991" s="117">
        <v>3114</v>
      </c>
      <c r="F2991" s="140" t="s">
        <v>36</v>
      </c>
      <c r="H2991" s="281">
        <v>133</v>
      </c>
      <c r="I2991" s="281"/>
      <c r="J2991" s="281"/>
      <c r="K2991" s="281"/>
      <c r="L2991" s="281"/>
      <c r="M2991" s="281">
        <f t="shared" si="1816"/>
        <v>133</v>
      </c>
    </row>
    <row r="2992" spans="1:13" hidden="1" x14ac:dyDescent="0.2">
      <c r="A2992" s="116" t="s">
        <v>893</v>
      </c>
      <c r="B2992" s="100" t="s">
        <v>896</v>
      </c>
      <c r="C2992" s="101">
        <v>43</v>
      </c>
      <c r="D2992" s="116"/>
      <c r="E2992" s="111">
        <v>312</v>
      </c>
      <c r="F2992" s="139"/>
      <c r="G2992" s="181"/>
      <c r="H2992" s="106">
        <f t="shared" ref="H2992:L2992" si="1822">H2993</f>
        <v>150000</v>
      </c>
      <c r="I2992" s="106">
        <f t="shared" si="1822"/>
        <v>0</v>
      </c>
      <c r="J2992" s="106">
        <f t="shared" si="1822"/>
        <v>30000</v>
      </c>
      <c r="K2992" s="106">
        <f t="shared" si="1822"/>
        <v>0</v>
      </c>
      <c r="L2992" s="106">
        <f t="shared" si="1822"/>
        <v>0</v>
      </c>
      <c r="M2992" s="106">
        <f t="shared" si="1816"/>
        <v>180000</v>
      </c>
    </row>
    <row r="2993" spans="1:13" ht="15" hidden="1" x14ac:dyDescent="0.2">
      <c r="A2993" s="95" t="s">
        <v>893</v>
      </c>
      <c r="B2993" s="93" t="s">
        <v>896</v>
      </c>
      <c r="C2993" s="94">
        <v>43</v>
      </c>
      <c r="D2993" s="95" t="s">
        <v>101</v>
      </c>
      <c r="E2993" s="117">
        <v>3121</v>
      </c>
      <c r="F2993" s="140" t="s">
        <v>471</v>
      </c>
      <c r="H2993" s="278">
        <v>150000</v>
      </c>
      <c r="I2993" s="278"/>
      <c r="J2993" s="278">
        <v>30000</v>
      </c>
      <c r="K2993" s="278"/>
      <c r="L2993" s="278"/>
      <c r="M2993" s="278">
        <f t="shared" si="1816"/>
        <v>180000</v>
      </c>
    </row>
    <row r="2994" spans="1:13" hidden="1" x14ac:dyDescent="0.2">
      <c r="A2994" s="116" t="s">
        <v>893</v>
      </c>
      <c r="B2994" s="100" t="s">
        <v>896</v>
      </c>
      <c r="C2994" s="101">
        <v>43</v>
      </c>
      <c r="D2994" s="116"/>
      <c r="E2994" s="111">
        <v>313</v>
      </c>
      <c r="F2994" s="139"/>
      <c r="G2994" s="181"/>
      <c r="H2994" s="106">
        <f t="shared" ref="H2994:L2994" si="1823">H2995</f>
        <v>230000</v>
      </c>
      <c r="I2994" s="106">
        <f t="shared" si="1823"/>
        <v>0</v>
      </c>
      <c r="J2994" s="106">
        <f t="shared" si="1823"/>
        <v>30000</v>
      </c>
      <c r="K2994" s="106">
        <f t="shared" si="1823"/>
        <v>0</v>
      </c>
      <c r="L2994" s="106">
        <f t="shared" si="1823"/>
        <v>0</v>
      </c>
      <c r="M2994" s="106">
        <f t="shared" si="1816"/>
        <v>260000</v>
      </c>
    </row>
    <row r="2995" spans="1:13" ht="15" hidden="1" x14ac:dyDescent="0.2">
      <c r="A2995" s="95" t="s">
        <v>893</v>
      </c>
      <c r="B2995" s="93" t="s">
        <v>896</v>
      </c>
      <c r="C2995" s="94">
        <v>43</v>
      </c>
      <c r="D2995" s="95" t="s">
        <v>101</v>
      </c>
      <c r="E2995" s="117">
        <v>3132</v>
      </c>
      <c r="F2995" s="140" t="s">
        <v>40</v>
      </c>
      <c r="H2995" s="278">
        <v>230000</v>
      </c>
      <c r="I2995" s="278"/>
      <c r="J2995" s="278">
        <v>30000</v>
      </c>
      <c r="K2995" s="278"/>
      <c r="L2995" s="278"/>
      <c r="M2995" s="278">
        <f t="shared" si="1816"/>
        <v>260000</v>
      </c>
    </row>
    <row r="2996" spans="1:13" hidden="1" x14ac:dyDescent="0.2">
      <c r="A2996" s="186" t="s">
        <v>893</v>
      </c>
      <c r="B2996" s="174" t="s">
        <v>896</v>
      </c>
      <c r="C2996" s="164">
        <v>43</v>
      </c>
      <c r="D2996" s="164"/>
      <c r="E2996" s="165">
        <v>32</v>
      </c>
      <c r="F2996" s="166"/>
      <c r="G2996" s="167"/>
      <c r="H2996" s="296">
        <f t="shared" ref="H2996:J2996" si="1824">H2997+H3002+H3009+H3018+H3020</f>
        <v>1574915</v>
      </c>
      <c r="I2996" s="296">
        <f t="shared" si="1824"/>
        <v>0</v>
      </c>
      <c r="J2996" s="296">
        <f t="shared" si="1824"/>
        <v>194000</v>
      </c>
      <c r="K2996" s="296">
        <f t="shared" ref="K2996:L2996" si="1825">K2997+K3002+K3009+K3018+K3020</f>
        <v>0</v>
      </c>
      <c r="L2996" s="296">
        <f t="shared" si="1825"/>
        <v>0</v>
      </c>
      <c r="M2996" s="296">
        <f t="shared" si="1816"/>
        <v>1768915</v>
      </c>
    </row>
    <row r="2997" spans="1:13" hidden="1" x14ac:dyDescent="0.2">
      <c r="A2997" s="116" t="s">
        <v>893</v>
      </c>
      <c r="B2997" s="100" t="s">
        <v>896</v>
      </c>
      <c r="C2997" s="101">
        <v>43</v>
      </c>
      <c r="D2997" s="116"/>
      <c r="E2997" s="111">
        <v>321</v>
      </c>
      <c r="F2997" s="139"/>
      <c r="G2997" s="181"/>
      <c r="H2997" s="106">
        <f t="shared" ref="H2997:J2997" si="1826">H2998+H2999+H3000+H3001</f>
        <v>82654</v>
      </c>
      <c r="I2997" s="106">
        <f t="shared" si="1826"/>
        <v>0</v>
      </c>
      <c r="J2997" s="106">
        <f t="shared" si="1826"/>
        <v>0</v>
      </c>
      <c r="K2997" s="106">
        <f t="shared" ref="K2997:L2997" si="1827">K2998+K2999+K3000+K3001</f>
        <v>0</v>
      </c>
      <c r="L2997" s="106">
        <f t="shared" si="1827"/>
        <v>0</v>
      </c>
      <c r="M2997" s="106">
        <f t="shared" si="1816"/>
        <v>82654</v>
      </c>
    </row>
    <row r="2998" spans="1:13" s="99" customFormat="1" hidden="1" x14ac:dyDescent="0.2">
      <c r="A2998" s="95" t="s">
        <v>893</v>
      </c>
      <c r="B2998" s="93" t="s">
        <v>896</v>
      </c>
      <c r="C2998" s="94">
        <v>43</v>
      </c>
      <c r="D2998" s="95" t="s">
        <v>101</v>
      </c>
      <c r="E2998" s="117">
        <v>3211</v>
      </c>
      <c r="F2998" s="140" t="s">
        <v>42</v>
      </c>
      <c r="G2998" s="132"/>
      <c r="H2998" s="278">
        <v>35000</v>
      </c>
      <c r="I2998" s="278"/>
      <c r="J2998" s="278"/>
      <c r="K2998" s="278"/>
      <c r="L2998" s="278"/>
      <c r="M2998" s="278">
        <f t="shared" si="1816"/>
        <v>35000</v>
      </c>
    </row>
    <row r="2999" spans="1:13" ht="30" hidden="1" x14ac:dyDescent="0.2">
      <c r="A2999" s="95" t="s">
        <v>893</v>
      </c>
      <c r="B2999" s="93" t="s">
        <v>896</v>
      </c>
      <c r="C2999" s="94">
        <v>43</v>
      </c>
      <c r="D2999" s="95" t="s">
        <v>101</v>
      </c>
      <c r="E2999" s="117">
        <v>3212</v>
      </c>
      <c r="F2999" s="140" t="s">
        <v>43</v>
      </c>
      <c r="H2999" s="293">
        <v>35000</v>
      </c>
      <c r="I2999" s="293"/>
      <c r="J2999" s="293"/>
      <c r="K2999" s="293"/>
      <c r="L2999" s="293"/>
      <c r="M2999" s="293">
        <f t="shared" si="1816"/>
        <v>35000</v>
      </c>
    </row>
    <row r="3000" spans="1:13" s="99" customFormat="1" hidden="1" x14ac:dyDescent="0.2">
      <c r="A3000" s="95" t="s">
        <v>893</v>
      </c>
      <c r="B3000" s="93" t="s">
        <v>896</v>
      </c>
      <c r="C3000" s="94">
        <v>43</v>
      </c>
      <c r="D3000" s="95" t="s">
        <v>101</v>
      </c>
      <c r="E3000" s="117">
        <v>3213</v>
      </c>
      <c r="F3000" s="140" t="s">
        <v>44</v>
      </c>
      <c r="G3000" s="132"/>
      <c r="H3000" s="293">
        <v>10000</v>
      </c>
      <c r="I3000" s="293"/>
      <c r="J3000" s="293"/>
      <c r="K3000" s="293"/>
      <c r="L3000" s="293"/>
      <c r="M3000" s="293">
        <f t="shared" si="1816"/>
        <v>10000</v>
      </c>
    </row>
    <row r="3001" spans="1:13" ht="15" hidden="1" x14ac:dyDescent="0.2">
      <c r="A3001" s="95" t="s">
        <v>893</v>
      </c>
      <c r="B3001" s="93" t="s">
        <v>896</v>
      </c>
      <c r="C3001" s="94">
        <v>43</v>
      </c>
      <c r="D3001" s="95" t="s">
        <v>101</v>
      </c>
      <c r="E3001" s="117">
        <v>3214</v>
      </c>
      <c r="F3001" s="140" t="s">
        <v>45</v>
      </c>
      <c r="H3001" s="293">
        <v>2654</v>
      </c>
      <c r="I3001" s="293"/>
      <c r="J3001" s="293"/>
      <c r="K3001" s="293"/>
      <c r="L3001" s="293"/>
      <c r="M3001" s="293">
        <f t="shared" si="1816"/>
        <v>2654</v>
      </c>
    </row>
    <row r="3002" spans="1:13" hidden="1" x14ac:dyDescent="0.2">
      <c r="A3002" s="116" t="s">
        <v>893</v>
      </c>
      <c r="B3002" s="100" t="s">
        <v>896</v>
      </c>
      <c r="C3002" s="101">
        <v>43</v>
      </c>
      <c r="D3002" s="116"/>
      <c r="E3002" s="111">
        <v>322</v>
      </c>
      <c r="F3002" s="139"/>
      <c r="G3002" s="181"/>
      <c r="H3002" s="106">
        <f t="shared" ref="H3002:J3002" si="1828">H3003+H3004+H3005+H3006+H3007+H3008</f>
        <v>135859</v>
      </c>
      <c r="I3002" s="106">
        <f t="shared" si="1828"/>
        <v>0</v>
      </c>
      <c r="J3002" s="106">
        <f t="shared" si="1828"/>
        <v>18000</v>
      </c>
      <c r="K3002" s="106">
        <f t="shared" ref="K3002:L3002" si="1829">K3003+K3004+K3005+K3006+K3007+K3008</f>
        <v>0</v>
      </c>
      <c r="L3002" s="106">
        <f t="shared" si="1829"/>
        <v>0</v>
      </c>
      <c r="M3002" s="106">
        <f t="shared" si="1816"/>
        <v>153859</v>
      </c>
    </row>
    <row r="3003" spans="1:13" ht="15" hidden="1" x14ac:dyDescent="0.2">
      <c r="A3003" s="95" t="s">
        <v>893</v>
      </c>
      <c r="B3003" s="93" t="s">
        <v>896</v>
      </c>
      <c r="C3003" s="94">
        <v>43</v>
      </c>
      <c r="D3003" s="95" t="s">
        <v>101</v>
      </c>
      <c r="E3003" s="117">
        <v>3221</v>
      </c>
      <c r="F3003" s="140" t="s">
        <v>297</v>
      </c>
      <c r="H3003" s="278">
        <v>26545</v>
      </c>
      <c r="I3003" s="278"/>
      <c r="J3003" s="278">
        <v>15000</v>
      </c>
      <c r="K3003" s="278"/>
      <c r="L3003" s="278"/>
      <c r="M3003" s="278">
        <f t="shared" si="1816"/>
        <v>41545</v>
      </c>
    </row>
    <row r="3004" spans="1:13" ht="15" hidden="1" x14ac:dyDescent="0.2">
      <c r="A3004" s="95" t="s">
        <v>893</v>
      </c>
      <c r="B3004" s="93" t="s">
        <v>896</v>
      </c>
      <c r="C3004" s="94">
        <v>43</v>
      </c>
      <c r="D3004" s="95" t="s">
        <v>101</v>
      </c>
      <c r="E3004" s="117">
        <v>3222</v>
      </c>
      <c r="F3004" s="140" t="s">
        <v>47</v>
      </c>
      <c r="H3004" s="293">
        <v>3982</v>
      </c>
      <c r="I3004" s="293"/>
      <c r="J3004" s="293"/>
      <c r="K3004" s="293"/>
      <c r="L3004" s="293"/>
      <c r="M3004" s="293">
        <f t="shared" si="1816"/>
        <v>3982</v>
      </c>
    </row>
    <row r="3005" spans="1:13" ht="15" hidden="1" x14ac:dyDescent="0.2">
      <c r="A3005" s="95" t="s">
        <v>893</v>
      </c>
      <c r="B3005" s="93" t="s">
        <v>896</v>
      </c>
      <c r="C3005" s="94">
        <v>43</v>
      </c>
      <c r="D3005" s="95" t="s">
        <v>101</v>
      </c>
      <c r="E3005" s="117">
        <v>3223</v>
      </c>
      <c r="F3005" s="140" t="s">
        <v>48</v>
      </c>
      <c r="H3005" s="293">
        <v>84850</v>
      </c>
      <c r="I3005" s="293"/>
      <c r="J3005" s="293"/>
      <c r="K3005" s="293"/>
      <c r="L3005" s="293"/>
      <c r="M3005" s="293">
        <f t="shared" si="1816"/>
        <v>84850</v>
      </c>
    </row>
    <row r="3006" spans="1:13" ht="30" hidden="1" x14ac:dyDescent="0.2">
      <c r="A3006" s="95" t="s">
        <v>893</v>
      </c>
      <c r="B3006" s="93" t="s">
        <v>896</v>
      </c>
      <c r="C3006" s="94">
        <v>43</v>
      </c>
      <c r="D3006" s="95" t="s">
        <v>101</v>
      </c>
      <c r="E3006" s="117">
        <v>3224</v>
      </c>
      <c r="F3006" s="140" t="s">
        <v>155</v>
      </c>
      <c r="H3006" s="293">
        <v>1500</v>
      </c>
      <c r="I3006" s="293"/>
      <c r="J3006" s="293">
        <v>3000</v>
      </c>
      <c r="K3006" s="293"/>
      <c r="L3006" s="293"/>
      <c r="M3006" s="293">
        <f t="shared" si="1816"/>
        <v>4500</v>
      </c>
    </row>
    <row r="3007" spans="1:13" ht="15" hidden="1" x14ac:dyDescent="0.2">
      <c r="A3007" s="95" t="s">
        <v>893</v>
      </c>
      <c r="B3007" s="93" t="s">
        <v>896</v>
      </c>
      <c r="C3007" s="94">
        <v>43</v>
      </c>
      <c r="D3007" s="95" t="s">
        <v>101</v>
      </c>
      <c r="E3007" s="117">
        <v>3225</v>
      </c>
      <c r="F3007" s="140" t="s">
        <v>473</v>
      </c>
      <c r="H3007" s="293">
        <v>15000</v>
      </c>
      <c r="I3007" s="293"/>
      <c r="J3007" s="293"/>
      <c r="K3007" s="293"/>
      <c r="L3007" s="293"/>
      <c r="M3007" s="293">
        <f t="shared" si="1816"/>
        <v>15000</v>
      </c>
    </row>
    <row r="3008" spans="1:13" s="148" customFormat="1" hidden="1" x14ac:dyDescent="0.2">
      <c r="A3008" s="95" t="s">
        <v>893</v>
      </c>
      <c r="B3008" s="93" t="s">
        <v>896</v>
      </c>
      <c r="C3008" s="94">
        <v>43</v>
      </c>
      <c r="D3008" s="95" t="s">
        <v>101</v>
      </c>
      <c r="E3008" s="117">
        <v>3227</v>
      </c>
      <c r="F3008" s="140" t="s">
        <v>51</v>
      </c>
      <c r="G3008" s="132"/>
      <c r="H3008" s="293">
        <v>3982</v>
      </c>
      <c r="I3008" s="293"/>
      <c r="J3008" s="293"/>
      <c r="K3008" s="293"/>
      <c r="L3008" s="293"/>
      <c r="M3008" s="293">
        <f t="shared" si="1816"/>
        <v>3982</v>
      </c>
    </row>
    <row r="3009" spans="1:13" s="99" customFormat="1" hidden="1" x14ac:dyDescent="0.2">
      <c r="A3009" s="116" t="s">
        <v>893</v>
      </c>
      <c r="B3009" s="100" t="s">
        <v>896</v>
      </c>
      <c r="C3009" s="101">
        <v>43</v>
      </c>
      <c r="D3009" s="116"/>
      <c r="E3009" s="111">
        <v>323</v>
      </c>
      <c r="F3009" s="139"/>
      <c r="G3009" s="181"/>
      <c r="H3009" s="106">
        <f t="shared" ref="H3009:J3009" si="1830">H3010+H3011+H3012+H3013+H3014+H3015+H3016+H3017</f>
        <v>1196775</v>
      </c>
      <c r="I3009" s="106">
        <f t="shared" si="1830"/>
        <v>0</v>
      </c>
      <c r="J3009" s="106">
        <f t="shared" si="1830"/>
        <v>123000</v>
      </c>
      <c r="K3009" s="106">
        <f t="shared" ref="K3009:L3009" si="1831">K3010+K3011+K3012+K3013+K3014+K3015+K3016+K3017</f>
        <v>0</v>
      </c>
      <c r="L3009" s="106">
        <f t="shared" si="1831"/>
        <v>0</v>
      </c>
      <c r="M3009" s="106">
        <f t="shared" si="1816"/>
        <v>1319775</v>
      </c>
    </row>
    <row r="3010" spans="1:13" ht="15" hidden="1" x14ac:dyDescent="0.2">
      <c r="A3010" s="95" t="s">
        <v>893</v>
      </c>
      <c r="B3010" s="93" t="s">
        <v>896</v>
      </c>
      <c r="C3010" s="94">
        <v>43</v>
      </c>
      <c r="D3010" s="95" t="s">
        <v>101</v>
      </c>
      <c r="E3010" s="117">
        <v>3231</v>
      </c>
      <c r="F3010" s="140" t="s">
        <v>52</v>
      </c>
      <c r="H3010" s="278">
        <v>30000</v>
      </c>
      <c r="I3010" s="278"/>
      <c r="J3010" s="278">
        <v>15000</v>
      </c>
      <c r="K3010" s="278"/>
      <c r="L3010" s="278"/>
      <c r="M3010" s="278">
        <f t="shared" si="1816"/>
        <v>45000</v>
      </c>
    </row>
    <row r="3011" spans="1:13" s="99" customFormat="1" hidden="1" x14ac:dyDescent="0.2">
      <c r="A3011" s="95" t="s">
        <v>893</v>
      </c>
      <c r="B3011" s="93" t="s">
        <v>896</v>
      </c>
      <c r="C3011" s="94">
        <v>43</v>
      </c>
      <c r="D3011" s="95" t="s">
        <v>101</v>
      </c>
      <c r="E3011" s="117">
        <v>3232</v>
      </c>
      <c r="F3011" s="140" t="s">
        <v>53</v>
      </c>
      <c r="G3011" s="132"/>
      <c r="H3011" s="293">
        <v>374898</v>
      </c>
      <c r="I3011" s="293"/>
      <c r="J3011" s="293"/>
      <c r="K3011" s="293"/>
      <c r="L3011" s="293"/>
      <c r="M3011" s="293">
        <f t="shared" si="1816"/>
        <v>374898</v>
      </c>
    </row>
    <row r="3012" spans="1:13" ht="15" hidden="1" x14ac:dyDescent="0.2">
      <c r="A3012" s="95" t="s">
        <v>893</v>
      </c>
      <c r="B3012" s="93" t="s">
        <v>896</v>
      </c>
      <c r="C3012" s="94">
        <v>43</v>
      </c>
      <c r="D3012" s="95" t="s">
        <v>101</v>
      </c>
      <c r="E3012" s="117">
        <v>3233</v>
      </c>
      <c r="F3012" s="140" t="s">
        <v>54</v>
      </c>
      <c r="H3012" s="293">
        <v>50000</v>
      </c>
      <c r="I3012" s="293"/>
      <c r="J3012" s="293">
        <v>30000</v>
      </c>
      <c r="K3012" s="293"/>
      <c r="L3012" s="293"/>
      <c r="M3012" s="293">
        <f t="shared" si="1816"/>
        <v>80000</v>
      </c>
    </row>
    <row r="3013" spans="1:13" ht="15" hidden="1" x14ac:dyDescent="0.2">
      <c r="A3013" s="95" t="s">
        <v>893</v>
      </c>
      <c r="B3013" s="93" t="s">
        <v>896</v>
      </c>
      <c r="C3013" s="94">
        <v>43</v>
      </c>
      <c r="D3013" s="95" t="s">
        <v>101</v>
      </c>
      <c r="E3013" s="117">
        <v>3234</v>
      </c>
      <c r="F3013" s="140" t="s">
        <v>55</v>
      </c>
      <c r="H3013" s="293">
        <v>130000</v>
      </c>
      <c r="I3013" s="293"/>
      <c r="J3013" s="293"/>
      <c r="K3013" s="293"/>
      <c r="L3013" s="293"/>
      <c r="M3013" s="293">
        <f t="shared" si="1816"/>
        <v>130000</v>
      </c>
    </row>
    <row r="3014" spans="1:13" ht="15" hidden="1" x14ac:dyDescent="0.2">
      <c r="A3014" s="95" t="s">
        <v>893</v>
      </c>
      <c r="B3014" s="93" t="s">
        <v>896</v>
      </c>
      <c r="C3014" s="94">
        <v>43</v>
      </c>
      <c r="D3014" s="95" t="s">
        <v>101</v>
      </c>
      <c r="E3014" s="117">
        <v>3236</v>
      </c>
      <c r="F3014" s="140" t="s">
        <v>57</v>
      </c>
      <c r="H3014" s="293">
        <v>332</v>
      </c>
      <c r="I3014" s="293"/>
      <c r="J3014" s="293">
        <v>33000</v>
      </c>
      <c r="K3014" s="293"/>
      <c r="L3014" s="293"/>
      <c r="M3014" s="293">
        <f t="shared" si="1816"/>
        <v>33332</v>
      </c>
    </row>
    <row r="3015" spans="1:13" s="148" customFormat="1" hidden="1" x14ac:dyDescent="0.2">
      <c r="A3015" s="95" t="s">
        <v>893</v>
      </c>
      <c r="B3015" s="93" t="s">
        <v>896</v>
      </c>
      <c r="C3015" s="94">
        <v>43</v>
      </c>
      <c r="D3015" s="95" t="s">
        <v>101</v>
      </c>
      <c r="E3015" s="117">
        <v>3237</v>
      </c>
      <c r="F3015" s="140" t="s">
        <v>58</v>
      </c>
      <c r="G3015" s="132"/>
      <c r="H3015" s="293">
        <v>85000</v>
      </c>
      <c r="I3015" s="293"/>
      <c r="J3015" s="293">
        <v>30000</v>
      </c>
      <c r="K3015" s="293"/>
      <c r="L3015" s="293"/>
      <c r="M3015" s="293">
        <f t="shared" si="1816"/>
        <v>115000</v>
      </c>
    </row>
    <row r="3016" spans="1:13" s="99" customFormat="1" hidden="1" x14ac:dyDescent="0.2">
      <c r="A3016" s="95" t="s">
        <v>893</v>
      </c>
      <c r="B3016" s="93" t="s">
        <v>896</v>
      </c>
      <c r="C3016" s="94">
        <v>43</v>
      </c>
      <c r="D3016" s="95" t="s">
        <v>101</v>
      </c>
      <c r="E3016" s="117">
        <v>3238</v>
      </c>
      <c r="F3016" s="140" t="s">
        <v>59</v>
      </c>
      <c r="G3016" s="132"/>
      <c r="H3016" s="293">
        <v>26545</v>
      </c>
      <c r="I3016" s="293"/>
      <c r="J3016" s="293">
        <v>15000</v>
      </c>
      <c r="K3016" s="293"/>
      <c r="L3016" s="293"/>
      <c r="M3016" s="293">
        <f t="shared" si="1816"/>
        <v>41545</v>
      </c>
    </row>
    <row r="3017" spans="1:13" ht="15" hidden="1" x14ac:dyDescent="0.2">
      <c r="A3017" s="95" t="s">
        <v>893</v>
      </c>
      <c r="B3017" s="93" t="s">
        <v>896</v>
      </c>
      <c r="C3017" s="94">
        <v>43</v>
      </c>
      <c r="D3017" s="95" t="s">
        <v>101</v>
      </c>
      <c r="E3017" s="117">
        <v>3239</v>
      </c>
      <c r="F3017" s="140" t="s">
        <v>857</v>
      </c>
      <c r="H3017" s="293">
        <v>500000</v>
      </c>
      <c r="I3017" s="293"/>
      <c r="J3017" s="293"/>
      <c r="K3017" s="293"/>
      <c r="L3017" s="293"/>
      <c r="M3017" s="293">
        <f t="shared" si="1816"/>
        <v>500000</v>
      </c>
    </row>
    <row r="3018" spans="1:13" hidden="1" x14ac:dyDescent="0.2">
      <c r="A3018" s="116" t="s">
        <v>893</v>
      </c>
      <c r="B3018" s="100" t="s">
        <v>896</v>
      </c>
      <c r="C3018" s="101">
        <v>43</v>
      </c>
      <c r="D3018" s="116"/>
      <c r="E3018" s="111">
        <v>324</v>
      </c>
      <c r="F3018" s="139"/>
      <c r="G3018" s="181"/>
      <c r="H3018" s="106">
        <f t="shared" ref="H3018:L3018" si="1832">H3019</f>
        <v>664</v>
      </c>
      <c r="I3018" s="106">
        <f t="shared" si="1832"/>
        <v>0</v>
      </c>
      <c r="J3018" s="106">
        <f t="shared" si="1832"/>
        <v>0</v>
      </c>
      <c r="K3018" s="106">
        <f t="shared" si="1832"/>
        <v>0</v>
      </c>
      <c r="L3018" s="106">
        <f t="shared" si="1832"/>
        <v>0</v>
      </c>
      <c r="M3018" s="106">
        <f t="shared" si="1816"/>
        <v>664</v>
      </c>
    </row>
    <row r="3019" spans="1:13" ht="30" hidden="1" x14ac:dyDescent="0.2">
      <c r="A3019" s="95" t="s">
        <v>893</v>
      </c>
      <c r="B3019" s="93" t="s">
        <v>896</v>
      </c>
      <c r="C3019" s="94">
        <v>43</v>
      </c>
      <c r="D3019" s="95" t="s">
        <v>101</v>
      </c>
      <c r="E3019" s="117">
        <v>3241</v>
      </c>
      <c r="F3019" s="140" t="s">
        <v>205</v>
      </c>
      <c r="H3019" s="280">
        <v>664</v>
      </c>
      <c r="I3019" s="280"/>
      <c r="J3019" s="280"/>
      <c r="K3019" s="280"/>
      <c r="L3019" s="280"/>
      <c r="M3019" s="280">
        <f t="shared" si="1816"/>
        <v>664</v>
      </c>
    </row>
    <row r="3020" spans="1:13" hidden="1" x14ac:dyDescent="0.2">
      <c r="A3020" s="116" t="s">
        <v>893</v>
      </c>
      <c r="B3020" s="100" t="s">
        <v>896</v>
      </c>
      <c r="C3020" s="101">
        <v>43</v>
      </c>
      <c r="D3020" s="116"/>
      <c r="E3020" s="111">
        <v>329</v>
      </c>
      <c r="F3020" s="139"/>
      <c r="G3020" s="181"/>
      <c r="H3020" s="106">
        <f t="shared" ref="H3020:J3020" si="1833">H3021+H3022+H3023+H3024+H3025+H3026</f>
        <v>158963</v>
      </c>
      <c r="I3020" s="106">
        <f t="shared" si="1833"/>
        <v>0</v>
      </c>
      <c r="J3020" s="106">
        <f t="shared" si="1833"/>
        <v>53000</v>
      </c>
      <c r="K3020" s="106">
        <f t="shared" ref="K3020:L3020" si="1834">K3021+K3022+K3023+K3024+K3025+K3026</f>
        <v>0</v>
      </c>
      <c r="L3020" s="106">
        <f t="shared" si="1834"/>
        <v>0</v>
      </c>
      <c r="M3020" s="106">
        <f t="shared" si="1816"/>
        <v>211963</v>
      </c>
    </row>
    <row r="3021" spans="1:13" s="148" customFormat="1" ht="30" hidden="1" x14ac:dyDescent="0.2">
      <c r="A3021" s="95" t="s">
        <v>893</v>
      </c>
      <c r="B3021" s="93" t="s">
        <v>896</v>
      </c>
      <c r="C3021" s="94">
        <v>43</v>
      </c>
      <c r="D3021" s="95" t="s">
        <v>101</v>
      </c>
      <c r="E3021" s="117">
        <v>3291</v>
      </c>
      <c r="F3021" s="140" t="s">
        <v>474</v>
      </c>
      <c r="G3021" s="132"/>
      <c r="H3021" s="278">
        <v>40000</v>
      </c>
      <c r="I3021" s="278"/>
      <c r="J3021" s="278"/>
      <c r="K3021" s="278"/>
      <c r="L3021" s="278"/>
      <c r="M3021" s="278">
        <f t="shared" si="1816"/>
        <v>40000</v>
      </c>
    </row>
    <row r="3022" spans="1:13" s="99" customFormat="1" hidden="1" x14ac:dyDescent="0.2">
      <c r="A3022" s="95" t="s">
        <v>893</v>
      </c>
      <c r="B3022" s="93" t="s">
        <v>896</v>
      </c>
      <c r="C3022" s="94">
        <v>43</v>
      </c>
      <c r="D3022" s="95" t="s">
        <v>101</v>
      </c>
      <c r="E3022" s="117">
        <v>3292</v>
      </c>
      <c r="F3022" s="140" t="s">
        <v>63</v>
      </c>
      <c r="G3022" s="132"/>
      <c r="H3022" s="293">
        <v>25000</v>
      </c>
      <c r="I3022" s="293"/>
      <c r="J3022" s="293">
        <v>25000</v>
      </c>
      <c r="K3022" s="293"/>
      <c r="L3022" s="293"/>
      <c r="M3022" s="293">
        <f t="shared" si="1816"/>
        <v>50000</v>
      </c>
    </row>
    <row r="3023" spans="1:13" ht="15" hidden="1" x14ac:dyDescent="0.2">
      <c r="A3023" s="95" t="s">
        <v>893</v>
      </c>
      <c r="B3023" s="93" t="s">
        <v>896</v>
      </c>
      <c r="C3023" s="94">
        <v>43</v>
      </c>
      <c r="D3023" s="95" t="s">
        <v>101</v>
      </c>
      <c r="E3023" s="117">
        <v>3293</v>
      </c>
      <c r="F3023" s="140" t="s">
        <v>64</v>
      </c>
      <c r="H3023" s="293">
        <v>25000</v>
      </c>
      <c r="I3023" s="293"/>
      <c r="J3023" s="293">
        <v>25000</v>
      </c>
      <c r="K3023" s="293"/>
      <c r="L3023" s="293"/>
      <c r="M3023" s="293">
        <f t="shared" si="1816"/>
        <v>50000</v>
      </c>
    </row>
    <row r="3024" spans="1:13" s="99" customFormat="1" hidden="1" x14ac:dyDescent="0.2">
      <c r="A3024" s="95" t="s">
        <v>893</v>
      </c>
      <c r="B3024" s="93" t="s">
        <v>896</v>
      </c>
      <c r="C3024" s="94">
        <v>43</v>
      </c>
      <c r="D3024" s="95" t="s">
        <v>101</v>
      </c>
      <c r="E3024" s="117">
        <v>3294</v>
      </c>
      <c r="F3024" s="140" t="s">
        <v>604</v>
      </c>
      <c r="G3024" s="132"/>
      <c r="H3024" s="293">
        <v>60000</v>
      </c>
      <c r="I3024" s="293"/>
      <c r="J3024" s="293"/>
      <c r="K3024" s="293"/>
      <c r="L3024" s="293"/>
      <c r="M3024" s="293">
        <f t="shared" si="1816"/>
        <v>60000</v>
      </c>
    </row>
    <row r="3025" spans="1:13" s="99" customFormat="1" hidden="1" x14ac:dyDescent="0.2">
      <c r="A3025" s="95" t="s">
        <v>893</v>
      </c>
      <c r="B3025" s="93" t="s">
        <v>896</v>
      </c>
      <c r="C3025" s="94">
        <v>43</v>
      </c>
      <c r="D3025" s="95" t="s">
        <v>101</v>
      </c>
      <c r="E3025" s="117">
        <v>3295</v>
      </c>
      <c r="F3025" s="140" t="s">
        <v>66</v>
      </c>
      <c r="G3025" s="132"/>
      <c r="H3025" s="293">
        <v>7963</v>
      </c>
      <c r="I3025" s="293"/>
      <c r="J3025" s="293"/>
      <c r="K3025" s="293"/>
      <c r="L3025" s="293"/>
      <c r="M3025" s="293">
        <f t="shared" si="1816"/>
        <v>7963</v>
      </c>
    </row>
    <row r="3026" spans="1:13" s="99" customFormat="1" hidden="1" x14ac:dyDescent="0.2">
      <c r="A3026" s="95" t="s">
        <v>893</v>
      </c>
      <c r="B3026" s="93" t="s">
        <v>896</v>
      </c>
      <c r="C3026" s="94">
        <v>43</v>
      </c>
      <c r="D3026" s="95" t="s">
        <v>101</v>
      </c>
      <c r="E3026" s="117">
        <v>3296</v>
      </c>
      <c r="F3026" s="140" t="s">
        <v>606</v>
      </c>
      <c r="G3026" s="132"/>
      <c r="H3026" s="293">
        <v>1000</v>
      </c>
      <c r="I3026" s="293"/>
      <c r="J3026" s="293">
        <v>3000</v>
      </c>
      <c r="K3026" s="293"/>
      <c r="L3026" s="293"/>
      <c r="M3026" s="293">
        <f t="shared" si="1816"/>
        <v>4000</v>
      </c>
    </row>
    <row r="3027" spans="1:13" hidden="1" x14ac:dyDescent="0.2">
      <c r="A3027" s="186" t="s">
        <v>893</v>
      </c>
      <c r="B3027" s="174" t="s">
        <v>896</v>
      </c>
      <c r="C3027" s="164">
        <v>43</v>
      </c>
      <c r="D3027" s="164"/>
      <c r="E3027" s="165">
        <v>34</v>
      </c>
      <c r="F3027" s="166"/>
      <c r="G3027" s="167"/>
      <c r="H3027" s="296">
        <f t="shared" ref="H3027:L3027" si="1835">H3028</f>
        <v>664</v>
      </c>
      <c r="I3027" s="296">
        <f t="shared" si="1835"/>
        <v>0</v>
      </c>
      <c r="J3027" s="296">
        <f t="shared" si="1835"/>
        <v>2500</v>
      </c>
      <c r="K3027" s="296">
        <f t="shared" si="1835"/>
        <v>0</v>
      </c>
      <c r="L3027" s="296">
        <f t="shared" si="1835"/>
        <v>0</v>
      </c>
      <c r="M3027" s="296">
        <f t="shared" si="1816"/>
        <v>3164</v>
      </c>
    </row>
    <row r="3028" spans="1:13" hidden="1" x14ac:dyDescent="0.2">
      <c r="A3028" s="116" t="s">
        <v>893</v>
      </c>
      <c r="B3028" s="100" t="s">
        <v>896</v>
      </c>
      <c r="C3028" s="101">
        <v>43</v>
      </c>
      <c r="D3028" s="116"/>
      <c r="E3028" s="111">
        <v>343</v>
      </c>
      <c r="F3028" s="139"/>
      <c r="G3028" s="181"/>
      <c r="H3028" s="106">
        <f>H3029+H3030</f>
        <v>664</v>
      </c>
      <c r="I3028" s="106">
        <f>I3029+I3030</f>
        <v>0</v>
      </c>
      <c r="J3028" s="106">
        <f>J3029+J3030</f>
        <v>2500</v>
      </c>
      <c r="K3028" s="106">
        <f t="shared" ref="K3028:L3028" si="1836">K3029+K3030</f>
        <v>0</v>
      </c>
      <c r="L3028" s="106">
        <f t="shared" si="1836"/>
        <v>0</v>
      </c>
      <c r="M3028" s="106">
        <f t="shared" si="1816"/>
        <v>3164</v>
      </c>
    </row>
    <row r="3029" spans="1:13" ht="15" hidden="1" x14ac:dyDescent="0.2">
      <c r="A3029" s="95" t="s">
        <v>893</v>
      </c>
      <c r="B3029" s="93" t="s">
        <v>896</v>
      </c>
      <c r="C3029" s="94">
        <v>43</v>
      </c>
      <c r="D3029" s="95" t="s">
        <v>101</v>
      </c>
      <c r="E3029" s="117">
        <v>3431</v>
      </c>
      <c r="F3029" s="140" t="s">
        <v>68</v>
      </c>
      <c r="H3029" s="293">
        <v>399</v>
      </c>
      <c r="I3029" s="293"/>
      <c r="J3029" s="293">
        <v>2500</v>
      </c>
      <c r="K3029" s="293"/>
      <c r="L3029" s="293"/>
      <c r="M3029" s="293">
        <f t="shared" si="1816"/>
        <v>2899</v>
      </c>
    </row>
    <row r="3030" spans="1:13" ht="15" hidden="1" x14ac:dyDescent="0.2">
      <c r="A3030" s="95" t="s">
        <v>893</v>
      </c>
      <c r="B3030" s="93" t="s">
        <v>896</v>
      </c>
      <c r="C3030" s="94">
        <v>43</v>
      </c>
      <c r="D3030" s="95" t="s">
        <v>101</v>
      </c>
      <c r="E3030" s="117">
        <v>3433</v>
      </c>
      <c r="F3030" s="140" t="s">
        <v>69</v>
      </c>
      <c r="H3030" s="281">
        <v>265</v>
      </c>
      <c r="I3030" s="281"/>
      <c r="J3030" s="281"/>
      <c r="K3030" s="281"/>
      <c r="L3030" s="281"/>
      <c r="M3030" s="281">
        <f t="shared" si="1816"/>
        <v>265</v>
      </c>
    </row>
    <row r="3031" spans="1:13" hidden="1" x14ac:dyDescent="0.2">
      <c r="A3031" s="186" t="s">
        <v>893</v>
      </c>
      <c r="B3031" s="174" t="s">
        <v>896</v>
      </c>
      <c r="C3031" s="164">
        <v>43</v>
      </c>
      <c r="D3031" s="164"/>
      <c r="E3031" s="165">
        <v>38</v>
      </c>
      <c r="F3031" s="166"/>
      <c r="G3031" s="167"/>
      <c r="H3031" s="296">
        <f t="shared" ref="H3031:L3032" si="1837">H3032</f>
        <v>0</v>
      </c>
      <c r="I3031" s="296">
        <f t="shared" si="1837"/>
        <v>0</v>
      </c>
      <c r="J3031" s="296">
        <f t="shared" si="1837"/>
        <v>3000</v>
      </c>
      <c r="K3031" s="296">
        <f t="shared" si="1837"/>
        <v>0</v>
      </c>
      <c r="L3031" s="296">
        <f t="shared" si="1837"/>
        <v>0</v>
      </c>
      <c r="M3031" s="296">
        <f t="shared" si="1816"/>
        <v>3000</v>
      </c>
    </row>
    <row r="3032" spans="1:13" hidden="1" x14ac:dyDescent="0.2">
      <c r="A3032" s="116" t="s">
        <v>893</v>
      </c>
      <c r="B3032" s="100" t="s">
        <v>896</v>
      </c>
      <c r="C3032" s="101">
        <v>43</v>
      </c>
      <c r="D3032" s="116"/>
      <c r="E3032" s="111">
        <v>381</v>
      </c>
      <c r="F3032" s="139"/>
      <c r="G3032" s="181"/>
      <c r="H3032" s="106">
        <f>H3033</f>
        <v>0</v>
      </c>
      <c r="I3032" s="106">
        <f t="shared" si="1837"/>
        <v>0</v>
      </c>
      <c r="J3032" s="106">
        <f t="shared" si="1837"/>
        <v>3000</v>
      </c>
      <c r="K3032" s="106">
        <f t="shared" si="1837"/>
        <v>0</v>
      </c>
      <c r="L3032" s="106">
        <f t="shared" si="1837"/>
        <v>0</v>
      </c>
      <c r="M3032" s="106">
        <f t="shared" si="1816"/>
        <v>3000</v>
      </c>
    </row>
    <row r="3033" spans="1:13" ht="15" hidden="1" x14ac:dyDescent="0.2">
      <c r="A3033" s="95" t="s">
        <v>893</v>
      </c>
      <c r="B3033" s="93" t="s">
        <v>896</v>
      </c>
      <c r="C3033" s="94">
        <v>43</v>
      </c>
      <c r="D3033" s="95" t="s">
        <v>101</v>
      </c>
      <c r="E3033" s="117">
        <v>3811</v>
      </c>
      <c r="F3033" s="140" t="s">
        <v>73</v>
      </c>
      <c r="H3033" s="293">
        <v>0</v>
      </c>
      <c r="I3033" s="293"/>
      <c r="J3033" s="293">
        <v>3000</v>
      </c>
      <c r="K3033" s="293"/>
      <c r="L3033" s="293"/>
      <c r="M3033" s="293">
        <f t="shared" si="1816"/>
        <v>3000</v>
      </c>
    </row>
    <row r="3034" spans="1:13" hidden="1" x14ac:dyDescent="0.2">
      <c r="A3034" s="186" t="s">
        <v>893</v>
      </c>
      <c r="B3034" s="174" t="s">
        <v>896</v>
      </c>
      <c r="C3034" s="164">
        <v>43</v>
      </c>
      <c r="D3034" s="164"/>
      <c r="E3034" s="165">
        <v>41</v>
      </c>
      <c r="F3034" s="166"/>
      <c r="G3034" s="167"/>
      <c r="H3034" s="296">
        <f t="shared" ref="H3034:L3035" si="1838">H3035</f>
        <v>0</v>
      </c>
      <c r="I3034" s="296">
        <f t="shared" si="1838"/>
        <v>0</v>
      </c>
      <c r="J3034" s="296">
        <f t="shared" si="1838"/>
        <v>2000</v>
      </c>
      <c r="K3034" s="296">
        <f t="shared" si="1838"/>
        <v>0</v>
      </c>
      <c r="L3034" s="296">
        <f t="shared" si="1838"/>
        <v>0</v>
      </c>
      <c r="M3034" s="296">
        <f t="shared" si="1816"/>
        <v>2000</v>
      </c>
    </row>
    <row r="3035" spans="1:13" hidden="1" x14ac:dyDescent="0.2">
      <c r="A3035" s="116" t="s">
        <v>893</v>
      </c>
      <c r="B3035" s="100" t="s">
        <v>896</v>
      </c>
      <c r="C3035" s="101">
        <v>43</v>
      </c>
      <c r="D3035" s="116"/>
      <c r="E3035" s="111">
        <v>412</v>
      </c>
      <c r="F3035" s="139"/>
      <c r="G3035" s="181"/>
      <c r="H3035" s="106">
        <f>H3036</f>
        <v>0</v>
      </c>
      <c r="I3035" s="106">
        <f t="shared" si="1838"/>
        <v>0</v>
      </c>
      <c r="J3035" s="106">
        <f t="shared" si="1838"/>
        <v>2000</v>
      </c>
      <c r="K3035" s="106">
        <f t="shared" si="1838"/>
        <v>0</v>
      </c>
      <c r="L3035" s="106">
        <f t="shared" si="1838"/>
        <v>0</v>
      </c>
      <c r="M3035" s="106">
        <f t="shared" si="1816"/>
        <v>2000</v>
      </c>
    </row>
    <row r="3036" spans="1:13" ht="15" hidden="1" x14ac:dyDescent="0.2">
      <c r="A3036" s="95" t="s">
        <v>893</v>
      </c>
      <c r="B3036" s="93" t="s">
        <v>896</v>
      </c>
      <c r="C3036" s="94">
        <v>43</v>
      </c>
      <c r="D3036" s="95" t="s">
        <v>101</v>
      </c>
      <c r="E3036" s="117">
        <v>4123</v>
      </c>
      <c r="F3036" s="140" t="s">
        <v>83</v>
      </c>
      <c r="H3036" s="293">
        <v>0</v>
      </c>
      <c r="I3036" s="293"/>
      <c r="J3036" s="293">
        <v>2000</v>
      </c>
      <c r="K3036" s="293"/>
      <c r="L3036" s="293"/>
      <c r="M3036" s="293">
        <f t="shared" si="1816"/>
        <v>2000</v>
      </c>
    </row>
    <row r="3037" spans="1:13" hidden="1" x14ac:dyDescent="0.2">
      <c r="A3037" s="186" t="s">
        <v>893</v>
      </c>
      <c r="B3037" s="174" t="s">
        <v>896</v>
      </c>
      <c r="C3037" s="164">
        <v>43</v>
      </c>
      <c r="D3037" s="164"/>
      <c r="E3037" s="165">
        <v>42</v>
      </c>
      <c r="F3037" s="166"/>
      <c r="G3037" s="167"/>
      <c r="H3037" s="296">
        <f t="shared" ref="H3037:I3037" si="1839">H3038+H3043+H3041</f>
        <v>128742</v>
      </c>
      <c r="I3037" s="296">
        <f t="shared" si="1839"/>
        <v>0</v>
      </c>
      <c r="J3037" s="296">
        <f>J3038+J3043+J3041</f>
        <v>35346</v>
      </c>
      <c r="K3037" s="296">
        <f t="shared" ref="K3037:L3037" si="1840">K3038+K3043+K3041</f>
        <v>0</v>
      </c>
      <c r="L3037" s="296">
        <f t="shared" si="1840"/>
        <v>0</v>
      </c>
      <c r="M3037" s="296">
        <f t="shared" si="1816"/>
        <v>164088</v>
      </c>
    </row>
    <row r="3038" spans="1:13" hidden="1" x14ac:dyDescent="0.2">
      <c r="A3038" s="116" t="s">
        <v>893</v>
      </c>
      <c r="B3038" s="100" t="s">
        <v>896</v>
      </c>
      <c r="C3038" s="101">
        <v>43</v>
      </c>
      <c r="D3038" s="116"/>
      <c r="E3038" s="111">
        <v>422</v>
      </c>
      <c r="F3038" s="139"/>
      <c r="G3038" s="181"/>
      <c r="H3038" s="106">
        <f>H3039+H3040</f>
        <v>49108</v>
      </c>
      <c r="I3038" s="106">
        <f>I3039+I3040</f>
        <v>0</v>
      </c>
      <c r="J3038" s="106">
        <f>J3039+J3040</f>
        <v>20000</v>
      </c>
      <c r="K3038" s="106">
        <f t="shared" ref="K3038:L3038" si="1841">K3039+K3040</f>
        <v>0</v>
      </c>
      <c r="L3038" s="106">
        <f t="shared" si="1841"/>
        <v>0</v>
      </c>
      <c r="M3038" s="106">
        <f t="shared" si="1816"/>
        <v>69108</v>
      </c>
    </row>
    <row r="3039" spans="1:13" s="99" customFormat="1" hidden="1" x14ac:dyDescent="0.2">
      <c r="A3039" s="95" t="s">
        <v>893</v>
      </c>
      <c r="B3039" s="93" t="s">
        <v>896</v>
      </c>
      <c r="C3039" s="94">
        <v>43</v>
      </c>
      <c r="D3039" s="95" t="s">
        <v>101</v>
      </c>
      <c r="E3039" s="117">
        <v>4221</v>
      </c>
      <c r="F3039" s="140" t="s">
        <v>74</v>
      </c>
      <c r="G3039" s="132"/>
      <c r="H3039" s="293">
        <v>39817</v>
      </c>
      <c r="I3039" s="293"/>
      <c r="J3039" s="293">
        <v>15000</v>
      </c>
      <c r="K3039" s="293"/>
      <c r="L3039" s="293"/>
      <c r="M3039" s="293">
        <f t="shared" si="1816"/>
        <v>54817</v>
      </c>
    </row>
    <row r="3040" spans="1:13" ht="15" hidden="1" x14ac:dyDescent="0.2">
      <c r="A3040" s="95" t="s">
        <v>893</v>
      </c>
      <c r="B3040" s="93" t="s">
        <v>896</v>
      </c>
      <c r="C3040" s="94">
        <v>43</v>
      </c>
      <c r="D3040" s="95" t="s">
        <v>101</v>
      </c>
      <c r="E3040" s="117">
        <v>4222</v>
      </c>
      <c r="F3040" s="140" t="s">
        <v>75</v>
      </c>
      <c r="H3040" s="293">
        <v>9291</v>
      </c>
      <c r="I3040" s="293"/>
      <c r="J3040" s="293">
        <v>5000</v>
      </c>
      <c r="K3040" s="293"/>
      <c r="L3040" s="293"/>
      <c r="M3040" s="293">
        <f t="shared" si="1816"/>
        <v>14291</v>
      </c>
    </row>
    <row r="3041" spans="1:13" hidden="1" x14ac:dyDescent="0.2">
      <c r="A3041" s="116" t="s">
        <v>893</v>
      </c>
      <c r="B3041" s="100" t="s">
        <v>896</v>
      </c>
      <c r="C3041" s="101">
        <v>43</v>
      </c>
      <c r="D3041" s="116"/>
      <c r="E3041" s="111">
        <v>423</v>
      </c>
      <c r="F3041" s="139"/>
      <c r="G3041" s="181"/>
      <c r="H3041" s="106">
        <f>H3042</f>
        <v>0</v>
      </c>
      <c r="I3041" s="106">
        <f t="shared" ref="I3041:L3041" si="1842">I3042</f>
        <v>0</v>
      </c>
      <c r="J3041" s="106">
        <f t="shared" si="1842"/>
        <v>15346</v>
      </c>
      <c r="K3041" s="106">
        <f t="shared" si="1842"/>
        <v>0</v>
      </c>
      <c r="L3041" s="106">
        <f t="shared" si="1842"/>
        <v>0</v>
      </c>
      <c r="M3041" s="106">
        <f t="shared" si="1816"/>
        <v>15346</v>
      </c>
    </row>
    <row r="3042" spans="1:13" s="99" customFormat="1" hidden="1" x14ac:dyDescent="0.2">
      <c r="A3042" s="95" t="s">
        <v>893</v>
      </c>
      <c r="B3042" s="93" t="s">
        <v>896</v>
      </c>
      <c r="C3042" s="94">
        <v>43</v>
      </c>
      <c r="D3042" s="95" t="s">
        <v>101</v>
      </c>
      <c r="E3042" s="117">
        <v>4231</v>
      </c>
      <c r="F3042" s="140" t="s">
        <v>241</v>
      </c>
      <c r="G3042" s="132"/>
      <c r="H3042" s="293">
        <v>0</v>
      </c>
      <c r="I3042" s="293"/>
      <c r="J3042" s="293">
        <v>15346</v>
      </c>
      <c r="K3042" s="293"/>
      <c r="L3042" s="293"/>
      <c r="M3042" s="293">
        <f t="shared" si="1816"/>
        <v>15346</v>
      </c>
    </row>
    <row r="3043" spans="1:13" hidden="1" x14ac:dyDescent="0.2">
      <c r="A3043" s="116" t="s">
        <v>893</v>
      </c>
      <c r="B3043" s="100" t="s">
        <v>896</v>
      </c>
      <c r="C3043" s="101">
        <v>43</v>
      </c>
      <c r="D3043" s="116"/>
      <c r="E3043" s="111">
        <v>426</v>
      </c>
      <c r="F3043" s="139" t="s">
        <v>897</v>
      </c>
      <c r="G3043" s="181"/>
      <c r="H3043" s="106">
        <f>H3044</f>
        <v>79634</v>
      </c>
      <c r="I3043" s="106">
        <f>I3044</f>
        <v>0</v>
      </c>
      <c r="J3043" s="106">
        <f>J3044</f>
        <v>0</v>
      </c>
      <c r="K3043" s="106">
        <f t="shared" ref="K3043:L3043" si="1843">K3044</f>
        <v>0</v>
      </c>
      <c r="L3043" s="106">
        <f t="shared" si="1843"/>
        <v>0</v>
      </c>
      <c r="M3043" s="106">
        <f t="shared" si="1816"/>
        <v>79634</v>
      </c>
    </row>
    <row r="3044" spans="1:13" s="99" customFormat="1" hidden="1" x14ac:dyDescent="0.2">
      <c r="A3044" s="95" t="s">
        <v>893</v>
      </c>
      <c r="B3044" s="93" t="s">
        <v>896</v>
      </c>
      <c r="C3044" s="94">
        <v>43</v>
      </c>
      <c r="D3044" s="95" t="s">
        <v>101</v>
      </c>
      <c r="E3044" s="117">
        <v>4264</v>
      </c>
      <c r="F3044" s="140" t="s">
        <v>898</v>
      </c>
      <c r="G3044" s="132"/>
      <c r="H3044" s="278">
        <v>79634</v>
      </c>
      <c r="I3044" s="278"/>
      <c r="J3044" s="278"/>
      <c r="K3044" s="278"/>
      <c r="L3044" s="278"/>
      <c r="M3044" s="278">
        <f t="shared" si="1816"/>
        <v>79634</v>
      </c>
    </row>
    <row r="3045" spans="1:13" hidden="1" x14ac:dyDescent="0.2">
      <c r="A3045" s="186" t="s">
        <v>893</v>
      </c>
      <c r="B3045" s="174" t="s">
        <v>896</v>
      </c>
      <c r="C3045" s="164">
        <v>71</v>
      </c>
      <c r="D3045" s="164"/>
      <c r="E3045" s="165">
        <v>42</v>
      </c>
      <c r="F3045" s="166"/>
      <c r="G3045" s="167"/>
      <c r="H3045" s="296">
        <f>H3046</f>
        <v>0</v>
      </c>
      <c r="I3045" s="296">
        <f t="shared" ref="I3045:L3046" si="1844">I3046</f>
        <v>0</v>
      </c>
      <c r="J3045" s="296">
        <f t="shared" si="1844"/>
        <v>9654</v>
      </c>
      <c r="K3045" s="296">
        <f t="shared" si="1844"/>
        <v>0</v>
      </c>
      <c r="L3045" s="296">
        <f t="shared" si="1844"/>
        <v>0</v>
      </c>
      <c r="M3045" s="296">
        <f t="shared" si="1816"/>
        <v>9654</v>
      </c>
    </row>
    <row r="3046" spans="1:13" hidden="1" x14ac:dyDescent="0.2">
      <c r="A3046" s="116" t="s">
        <v>893</v>
      </c>
      <c r="B3046" s="100" t="s">
        <v>896</v>
      </c>
      <c r="C3046" s="101">
        <v>71</v>
      </c>
      <c r="D3046" s="116"/>
      <c r="E3046" s="111">
        <v>423</v>
      </c>
      <c r="F3046" s="139"/>
      <c r="G3046" s="181"/>
      <c r="H3046" s="106">
        <f>H3047</f>
        <v>0</v>
      </c>
      <c r="I3046" s="106">
        <f t="shared" si="1844"/>
        <v>0</v>
      </c>
      <c r="J3046" s="106">
        <f t="shared" si="1844"/>
        <v>9654</v>
      </c>
      <c r="K3046" s="106">
        <f t="shared" si="1844"/>
        <v>0</v>
      </c>
      <c r="L3046" s="106">
        <f t="shared" si="1844"/>
        <v>0</v>
      </c>
      <c r="M3046" s="106">
        <f t="shared" ref="M3046:M3047" si="1845">H3046-I3046+J3046-K3046+L3046</f>
        <v>9654</v>
      </c>
    </row>
    <row r="3047" spans="1:13" s="99" customFormat="1" hidden="1" x14ac:dyDescent="0.2">
      <c r="A3047" s="95" t="s">
        <v>893</v>
      </c>
      <c r="B3047" s="93" t="s">
        <v>896</v>
      </c>
      <c r="C3047" s="94">
        <v>71</v>
      </c>
      <c r="D3047" s="95" t="s">
        <v>101</v>
      </c>
      <c r="E3047" s="117">
        <v>4231</v>
      </c>
      <c r="F3047" s="140" t="s">
        <v>241</v>
      </c>
      <c r="G3047" s="132"/>
      <c r="H3047" s="293">
        <v>0</v>
      </c>
      <c r="I3047" s="293"/>
      <c r="J3047" s="293">
        <v>9654</v>
      </c>
      <c r="K3047" s="293"/>
      <c r="L3047" s="293"/>
      <c r="M3047" s="293">
        <f t="shared" si="1845"/>
        <v>9654</v>
      </c>
    </row>
    <row r="3048" spans="1:13" ht="67.5" hidden="1" x14ac:dyDescent="0.2">
      <c r="A3048" s="187" t="s">
        <v>893</v>
      </c>
      <c r="B3048" s="169" t="s">
        <v>899</v>
      </c>
      <c r="C3048" s="169"/>
      <c r="D3048" s="169"/>
      <c r="E3048" s="170"/>
      <c r="F3048" s="172" t="s">
        <v>886</v>
      </c>
      <c r="G3048" s="173" t="s">
        <v>618</v>
      </c>
      <c r="H3048" s="297">
        <f>H3049+H3052+H3062</f>
        <v>3041673</v>
      </c>
      <c r="I3048" s="297">
        <f t="shared" ref="I3048:L3048" si="1846">I3049+I3052+I3062</f>
        <v>0</v>
      </c>
      <c r="J3048" s="297">
        <f t="shared" si="1846"/>
        <v>272654</v>
      </c>
      <c r="K3048" s="297">
        <f t="shared" si="1846"/>
        <v>0</v>
      </c>
      <c r="L3048" s="297">
        <f t="shared" si="1846"/>
        <v>0</v>
      </c>
      <c r="M3048" s="297">
        <f t="shared" si="1372"/>
        <v>3314327</v>
      </c>
    </row>
    <row r="3049" spans="1:13" hidden="1" x14ac:dyDescent="0.2">
      <c r="A3049" s="186" t="s">
        <v>893</v>
      </c>
      <c r="B3049" s="174" t="s">
        <v>899</v>
      </c>
      <c r="C3049" s="164">
        <v>11</v>
      </c>
      <c r="D3049" s="164"/>
      <c r="E3049" s="165">
        <v>32</v>
      </c>
      <c r="F3049" s="166"/>
      <c r="G3049" s="167"/>
      <c r="H3049" s="296">
        <f t="shared" ref="H3049:L3050" si="1847">H3050</f>
        <v>331707</v>
      </c>
      <c r="I3049" s="296">
        <f t="shared" si="1847"/>
        <v>0</v>
      </c>
      <c r="J3049" s="296">
        <f t="shared" si="1847"/>
        <v>0</v>
      </c>
      <c r="K3049" s="296">
        <f t="shared" si="1847"/>
        <v>0</v>
      </c>
      <c r="L3049" s="296">
        <f t="shared" si="1847"/>
        <v>0</v>
      </c>
      <c r="M3049" s="296">
        <f t="shared" si="1372"/>
        <v>331707</v>
      </c>
    </row>
    <row r="3050" spans="1:13" s="99" customFormat="1" hidden="1" x14ac:dyDescent="0.2">
      <c r="A3050" s="116" t="s">
        <v>893</v>
      </c>
      <c r="B3050" s="100" t="s">
        <v>899</v>
      </c>
      <c r="C3050" s="101">
        <v>11</v>
      </c>
      <c r="D3050" s="116"/>
      <c r="E3050" s="111">
        <v>323</v>
      </c>
      <c r="F3050" s="139"/>
      <c r="G3050" s="181"/>
      <c r="H3050" s="106">
        <f t="shared" si="1847"/>
        <v>331707</v>
      </c>
      <c r="I3050" s="106">
        <f t="shared" si="1847"/>
        <v>0</v>
      </c>
      <c r="J3050" s="106">
        <f t="shared" si="1847"/>
        <v>0</v>
      </c>
      <c r="K3050" s="106">
        <f t="shared" si="1847"/>
        <v>0</v>
      </c>
      <c r="L3050" s="106">
        <f t="shared" si="1847"/>
        <v>0</v>
      </c>
      <c r="M3050" s="106">
        <f t="shared" si="1372"/>
        <v>331707</v>
      </c>
    </row>
    <row r="3051" spans="1:13" ht="15" hidden="1" x14ac:dyDescent="0.2">
      <c r="A3051" s="95" t="s">
        <v>893</v>
      </c>
      <c r="B3051" s="93" t="s">
        <v>899</v>
      </c>
      <c r="C3051" s="94">
        <v>11</v>
      </c>
      <c r="D3051" s="95" t="s">
        <v>101</v>
      </c>
      <c r="E3051" s="117">
        <v>3232</v>
      </c>
      <c r="F3051" s="140" t="s">
        <v>53</v>
      </c>
      <c r="H3051" s="278">
        <v>331707</v>
      </c>
      <c r="I3051" s="278"/>
      <c r="J3051" s="278"/>
      <c r="K3051" s="278"/>
      <c r="L3051" s="278"/>
      <c r="M3051" s="278">
        <f t="shared" si="1372"/>
        <v>331707</v>
      </c>
    </row>
    <row r="3052" spans="1:13" hidden="1" x14ac:dyDescent="0.2">
      <c r="A3052" s="186" t="s">
        <v>893</v>
      </c>
      <c r="B3052" s="174" t="s">
        <v>899</v>
      </c>
      <c r="C3052" s="164">
        <v>43</v>
      </c>
      <c r="D3052" s="164"/>
      <c r="E3052" s="165">
        <v>32</v>
      </c>
      <c r="F3052" s="166"/>
      <c r="G3052" s="167"/>
      <c r="H3052" s="296">
        <f>H3053+H3056</f>
        <v>1661732</v>
      </c>
      <c r="I3052" s="296">
        <f>I3053+I3056</f>
        <v>0</v>
      </c>
      <c r="J3052" s="296">
        <f>J3053+J3056</f>
        <v>169000</v>
      </c>
      <c r="K3052" s="296">
        <f t="shared" ref="K3052:L3052" si="1848">K3053+K3056</f>
        <v>0</v>
      </c>
      <c r="L3052" s="296">
        <f t="shared" si="1848"/>
        <v>0</v>
      </c>
      <c r="M3052" s="296">
        <f t="shared" ref="M3052:M3085" si="1849">H3052-I3052+J3052-K3052+L3052</f>
        <v>1830732</v>
      </c>
    </row>
    <row r="3053" spans="1:13" hidden="1" x14ac:dyDescent="0.2">
      <c r="A3053" s="116" t="s">
        <v>893</v>
      </c>
      <c r="B3053" s="100" t="s">
        <v>899</v>
      </c>
      <c r="C3053" s="101">
        <v>43</v>
      </c>
      <c r="D3053" s="116"/>
      <c r="E3053" s="111">
        <v>322</v>
      </c>
      <c r="F3053" s="139"/>
      <c r="G3053" s="181"/>
      <c r="H3053" s="106">
        <f>H3054+H3055</f>
        <v>14599</v>
      </c>
      <c r="I3053" s="106">
        <f>I3054+I3055</f>
        <v>0</v>
      </c>
      <c r="J3053" s="106">
        <f>J3054+J3055</f>
        <v>0</v>
      </c>
      <c r="K3053" s="106">
        <f t="shared" ref="K3053:L3053" si="1850">K3054+K3055</f>
        <v>0</v>
      </c>
      <c r="L3053" s="106">
        <f t="shared" si="1850"/>
        <v>0</v>
      </c>
      <c r="M3053" s="106">
        <f t="shared" si="1849"/>
        <v>14599</v>
      </c>
    </row>
    <row r="3054" spans="1:13" ht="15" hidden="1" x14ac:dyDescent="0.2">
      <c r="A3054" s="95" t="s">
        <v>893</v>
      </c>
      <c r="B3054" s="93" t="s">
        <v>899</v>
      </c>
      <c r="C3054" s="94">
        <v>43</v>
      </c>
      <c r="D3054" s="95" t="s">
        <v>101</v>
      </c>
      <c r="E3054" s="117">
        <v>3222</v>
      </c>
      <c r="F3054" s="140" t="s">
        <v>47</v>
      </c>
      <c r="H3054" s="278">
        <v>1327</v>
      </c>
      <c r="I3054" s="278"/>
      <c r="J3054" s="278"/>
      <c r="K3054" s="278"/>
      <c r="L3054" s="278"/>
      <c r="M3054" s="278">
        <f t="shared" si="1849"/>
        <v>1327</v>
      </c>
    </row>
    <row r="3055" spans="1:13" ht="30" hidden="1" x14ac:dyDescent="0.2">
      <c r="A3055" s="95" t="s">
        <v>893</v>
      </c>
      <c r="B3055" s="93" t="s">
        <v>899</v>
      </c>
      <c r="C3055" s="94">
        <v>43</v>
      </c>
      <c r="D3055" s="95" t="s">
        <v>101</v>
      </c>
      <c r="E3055" s="117">
        <v>3224</v>
      </c>
      <c r="F3055" s="140" t="s">
        <v>155</v>
      </c>
      <c r="H3055" s="293">
        <v>13272</v>
      </c>
      <c r="I3055" s="293"/>
      <c r="J3055" s="293"/>
      <c r="K3055" s="293"/>
      <c r="L3055" s="293"/>
      <c r="M3055" s="293">
        <f t="shared" si="1849"/>
        <v>13272</v>
      </c>
    </row>
    <row r="3056" spans="1:13" s="99" customFormat="1" hidden="1" x14ac:dyDescent="0.2">
      <c r="A3056" s="116" t="s">
        <v>893</v>
      </c>
      <c r="B3056" s="100" t="s">
        <v>899</v>
      </c>
      <c r="C3056" s="101">
        <v>43</v>
      </c>
      <c r="D3056" s="116"/>
      <c r="E3056" s="111">
        <v>323</v>
      </c>
      <c r="F3056" s="139"/>
      <c r="G3056" s="181"/>
      <c r="H3056" s="106">
        <f t="shared" ref="H3056:J3056" si="1851">H3057+H3058+H3059+H3060+H3061</f>
        <v>1647133</v>
      </c>
      <c r="I3056" s="106">
        <f t="shared" si="1851"/>
        <v>0</v>
      </c>
      <c r="J3056" s="106">
        <f t="shared" si="1851"/>
        <v>169000</v>
      </c>
      <c r="K3056" s="106">
        <f t="shared" ref="K3056:L3056" si="1852">K3057+K3058+K3059+K3060+K3061</f>
        <v>0</v>
      </c>
      <c r="L3056" s="106">
        <f t="shared" si="1852"/>
        <v>0</v>
      </c>
      <c r="M3056" s="106">
        <f t="shared" si="1849"/>
        <v>1816133</v>
      </c>
    </row>
    <row r="3057" spans="1:13" ht="15" hidden="1" x14ac:dyDescent="0.2">
      <c r="A3057" s="95" t="s">
        <v>893</v>
      </c>
      <c r="B3057" s="93" t="s">
        <v>899</v>
      </c>
      <c r="C3057" s="94">
        <v>43</v>
      </c>
      <c r="D3057" s="95" t="s">
        <v>101</v>
      </c>
      <c r="E3057" s="117">
        <v>3232</v>
      </c>
      <c r="F3057" s="140" t="s">
        <v>53</v>
      </c>
      <c r="H3057" s="278">
        <v>1537401</v>
      </c>
      <c r="I3057" s="278"/>
      <c r="J3057" s="278"/>
      <c r="K3057" s="278"/>
      <c r="L3057" s="278"/>
      <c r="M3057" s="278">
        <f t="shared" si="1849"/>
        <v>1537401</v>
      </c>
    </row>
    <row r="3058" spans="1:13" s="99" customFormat="1" hidden="1" x14ac:dyDescent="0.2">
      <c r="A3058" s="95" t="s">
        <v>893</v>
      </c>
      <c r="B3058" s="93" t="s">
        <v>899</v>
      </c>
      <c r="C3058" s="94">
        <v>43</v>
      </c>
      <c r="D3058" s="95" t="s">
        <v>101</v>
      </c>
      <c r="E3058" s="117">
        <v>3234</v>
      </c>
      <c r="F3058" s="140" t="s">
        <v>55</v>
      </c>
      <c r="G3058" s="132"/>
      <c r="H3058" s="293">
        <v>13272</v>
      </c>
      <c r="I3058" s="293"/>
      <c r="J3058" s="293"/>
      <c r="K3058" s="293"/>
      <c r="L3058" s="293"/>
      <c r="M3058" s="293">
        <f t="shared" si="1849"/>
        <v>13272</v>
      </c>
    </row>
    <row r="3059" spans="1:13" ht="15" hidden="1" x14ac:dyDescent="0.2">
      <c r="A3059" s="95" t="s">
        <v>893</v>
      </c>
      <c r="B3059" s="93" t="s">
        <v>899</v>
      </c>
      <c r="C3059" s="94">
        <v>43</v>
      </c>
      <c r="D3059" s="95" t="s">
        <v>101</v>
      </c>
      <c r="E3059" s="117">
        <v>3237</v>
      </c>
      <c r="F3059" s="140" t="s">
        <v>58</v>
      </c>
      <c r="H3059" s="293">
        <v>95000</v>
      </c>
      <c r="I3059" s="293"/>
      <c r="J3059" s="293">
        <v>145000</v>
      </c>
      <c r="K3059" s="293"/>
      <c r="L3059" s="293"/>
      <c r="M3059" s="293">
        <f t="shared" si="1849"/>
        <v>240000</v>
      </c>
    </row>
    <row r="3060" spans="1:13" ht="15" hidden="1" x14ac:dyDescent="0.2">
      <c r="A3060" s="95" t="s">
        <v>893</v>
      </c>
      <c r="B3060" s="93" t="s">
        <v>899</v>
      </c>
      <c r="C3060" s="94">
        <v>43</v>
      </c>
      <c r="D3060" s="95" t="s">
        <v>101</v>
      </c>
      <c r="E3060" s="117">
        <v>3238</v>
      </c>
      <c r="F3060" s="140" t="s">
        <v>59</v>
      </c>
      <c r="H3060" s="281">
        <v>133</v>
      </c>
      <c r="I3060" s="281"/>
      <c r="J3060" s="281"/>
      <c r="K3060" s="281"/>
      <c r="L3060" s="281"/>
      <c r="M3060" s="281">
        <f t="shared" si="1849"/>
        <v>133</v>
      </c>
    </row>
    <row r="3061" spans="1:13" s="148" customFormat="1" hidden="1" x14ac:dyDescent="0.2">
      <c r="A3061" s="95" t="s">
        <v>893</v>
      </c>
      <c r="B3061" s="93" t="s">
        <v>899</v>
      </c>
      <c r="C3061" s="94">
        <v>43</v>
      </c>
      <c r="D3061" s="95" t="s">
        <v>101</v>
      </c>
      <c r="E3061" s="117">
        <v>3239</v>
      </c>
      <c r="F3061" s="140" t="s">
        <v>857</v>
      </c>
      <c r="G3061" s="132"/>
      <c r="H3061" s="293">
        <v>1327</v>
      </c>
      <c r="I3061" s="293"/>
      <c r="J3061" s="293">
        <v>24000</v>
      </c>
      <c r="K3061" s="293"/>
      <c r="L3061" s="293"/>
      <c r="M3061" s="293">
        <f t="shared" si="1849"/>
        <v>25327</v>
      </c>
    </row>
    <row r="3062" spans="1:13" s="99" customFormat="1" hidden="1" x14ac:dyDescent="0.2">
      <c r="A3062" s="186" t="s">
        <v>893</v>
      </c>
      <c r="B3062" s="174" t="s">
        <v>899</v>
      </c>
      <c r="C3062" s="164">
        <v>43</v>
      </c>
      <c r="D3062" s="164"/>
      <c r="E3062" s="165">
        <v>42</v>
      </c>
      <c r="F3062" s="166"/>
      <c r="G3062" s="167"/>
      <c r="H3062" s="296">
        <f>H3063+H3067+H3074</f>
        <v>1048234</v>
      </c>
      <c r="I3062" s="296">
        <f>I3063+I3067+I3074</f>
        <v>0</v>
      </c>
      <c r="J3062" s="296">
        <f>J3063+J3067+J3074</f>
        <v>103654</v>
      </c>
      <c r="K3062" s="296">
        <f t="shared" ref="K3062:L3062" si="1853">K3063+K3067+K3074</f>
        <v>0</v>
      </c>
      <c r="L3062" s="296">
        <f t="shared" si="1853"/>
        <v>0</v>
      </c>
      <c r="M3062" s="296">
        <f t="shared" si="1849"/>
        <v>1151888</v>
      </c>
    </row>
    <row r="3063" spans="1:13" hidden="1" x14ac:dyDescent="0.2">
      <c r="A3063" s="116" t="s">
        <v>893</v>
      </c>
      <c r="B3063" s="100" t="s">
        <v>899</v>
      </c>
      <c r="C3063" s="101">
        <v>43</v>
      </c>
      <c r="D3063" s="116"/>
      <c r="E3063" s="111">
        <v>421</v>
      </c>
      <c r="F3063" s="139"/>
      <c r="G3063" s="181"/>
      <c r="H3063" s="106">
        <f>H3065+H3066+H3064</f>
        <v>961149</v>
      </c>
      <c r="I3063" s="106">
        <f t="shared" ref="I3063:J3063" si="1854">I3065+I3066+I3064</f>
        <v>0</v>
      </c>
      <c r="J3063" s="106">
        <f t="shared" si="1854"/>
        <v>43654</v>
      </c>
      <c r="K3063" s="106">
        <f t="shared" ref="K3063:L3063" si="1855">K3065+K3066+K3064</f>
        <v>0</v>
      </c>
      <c r="L3063" s="106">
        <f t="shared" si="1855"/>
        <v>0</v>
      </c>
      <c r="M3063" s="106">
        <f t="shared" si="1849"/>
        <v>1004803</v>
      </c>
    </row>
    <row r="3064" spans="1:13" ht="15" hidden="1" x14ac:dyDescent="0.2">
      <c r="A3064" s="95" t="s">
        <v>893</v>
      </c>
      <c r="B3064" s="93" t="s">
        <v>899</v>
      </c>
      <c r="C3064" s="94">
        <v>43</v>
      </c>
      <c r="D3064" s="95" t="s">
        <v>101</v>
      </c>
      <c r="E3064" s="117">
        <v>4212</v>
      </c>
      <c r="F3064" s="140" t="s">
        <v>814</v>
      </c>
      <c r="H3064" s="293">
        <v>0</v>
      </c>
      <c r="I3064" s="293"/>
      <c r="J3064" s="293">
        <v>14000</v>
      </c>
      <c r="K3064" s="293"/>
      <c r="L3064" s="293"/>
      <c r="M3064" s="293">
        <f t="shared" si="1849"/>
        <v>14000</v>
      </c>
    </row>
    <row r="3065" spans="1:13" ht="15" hidden="1" x14ac:dyDescent="0.2">
      <c r="A3065" s="95" t="s">
        <v>893</v>
      </c>
      <c r="B3065" s="93" t="s">
        <v>899</v>
      </c>
      <c r="C3065" s="94">
        <v>43</v>
      </c>
      <c r="D3065" s="95" t="s">
        <v>101</v>
      </c>
      <c r="E3065" s="117">
        <v>4213</v>
      </c>
      <c r="F3065" s="140" t="s">
        <v>815</v>
      </c>
      <c r="H3065" s="293">
        <v>76453</v>
      </c>
      <c r="I3065" s="293"/>
      <c r="J3065" s="293"/>
      <c r="K3065" s="293"/>
      <c r="L3065" s="293"/>
      <c r="M3065" s="293">
        <f t="shared" si="1849"/>
        <v>76453</v>
      </c>
    </row>
    <row r="3066" spans="1:13" s="99" customFormat="1" hidden="1" x14ac:dyDescent="0.2">
      <c r="A3066" s="95" t="s">
        <v>893</v>
      </c>
      <c r="B3066" s="93" t="s">
        <v>899</v>
      </c>
      <c r="C3066" s="94">
        <v>43</v>
      </c>
      <c r="D3066" s="95" t="s">
        <v>101</v>
      </c>
      <c r="E3066" s="117">
        <v>4214</v>
      </c>
      <c r="F3066" s="140" t="s">
        <v>500</v>
      </c>
      <c r="G3066" s="132"/>
      <c r="H3066" s="293">
        <v>884696</v>
      </c>
      <c r="I3066" s="293"/>
      <c r="J3066" s="293">
        <v>29654</v>
      </c>
      <c r="K3066" s="293"/>
      <c r="L3066" s="293"/>
      <c r="M3066" s="293">
        <f t="shared" si="1849"/>
        <v>914350</v>
      </c>
    </row>
    <row r="3067" spans="1:13" hidden="1" x14ac:dyDescent="0.2">
      <c r="A3067" s="116" t="s">
        <v>893</v>
      </c>
      <c r="B3067" s="100" t="s">
        <v>899</v>
      </c>
      <c r="C3067" s="101">
        <v>43</v>
      </c>
      <c r="D3067" s="116"/>
      <c r="E3067" s="111">
        <v>422</v>
      </c>
      <c r="F3067" s="139"/>
      <c r="G3067" s="181"/>
      <c r="H3067" s="106">
        <f t="shared" ref="H3067:J3067" si="1856">H3068+H3069+H3070+H3071+H3072+H3073</f>
        <v>80449</v>
      </c>
      <c r="I3067" s="106">
        <f t="shared" si="1856"/>
        <v>0</v>
      </c>
      <c r="J3067" s="106">
        <f t="shared" si="1856"/>
        <v>60000</v>
      </c>
      <c r="K3067" s="106">
        <f t="shared" ref="K3067:L3067" si="1857">K3068+K3069+K3070+K3071+K3072+K3073</f>
        <v>0</v>
      </c>
      <c r="L3067" s="106">
        <f t="shared" si="1857"/>
        <v>0</v>
      </c>
      <c r="M3067" s="106">
        <f t="shared" si="1849"/>
        <v>140449</v>
      </c>
    </row>
    <row r="3068" spans="1:13" s="99" customFormat="1" hidden="1" x14ac:dyDescent="0.2">
      <c r="A3068" s="95" t="s">
        <v>893</v>
      </c>
      <c r="B3068" s="93" t="s">
        <v>899</v>
      </c>
      <c r="C3068" s="94">
        <v>43</v>
      </c>
      <c r="D3068" s="95" t="s">
        <v>101</v>
      </c>
      <c r="E3068" s="117">
        <v>4221</v>
      </c>
      <c r="F3068" s="140" t="s">
        <v>74</v>
      </c>
      <c r="G3068" s="132"/>
      <c r="H3068" s="278">
        <v>10000</v>
      </c>
      <c r="I3068" s="278"/>
      <c r="J3068" s="278"/>
      <c r="K3068" s="278"/>
      <c r="L3068" s="278"/>
      <c r="M3068" s="278">
        <f t="shared" si="1849"/>
        <v>10000</v>
      </c>
    </row>
    <row r="3069" spans="1:13" ht="15" hidden="1" x14ac:dyDescent="0.2">
      <c r="A3069" s="95" t="s">
        <v>893</v>
      </c>
      <c r="B3069" s="93" t="s">
        <v>899</v>
      </c>
      <c r="C3069" s="94">
        <v>43</v>
      </c>
      <c r="D3069" s="95" t="s">
        <v>101</v>
      </c>
      <c r="E3069" s="117">
        <v>4222</v>
      </c>
      <c r="F3069" s="140" t="s">
        <v>75</v>
      </c>
      <c r="H3069" s="281">
        <v>133</v>
      </c>
      <c r="I3069" s="281"/>
      <c r="J3069" s="281"/>
      <c r="K3069" s="281"/>
      <c r="L3069" s="281"/>
      <c r="M3069" s="281">
        <f t="shared" si="1849"/>
        <v>133</v>
      </c>
    </row>
    <row r="3070" spans="1:13" s="148" customFormat="1" hidden="1" x14ac:dyDescent="0.2">
      <c r="A3070" s="95" t="s">
        <v>893</v>
      </c>
      <c r="B3070" s="93" t="s">
        <v>899</v>
      </c>
      <c r="C3070" s="94">
        <v>43</v>
      </c>
      <c r="D3070" s="95" t="s">
        <v>101</v>
      </c>
      <c r="E3070" s="117">
        <v>4223</v>
      </c>
      <c r="F3070" s="140" t="s">
        <v>76</v>
      </c>
      <c r="G3070" s="132"/>
      <c r="H3070" s="293">
        <v>60000</v>
      </c>
      <c r="I3070" s="293"/>
      <c r="J3070" s="293">
        <v>40000</v>
      </c>
      <c r="K3070" s="293"/>
      <c r="L3070" s="293"/>
      <c r="M3070" s="293">
        <f t="shared" si="1849"/>
        <v>100000</v>
      </c>
    </row>
    <row r="3071" spans="1:13" s="99" customFormat="1" hidden="1" x14ac:dyDescent="0.2">
      <c r="A3071" s="95" t="s">
        <v>893</v>
      </c>
      <c r="B3071" s="93" t="s">
        <v>899</v>
      </c>
      <c r="C3071" s="94">
        <v>43</v>
      </c>
      <c r="D3071" s="95" t="s">
        <v>101</v>
      </c>
      <c r="E3071" s="117">
        <v>4224</v>
      </c>
      <c r="F3071" s="140" t="s">
        <v>798</v>
      </c>
      <c r="G3071" s="132"/>
      <c r="H3071" s="293">
        <v>133</v>
      </c>
      <c r="I3071" s="293"/>
      <c r="J3071" s="293"/>
      <c r="K3071" s="293"/>
      <c r="L3071" s="293"/>
      <c r="M3071" s="293">
        <f t="shared" si="1849"/>
        <v>133</v>
      </c>
    </row>
    <row r="3072" spans="1:13" ht="15" hidden="1" x14ac:dyDescent="0.2">
      <c r="A3072" s="95" t="s">
        <v>893</v>
      </c>
      <c r="B3072" s="93" t="s">
        <v>899</v>
      </c>
      <c r="C3072" s="94">
        <v>43</v>
      </c>
      <c r="D3072" s="95" t="s">
        <v>101</v>
      </c>
      <c r="E3072" s="117">
        <v>4225</v>
      </c>
      <c r="F3072" s="140" t="s">
        <v>85</v>
      </c>
      <c r="H3072" s="281">
        <v>133</v>
      </c>
      <c r="I3072" s="281"/>
      <c r="J3072" s="281"/>
      <c r="K3072" s="281"/>
      <c r="L3072" s="281"/>
      <c r="M3072" s="281">
        <f t="shared" si="1849"/>
        <v>133</v>
      </c>
    </row>
    <row r="3073" spans="1:13" s="99" customFormat="1" hidden="1" x14ac:dyDescent="0.2">
      <c r="A3073" s="95" t="s">
        <v>893</v>
      </c>
      <c r="B3073" s="93" t="s">
        <v>899</v>
      </c>
      <c r="C3073" s="94">
        <v>43</v>
      </c>
      <c r="D3073" s="95" t="s">
        <v>101</v>
      </c>
      <c r="E3073" s="117">
        <v>4227</v>
      </c>
      <c r="F3073" s="140" t="s">
        <v>860</v>
      </c>
      <c r="G3073" s="132"/>
      <c r="H3073" s="293">
        <v>10050</v>
      </c>
      <c r="I3073" s="293"/>
      <c r="J3073" s="293">
        <v>20000</v>
      </c>
      <c r="K3073" s="293"/>
      <c r="L3073" s="293"/>
      <c r="M3073" s="293">
        <f t="shared" si="1849"/>
        <v>30050</v>
      </c>
    </row>
    <row r="3074" spans="1:13" hidden="1" x14ac:dyDescent="0.2">
      <c r="A3074" s="116" t="s">
        <v>893</v>
      </c>
      <c r="B3074" s="100" t="s">
        <v>899</v>
      </c>
      <c r="C3074" s="101">
        <v>43</v>
      </c>
      <c r="D3074" s="116"/>
      <c r="E3074" s="111">
        <v>426</v>
      </c>
      <c r="F3074" s="139"/>
      <c r="G3074" s="181"/>
      <c r="H3074" s="106">
        <f>SUM(H3075:H3075)</f>
        <v>6636</v>
      </c>
      <c r="I3074" s="106">
        <f>SUM(I3075:I3075)</f>
        <v>0</v>
      </c>
      <c r="J3074" s="106">
        <f>SUM(J3075:J3075)</f>
        <v>0</v>
      </c>
      <c r="K3074" s="106">
        <f t="shared" ref="K3074:L3074" si="1858">SUM(K3075:K3075)</f>
        <v>0</v>
      </c>
      <c r="L3074" s="106">
        <f t="shared" si="1858"/>
        <v>0</v>
      </c>
      <c r="M3074" s="106">
        <f t="shared" si="1849"/>
        <v>6636</v>
      </c>
    </row>
    <row r="3075" spans="1:13" s="99" customFormat="1" hidden="1" x14ac:dyDescent="0.2">
      <c r="A3075" s="95" t="s">
        <v>893</v>
      </c>
      <c r="B3075" s="93" t="s">
        <v>899</v>
      </c>
      <c r="C3075" s="94">
        <v>43</v>
      </c>
      <c r="D3075" s="95" t="s">
        <v>101</v>
      </c>
      <c r="E3075" s="117">
        <v>4262</v>
      </c>
      <c r="F3075" s="140" t="s">
        <v>86</v>
      </c>
      <c r="G3075" s="132"/>
      <c r="H3075" s="278">
        <v>6636</v>
      </c>
      <c r="I3075" s="278"/>
      <c r="J3075" s="278"/>
      <c r="K3075" s="278"/>
      <c r="L3075" s="278"/>
      <c r="M3075" s="278">
        <f t="shared" si="1849"/>
        <v>6636</v>
      </c>
    </row>
    <row r="3076" spans="1:13" s="99" customFormat="1" ht="67.5" hidden="1" x14ac:dyDescent="0.2">
      <c r="A3076" s="187" t="s">
        <v>893</v>
      </c>
      <c r="B3076" s="169" t="s">
        <v>900</v>
      </c>
      <c r="C3076" s="169"/>
      <c r="D3076" s="169"/>
      <c r="E3076" s="170"/>
      <c r="F3076" s="172" t="s">
        <v>178</v>
      </c>
      <c r="G3076" s="173" t="s">
        <v>618</v>
      </c>
      <c r="H3076" s="297">
        <f>H3080+H3077+H3083</f>
        <v>2477951</v>
      </c>
      <c r="I3076" s="297">
        <f t="shared" ref="I3076:L3076" si="1859">I3080+I3077+I3083</f>
        <v>0</v>
      </c>
      <c r="J3076" s="297">
        <f t="shared" si="1859"/>
        <v>0</v>
      </c>
      <c r="K3076" s="297">
        <f t="shared" si="1859"/>
        <v>0</v>
      </c>
      <c r="L3076" s="297">
        <f t="shared" si="1859"/>
        <v>0</v>
      </c>
      <c r="M3076" s="297">
        <f t="shared" si="1849"/>
        <v>2477951</v>
      </c>
    </row>
    <row r="3077" spans="1:13" hidden="1" x14ac:dyDescent="0.2">
      <c r="A3077" s="182" t="s">
        <v>893</v>
      </c>
      <c r="B3077" s="163" t="s">
        <v>900</v>
      </c>
      <c r="C3077" s="164">
        <v>11</v>
      </c>
      <c r="D3077" s="163"/>
      <c r="E3077" s="165">
        <v>54</v>
      </c>
      <c r="F3077" s="166"/>
      <c r="G3077" s="166"/>
      <c r="H3077" s="180">
        <f t="shared" ref="H3077:L3078" si="1860">H3078</f>
        <v>1459951</v>
      </c>
      <c r="I3077" s="180">
        <f t="shared" si="1860"/>
        <v>0</v>
      </c>
      <c r="J3077" s="180">
        <f t="shared" si="1860"/>
        <v>0</v>
      </c>
      <c r="K3077" s="180">
        <f t="shared" si="1860"/>
        <v>0</v>
      </c>
      <c r="L3077" s="180">
        <f t="shared" si="1860"/>
        <v>0</v>
      </c>
      <c r="M3077" s="180">
        <f t="shared" si="1849"/>
        <v>1459951</v>
      </c>
    </row>
    <row r="3078" spans="1:13" s="99" customFormat="1" hidden="1" x14ac:dyDescent="0.2">
      <c r="A3078" s="116" t="s">
        <v>893</v>
      </c>
      <c r="B3078" s="100" t="s">
        <v>900</v>
      </c>
      <c r="C3078" s="101">
        <v>11</v>
      </c>
      <c r="D3078" s="116"/>
      <c r="E3078" s="111">
        <v>541</v>
      </c>
      <c r="F3078" s="139"/>
      <c r="G3078" s="181"/>
      <c r="H3078" s="106">
        <f t="shared" si="1860"/>
        <v>1459951</v>
      </c>
      <c r="I3078" s="106">
        <f t="shared" si="1860"/>
        <v>0</v>
      </c>
      <c r="J3078" s="106">
        <f t="shared" si="1860"/>
        <v>0</v>
      </c>
      <c r="K3078" s="106">
        <f t="shared" si="1860"/>
        <v>0</v>
      </c>
      <c r="L3078" s="106">
        <f t="shared" si="1860"/>
        <v>0</v>
      </c>
      <c r="M3078" s="106">
        <f t="shared" si="1849"/>
        <v>1459951</v>
      </c>
    </row>
    <row r="3079" spans="1:13" ht="30" hidden="1" x14ac:dyDescent="0.2">
      <c r="A3079" s="95" t="s">
        <v>893</v>
      </c>
      <c r="B3079" s="93" t="s">
        <v>900</v>
      </c>
      <c r="C3079" s="94">
        <v>11</v>
      </c>
      <c r="D3079" s="95" t="s">
        <v>101</v>
      </c>
      <c r="E3079" s="117">
        <v>5413</v>
      </c>
      <c r="F3079" s="140" t="s">
        <v>823</v>
      </c>
      <c r="H3079" s="275">
        <v>1459951</v>
      </c>
      <c r="I3079" s="275"/>
      <c r="J3079" s="275"/>
      <c r="K3079" s="275"/>
      <c r="L3079" s="275"/>
      <c r="M3079" s="275">
        <f t="shared" si="1849"/>
        <v>1459951</v>
      </c>
    </row>
    <row r="3080" spans="1:13" s="99" customFormat="1" hidden="1" x14ac:dyDescent="0.2">
      <c r="A3080" s="182" t="s">
        <v>893</v>
      </c>
      <c r="B3080" s="163" t="s">
        <v>900</v>
      </c>
      <c r="C3080" s="164">
        <v>43</v>
      </c>
      <c r="D3080" s="163"/>
      <c r="E3080" s="165">
        <v>34</v>
      </c>
      <c r="F3080" s="166"/>
      <c r="G3080" s="166"/>
      <c r="H3080" s="180">
        <f t="shared" ref="H3080:L3081" si="1861">H3081</f>
        <v>450000</v>
      </c>
      <c r="I3080" s="180">
        <f t="shared" si="1861"/>
        <v>0</v>
      </c>
      <c r="J3080" s="180">
        <f t="shared" si="1861"/>
        <v>0</v>
      </c>
      <c r="K3080" s="180">
        <f t="shared" si="1861"/>
        <v>0</v>
      </c>
      <c r="L3080" s="180">
        <f t="shared" si="1861"/>
        <v>0</v>
      </c>
      <c r="M3080" s="180">
        <f t="shared" si="1849"/>
        <v>450000</v>
      </c>
    </row>
    <row r="3081" spans="1:13" hidden="1" x14ac:dyDescent="0.2">
      <c r="A3081" s="116" t="s">
        <v>893</v>
      </c>
      <c r="B3081" s="100" t="s">
        <v>900</v>
      </c>
      <c r="C3081" s="101">
        <v>43</v>
      </c>
      <c r="D3081" s="116"/>
      <c r="E3081" s="111">
        <v>342</v>
      </c>
      <c r="F3081" s="139"/>
      <c r="G3081" s="181"/>
      <c r="H3081" s="106">
        <f t="shared" si="1861"/>
        <v>450000</v>
      </c>
      <c r="I3081" s="106">
        <f t="shared" si="1861"/>
        <v>0</v>
      </c>
      <c r="J3081" s="106">
        <f t="shared" si="1861"/>
        <v>0</v>
      </c>
      <c r="K3081" s="106">
        <f t="shared" si="1861"/>
        <v>0</v>
      </c>
      <c r="L3081" s="106">
        <f t="shared" si="1861"/>
        <v>0</v>
      </c>
      <c r="M3081" s="106">
        <f t="shared" si="1849"/>
        <v>450000</v>
      </c>
    </row>
    <row r="3082" spans="1:13" s="99" customFormat="1" ht="45" hidden="1" x14ac:dyDescent="0.2">
      <c r="A3082" s="95" t="s">
        <v>893</v>
      </c>
      <c r="B3082" s="93" t="s">
        <v>900</v>
      </c>
      <c r="C3082" s="94">
        <v>43</v>
      </c>
      <c r="D3082" s="95" t="s">
        <v>101</v>
      </c>
      <c r="E3082" s="117">
        <v>3421</v>
      </c>
      <c r="F3082" s="140" t="s">
        <v>820</v>
      </c>
      <c r="G3082" s="132"/>
      <c r="H3082" s="275">
        <v>450000</v>
      </c>
      <c r="I3082" s="275"/>
      <c r="J3082" s="275"/>
      <c r="K3082" s="275"/>
      <c r="L3082" s="275"/>
      <c r="M3082" s="275">
        <f t="shared" si="1849"/>
        <v>450000</v>
      </c>
    </row>
    <row r="3083" spans="1:13" hidden="1" x14ac:dyDescent="0.2">
      <c r="A3083" s="182" t="s">
        <v>893</v>
      </c>
      <c r="B3083" s="163" t="s">
        <v>900</v>
      </c>
      <c r="C3083" s="164">
        <v>43</v>
      </c>
      <c r="D3083" s="163"/>
      <c r="E3083" s="165">
        <v>54</v>
      </c>
      <c r="F3083" s="166"/>
      <c r="G3083" s="166"/>
      <c r="H3083" s="180">
        <f t="shared" ref="H3083:L3084" si="1862">H3084</f>
        <v>568000</v>
      </c>
      <c r="I3083" s="180">
        <f t="shared" si="1862"/>
        <v>0</v>
      </c>
      <c r="J3083" s="180">
        <f t="shared" si="1862"/>
        <v>0</v>
      </c>
      <c r="K3083" s="180">
        <f t="shared" si="1862"/>
        <v>0</v>
      </c>
      <c r="L3083" s="180">
        <f t="shared" si="1862"/>
        <v>0</v>
      </c>
      <c r="M3083" s="180">
        <f t="shared" si="1849"/>
        <v>568000</v>
      </c>
    </row>
    <row r="3084" spans="1:13" hidden="1" x14ac:dyDescent="0.2">
      <c r="A3084" s="116" t="s">
        <v>893</v>
      </c>
      <c r="B3084" s="100" t="s">
        <v>900</v>
      </c>
      <c r="C3084" s="101">
        <v>43</v>
      </c>
      <c r="D3084" s="116"/>
      <c r="E3084" s="111">
        <v>541</v>
      </c>
      <c r="F3084" s="139"/>
      <c r="G3084" s="181"/>
      <c r="H3084" s="106">
        <f t="shared" si="1862"/>
        <v>568000</v>
      </c>
      <c r="I3084" s="106">
        <f t="shared" si="1862"/>
        <v>0</v>
      </c>
      <c r="J3084" s="106">
        <f t="shared" si="1862"/>
        <v>0</v>
      </c>
      <c r="K3084" s="106">
        <f t="shared" si="1862"/>
        <v>0</v>
      </c>
      <c r="L3084" s="106">
        <f t="shared" si="1862"/>
        <v>0</v>
      </c>
      <c r="M3084" s="106">
        <f t="shared" si="1849"/>
        <v>568000</v>
      </c>
    </row>
    <row r="3085" spans="1:13" s="99" customFormat="1" ht="30" hidden="1" x14ac:dyDescent="0.2">
      <c r="A3085" s="95" t="s">
        <v>893</v>
      </c>
      <c r="B3085" s="93" t="s">
        <v>900</v>
      </c>
      <c r="C3085" s="94">
        <v>43</v>
      </c>
      <c r="D3085" s="95" t="s">
        <v>101</v>
      </c>
      <c r="E3085" s="117">
        <v>5413</v>
      </c>
      <c r="F3085" s="140" t="s">
        <v>823</v>
      </c>
      <c r="G3085" s="132"/>
      <c r="H3085" s="275">
        <v>568000</v>
      </c>
      <c r="I3085" s="275"/>
      <c r="J3085" s="275"/>
      <c r="K3085" s="275"/>
      <c r="L3085" s="275"/>
      <c r="M3085" s="275">
        <f t="shared" si="1849"/>
        <v>568000</v>
      </c>
    </row>
    <row r="3086" spans="1:13" ht="45" hidden="1" x14ac:dyDescent="0.2">
      <c r="A3086" s="187" t="s">
        <v>893</v>
      </c>
      <c r="B3086" s="169" t="s">
        <v>901</v>
      </c>
      <c r="C3086" s="169"/>
      <c r="D3086" s="169"/>
      <c r="E3086" s="170"/>
      <c r="F3086" s="172" t="s">
        <v>902</v>
      </c>
      <c r="G3086" s="173" t="s">
        <v>903</v>
      </c>
      <c r="H3086" s="297">
        <f>H3087+H3090+H3093</f>
        <v>2012100</v>
      </c>
      <c r="I3086" s="297">
        <f t="shared" ref="I3086:L3086" si="1863">I3087+I3090+I3093</f>
        <v>1999900</v>
      </c>
      <c r="J3086" s="297">
        <f t="shared" si="1863"/>
        <v>0</v>
      </c>
      <c r="K3086" s="297">
        <f t="shared" si="1863"/>
        <v>0</v>
      </c>
      <c r="L3086" s="297">
        <f t="shared" si="1863"/>
        <v>0</v>
      </c>
      <c r="M3086" s="297">
        <f t="shared" si="1372"/>
        <v>12200</v>
      </c>
    </row>
    <row r="3087" spans="1:13" hidden="1" x14ac:dyDescent="0.2">
      <c r="A3087" s="186" t="s">
        <v>893</v>
      </c>
      <c r="B3087" s="174" t="s">
        <v>901</v>
      </c>
      <c r="C3087" s="164">
        <v>11</v>
      </c>
      <c r="D3087" s="164"/>
      <c r="E3087" s="165">
        <v>42</v>
      </c>
      <c r="F3087" s="166"/>
      <c r="G3087" s="167"/>
      <c r="H3087" s="296">
        <f t="shared" ref="H3087:L3088" si="1864">H3088</f>
        <v>100</v>
      </c>
      <c r="I3087" s="296">
        <f t="shared" si="1864"/>
        <v>0</v>
      </c>
      <c r="J3087" s="296">
        <f t="shared" si="1864"/>
        <v>0</v>
      </c>
      <c r="K3087" s="296">
        <f t="shared" si="1864"/>
        <v>0</v>
      </c>
      <c r="L3087" s="296">
        <f t="shared" si="1864"/>
        <v>0</v>
      </c>
      <c r="M3087" s="296">
        <f t="shared" si="1372"/>
        <v>100</v>
      </c>
    </row>
    <row r="3088" spans="1:13" s="99" customFormat="1" hidden="1" x14ac:dyDescent="0.2">
      <c r="A3088" s="116" t="s">
        <v>893</v>
      </c>
      <c r="B3088" s="100" t="s">
        <v>901</v>
      </c>
      <c r="C3088" s="101">
        <v>11</v>
      </c>
      <c r="D3088" s="116"/>
      <c r="E3088" s="111">
        <v>421</v>
      </c>
      <c r="F3088" s="139"/>
      <c r="G3088" s="181"/>
      <c r="H3088" s="106">
        <f t="shared" si="1864"/>
        <v>100</v>
      </c>
      <c r="I3088" s="106">
        <f t="shared" si="1864"/>
        <v>0</v>
      </c>
      <c r="J3088" s="106">
        <f t="shared" si="1864"/>
        <v>0</v>
      </c>
      <c r="K3088" s="106">
        <f t="shared" si="1864"/>
        <v>0</v>
      </c>
      <c r="L3088" s="106">
        <f t="shared" si="1864"/>
        <v>0</v>
      </c>
      <c r="M3088" s="106">
        <f t="shared" si="1372"/>
        <v>100</v>
      </c>
    </row>
    <row r="3089" spans="1:13" ht="15" hidden="1" x14ac:dyDescent="0.2">
      <c r="A3089" s="95" t="s">
        <v>893</v>
      </c>
      <c r="B3089" s="93" t="s">
        <v>901</v>
      </c>
      <c r="C3089" s="94">
        <v>11</v>
      </c>
      <c r="D3089" s="95" t="s">
        <v>101</v>
      </c>
      <c r="E3089" s="117">
        <v>4214</v>
      </c>
      <c r="F3089" s="140" t="s">
        <v>500</v>
      </c>
      <c r="H3089" s="278">
        <v>100</v>
      </c>
      <c r="I3089" s="278"/>
      <c r="J3089" s="278"/>
      <c r="K3089" s="278"/>
      <c r="L3089" s="278"/>
      <c r="M3089" s="278">
        <f t="shared" si="1372"/>
        <v>100</v>
      </c>
    </row>
    <row r="3090" spans="1:13" hidden="1" x14ac:dyDescent="0.2">
      <c r="A3090" s="182" t="s">
        <v>893</v>
      </c>
      <c r="B3090" s="163" t="s">
        <v>901</v>
      </c>
      <c r="C3090" s="164">
        <v>43</v>
      </c>
      <c r="D3090" s="163"/>
      <c r="E3090" s="165">
        <v>32</v>
      </c>
      <c r="F3090" s="166"/>
      <c r="G3090" s="166"/>
      <c r="H3090" s="180">
        <f t="shared" ref="H3090:L3091" si="1865">H3091</f>
        <v>12000</v>
      </c>
      <c r="I3090" s="180">
        <f t="shared" si="1865"/>
        <v>0</v>
      </c>
      <c r="J3090" s="180">
        <f t="shared" si="1865"/>
        <v>0</v>
      </c>
      <c r="K3090" s="180">
        <f t="shared" si="1865"/>
        <v>0</v>
      </c>
      <c r="L3090" s="180">
        <f t="shared" si="1865"/>
        <v>0</v>
      </c>
      <c r="M3090" s="180">
        <f t="shared" ref="M3090:M3095" si="1866">H3090-I3090+J3090-K3090+L3090</f>
        <v>12000</v>
      </c>
    </row>
    <row r="3091" spans="1:13" hidden="1" x14ac:dyDescent="0.2">
      <c r="A3091" s="116" t="s">
        <v>893</v>
      </c>
      <c r="B3091" s="100" t="s">
        <v>901</v>
      </c>
      <c r="C3091" s="101">
        <v>43</v>
      </c>
      <c r="D3091" s="116"/>
      <c r="E3091" s="111">
        <v>323</v>
      </c>
      <c r="F3091" s="139"/>
      <c r="G3091" s="181"/>
      <c r="H3091" s="106">
        <f t="shared" si="1865"/>
        <v>12000</v>
      </c>
      <c r="I3091" s="106">
        <f t="shared" si="1865"/>
        <v>0</v>
      </c>
      <c r="J3091" s="106">
        <f t="shared" si="1865"/>
        <v>0</v>
      </c>
      <c r="K3091" s="106">
        <f t="shared" si="1865"/>
        <v>0</v>
      </c>
      <c r="L3091" s="106">
        <f t="shared" si="1865"/>
        <v>0</v>
      </c>
      <c r="M3091" s="106">
        <f t="shared" si="1866"/>
        <v>12000</v>
      </c>
    </row>
    <row r="3092" spans="1:13" ht="15" hidden="1" x14ac:dyDescent="0.2">
      <c r="A3092" s="95" t="s">
        <v>893</v>
      </c>
      <c r="B3092" s="93" t="s">
        <v>901</v>
      </c>
      <c r="C3092" s="94">
        <v>43</v>
      </c>
      <c r="D3092" s="95" t="s">
        <v>101</v>
      </c>
      <c r="E3092" s="117">
        <v>3237</v>
      </c>
      <c r="F3092" s="140" t="s">
        <v>58</v>
      </c>
      <c r="H3092" s="275">
        <v>12000</v>
      </c>
      <c r="I3092" s="275"/>
      <c r="J3092" s="275"/>
      <c r="K3092" s="275"/>
      <c r="L3092" s="275"/>
      <c r="M3092" s="275">
        <f t="shared" si="1866"/>
        <v>12000</v>
      </c>
    </row>
    <row r="3093" spans="1:13" hidden="1" x14ac:dyDescent="0.2">
      <c r="A3093" s="182" t="s">
        <v>893</v>
      </c>
      <c r="B3093" s="163" t="s">
        <v>901</v>
      </c>
      <c r="C3093" s="164">
        <v>52</v>
      </c>
      <c r="D3093" s="163"/>
      <c r="E3093" s="165">
        <v>42</v>
      </c>
      <c r="F3093" s="166"/>
      <c r="G3093" s="166"/>
      <c r="H3093" s="180">
        <f t="shared" ref="H3093:L3094" si="1867">H3094</f>
        <v>2000000</v>
      </c>
      <c r="I3093" s="180">
        <f t="shared" si="1867"/>
        <v>1999900</v>
      </c>
      <c r="J3093" s="180">
        <f t="shared" si="1867"/>
        <v>0</v>
      </c>
      <c r="K3093" s="180">
        <f t="shared" si="1867"/>
        <v>0</v>
      </c>
      <c r="L3093" s="180">
        <f t="shared" si="1867"/>
        <v>0</v>
      </c>
      <c r="M3093" s="180">
        <f t="shared" si="1866"/>
        <v>100</v>
      </c>
    </row>
    <row r="3094" spans="1:13" s="99" customFormat="1" hidden="1" x14ac:dyDescent="0.2">
      <c r="A3094" s="116" t="s">
        <v>893</v>
      </c>
      <c r="B3094" s="100" t="s">
        <v>901</v>
      </c>
      <c r="C3094" s="101">
        <v>52</v>
      </c>
      <c r="D3094" s="116"/>
      <c r="E3094" s="111">
        <v>421</v>
      </c>
      <c r="F3094" s="139"/>
      <c r="G3094" s="181"/>
      <c r="H3094" s="106">
        <f t="shared" si="1867"/>
        <v>2000000</v>
      </c>
      <c r="I3094" s="106">
        <f t="shared" si="1867"/>
        <v>1999900</v>
      </c>
      <c r="J3094" s="106">
        <f t="shared" si="1867"/>
        <v>0</v>
      </c>
      <c r="K3094" s="106">
        <f t="shared" si="1867"/>
        <v>0</v>
      </c>
      <c r="L3094" s="106">
        <f t="shared" si="1867"/>
        <v>0</v>
      </c>
      <c r="M3094" s="106">
        <f t="shared" si="1866"/>
        <v>100</v>
      </c>
    </row>
    <row r="3095" spans="1:13" ht="15" hidden="1" x14ac:dyDescent="0.2">
      <c r="A3095" s="95" t="s">
        <v>893</v>
      </c>
      <c r="B3095" s="93" t="s">
        <v>901</v>
      </c>
      <c r="C3095" s="94">
        <v>52</v>
      </c>
      <c r="D3095" s="95" t="s">
        <v>101</v>
      </c>
      <c r="E3095" s="117">
        <v>4214</v>
      </c>
      <c r="F3095" s="140" t="s">
        <v>500</v>
      </c>
      <c r="H3095" s="278">
        <v>2000000</v>
      </c>
      <c r="I3095" s="417">
        <v>1999900</v>
      </c>
      <c r="J3095" s="278"/>
      <c r="K3095" s="278"/>
      <c r="L3095" s="278"/>
      <c r="M3095" s="278">
        <f t="shared" si="1866"/>
        <v>100</v>
      </c>
    </row>
    <row r="3096" spans="1:13" ht="45" hidden="1" x14ac:dyDescent="0.2">
      <c r="A3096" s="187" t="s">
        <v>893</v>
      </c>
      <c r="B3096" s="169" t="s">
        <v>904</v>
      </c>
      <c r="C3096" s="169"/>
      <c r="D3096" s="169"/>
      <c r="E3096" s="170"/>
      <c r="F3096" s="172" t="s">
        <v>905</v>
      </c>
      <c r="G3096" s="173" t="s">
        <v>903</v>
      </c>
      <c r="H3096" s="297">
        <f>H3097+H3102</f>
        <v>8236189</v>
      </c>
      <c r="I3096" s="297">
        <f t="shared" ref="I3096:L3096" si="1868">I3097+I3102</f>
        <v>0</v>
      </c>
      <c r="J3096" s="297">
        <f t="shared" si="1868"/>
        <v>0</v>
      </c>
      <c r="K3096" s="297">
        <f t="shared" si="1868"/>
        <v>0</v>
      </c>
      <c r="L3096" s="297">
        <f t="shared" si="1868"/>
        <v>0</v>
      </c>
      <c r="M3096" s="297">
        <f t="shared" si="1372"/>
        <v>8236189</v>
      </c>
    </row>
    <row r="3097" spans="1:13" s="99" customFormat="1" hidden="1" x14ac:dyDescent="0.2">
      <c r="A3097" s="182" t="s">
        <v>893</v>
      </c>
      <c r="B3097" s="163" t="s">
        <v>904</v>
      </c>
      <c r="C3097" s="164">
        <v>11</v>
      </c>
      <c r="D3097" s="163"/>
      <c r="E3097" s="165">
        <v>42</v>
      </c>
      <c r="F3097" s="166"/>
      <c r="G3097" s="166"/>
      <c r="H3097" s="180">
        <f t="shared" ref="H3097:I3097" si="1869">H3098+H3100</f>
        <v>6114551</v>
      </c>
      <c r="I3097" s="180">
        <f t="shared" si="1869"/>
        <v>0</v>
      </c>
      <c r="J3097" s="180">
        <f t="shared" ref="J3097:L3097" si="1870">J3098+J3100</f>
        <v>0</v>
      </c>
      <c r="K3097" s="180">
        <f t="shared" si="1870"/>
        <v>0</v>
      </c>
      <c r="L3097" s="180">
        <f t="shared" si="1870"/>
        <v>0</v>
      </c>
      <c r="M3097" s="180">
        <f t="shared" si="1372"/>
        <v>6114551</v>
      </c>
    </row>
    <row r="3098" spans="1:13" hidden="1" x14ac:dyDescent="0.2">
      <c r="A3098" s="116" t="s">
        <v>893</v>
      </c>
      <c r="B3098" s="100" t="s">
        <v>904</v>
      </c>
      <c r="C3098" s="101">
        <v>11</v>
      </c>
      <c r="D3098" s="116"/>
      <c r="E3098" s="111">
        <v>421</v>
      </c>
      <c r="F3098" s="139"/>
      <c r="G3098" s="181"/>
      <c r="H3098" s="106">
        <f t="shared" ref="H3098:L3098" si="1871">H3099</f>
        <v>5637333</v>
      </c>
      <c r="I3098" s="106">
        <f t="shared" si="1871"/>
        <v>0</v>
      </c>
      <c r="J3098" s="106">
        <f t="shared" si="1871"/>
        <v>0</v>
      </c>
      <c r="K3098" s="106">
        <f t="shared" si="1871"/>
        <v>0</v>
      </c>
      <c r="L3098" s="106">
        <f t="shared" si="1871"/>
        <v>0</v>
      </c>
      <c r="M3098" s="106">
        <f t="shared" si="1372"/>
        <v>5637333</v>
      </c>
    </row>
    <row r="3099" spans="1:13" s="99" customFormat="1" hidden="1" x14ac:dyDescent="0.2">
      <c r="A3099" s="95" t="s">
        <v>893</v>
      </c>
      <c r="B3099" s="93" t="s">
        <v>904</v>
      </c>
      <c r="C3099" s="94">
        <v>11</v>
      </c>
      <c r="D3099" s="95" t="s">
        <v>101</v>
      </c>
      <c r="E3099" s="117">
        <v>4214</v>
      </c>
      <c r="F3099" s="140" t="s">
        <v>500</v>
      </c>
      <c r="G3099" s="132"/>
      <c r="H3099" s="275">
        <v>5637333</v>
      </c>
      <c r="I3099" s="275"/>
      <c r="J3099" s="275"/>
      <c r="K3099" s="275"/>
      <c r="L3099" s="275"/>
      <c r="M3099" s="275">
        <f t="shared" si="1372"/>
        <v>5637333</v>
      </c>
    </row>
    <row r="3100" spans="1:13" s="99" customFormat="1" hidden="1" x14ac:dyDescent="0.2">
      <c r="A3100" s="116" t="s">
        <v>893</v>
      </c>
      <c r="B3100" s="100" t="s">
        <v>904</v>
      </c>
      <c r="C3100" s="101">
        <v>11</v>
      </c>
      <c r="D3100" s="116"/>
      <c r="E3100" s="111">
        <v>422</v>
      </c>
      <c r="F3100" s="139"/>
      <c r="G3100" s="181"/>
      <c r="H3100" s="106">
        <f>H3101</f>
        <v>477218</v>
      </c>
      <c r="I3100" s="106">
        <f>I3101</f>
        <v>0</v>
      </c>
      <c r="J3100" s="106">
        <f>J3101</f>
        <v>0</v>
      </c>
      <c r="K3100" s="106">
        <f>K3101</f>
        <v>0</v>
      </c>
      <c r="L3100" s="106">
        <f>L3101</f>
        <v>0</v>
      </c>
      <c r="M3100" s="106">
        <f t="shared" si="1372"/>
        <v>477218</v>
      </c>
    </row>
    <row r="3101" spans="1:13" ht="15" hidden="1" x14ac:dyDescent="0.2">
      <c r="A3101" s="95" t="s">
        <v>893</v>
      </c>
      <c r="B3101" s="93" t="s">
        <v>904</v>
      </c>
      <c r="C3101" s="94">
        <v>11</v>
      </c>
      <c r="D3101" s="95" t="s">
        <v>101</v>
      </c>
      <c r="E3101" s="117">
        <v>4227</v>
      </c>
      <c r="F3101" s="140" t="s">
        <v>77</v>
      </c>
      <c r="H3101" s="275">
        <v>477218</v>
      </c>
      <c r="I3101" s="275"/>
      <c r="J3101" s="275"/>
      <c r="K3101" s="275"/>
      <c r="L3101" s="275"/>
      <c r="M3101" s="275">
        <f t="shared" si="1372"/>
        <v>477218</v>
      </c>
    </row>
    <row r="3102" spans="1:13" s="137" customFormat="1" hidden="1" x14ac:dyDescent="0.2">
      <c r="A3102" s="182" t="s">
        <v>893</v>
      </c>
      <c r="B3102" s="163" t="s">
        <v>904</v>
      </c>
      <c r="C3102" s="164">
        <v>581</v>
      </c>
      <c r="D3102" s="163"/>
      <c r="E3102" s="165">
        <v>42</v>
      </c>
      <c r="F3102" s="166"/>
      <c r="G3102" s="166"/>
      <c r="H3102" s="180">
        <f t="shared" ref="H3102:L3102" si="1872">H3103</f>
        <v>2121638</v>
      </c>
      <c r="I3102" s="180">
        <f t="shared" si="1872"/>
        <v>0</v>
      </c>
      <c r="J3102" s="180">
        <f t="shared" si="1872"/>
        <v>0</v>
      </c>
      <c r="K3102" s="180">
        <f t="shared" si="1872"/>
        <v>0</v>
      </c>
      <c r="L3102" s="180">
        <f t="shared" si="1872"/>
        <v>0</v>
      </c>
      <c r="M3102" s="180">
        <f t="shared" ref="M3102:M3104" si="1873">H3102-I3102+J3102-K3102+L3102</f>
        <v>2121638</v>
      </c>
    </row>
    <row r="3103" spans="1:13" s="99" customFormat="1" hidden="1" x14ac:dyDescent="0.2">
      <c r="A3103" s="116" t="s">
        <v>893</v>
      </c>
      <c r="B3103" s="100" t="s">
        <v>904</v>
      </c>
      <c r="C3103" s="101">
        <v>581</v>
      </c>
      <c r="D3103" s="116"/>
      <c r="E3103" s="111">
        <v>421</v>
      </c>
      <c r="F3103" s="139"/>
      <c r="G3103" s="181"/>
      <c r="H3103" s="106">
        <f t="shared" ref="H3103:L3103" si="1874">SUM(H3104)</f>
        <v>2121638</v>
      </c>
      <c r="I3103" s="106">
        <f t="shared" si="1874"/>
        <v>0</v>
      </c>
      <c r="J3103" s="106">
        <f t="shared" si="1874"/>
        <v>0</v>
      </c>
      <c r="K3103" s="106">
        <f t="shared" si="1874"/>
        <v>0</v>
      </c>
      <c r="L3103" s="106">
        <f t="shared" si="1874"/>
        <v>0</v>
      </c>
      <c r="M3103" s="106">
        <f t="shared" si="1873"/>
        <v>2121638</v>
      </c>
    </row>
    <row r="3104" spans="1:13" s="137" customFormat="1" hidden="1" x14ac:dyDescent="0.2">
      <c r="A3104" s="151" t="s">
        <v>893</v>
      </c>
      <c r="B3104" s="133" t="s">
        <v>904</v>
      </c>
      <c r="C3104" s="134">
        <v>581</v>
      </c>
      <c r="D3104" s="150" t="s">
        <v>101</v>
      </c>
      <c r="E3104" s="192">
        <v>4214</v>
      </c>
      <c r="F3104" s="141" t="s">
        <v>500</v>
      </c>
      <c r="G3104" s="194"/>
      <c r="H3104" s="275">
        <v>2121638</v>
      </c>
      <c r="I3104" s="275"/>
      <c r="J3104" s="275"/>
      <c r="K3104" s="275"/>
      <c r="L3104" s="275"/>
      <c r="M3104" s="275">
        <f t="shared" si="1873"/>
        <v>2121638</v>
      </c>
    </row>
    <row r="3105" spans="1:13" ht="45" hidden="1" x14ac:dyDescent="0.2">
      <c r="A3105" s="187" t="s">
        <v>893</v>
      </c>
      <c r="B3105" s="169" t="s">
        <v>906</v>
      </c>
      <c r="C3105" s="169"/>
      <c r="D3105" s="169"/>
      <c r="E3105" s="170"/>
      <c r="F3105" s="172" t="s">
        <v>907</v>
      </c>
      <c r="G3105" s="173" t="s">
        <v>903</v>
      </c>
      <c r="H3105" s="297">
        <f>H3106+H3113+H3117+H3120+H3127+H3131</f>
        <v>14150658</v>
      </c>
      <c r="I3105" s="297">
        <f t="shared" ref="I3105:L3105" si="1875">I3106+I3113+I3117+I3120+I3127+I3131</f>
        <v>8000000</v>
      </c>
      <c r="J3105" s="297">
        <f t="shared" si="1875"/>
        <v>0</v>
      </c>
      <c r="K3105" s="297">
        <f t="shared" si="1875"/>
        <v>1363965</v>
      </c>
      <c r="L3105" s="297">
        <f t="shared" si="1875"/>
        <v>0</v>
      </c>
      <c r="M3105" s="297">
        <f t="shared" si="1372"/>
        <v>4786693</v>
      </c>
    </row>
    <row r="3106" spans="1:13" s="137" customFormat="1" hidden="1" x14ac:dyDescent="0.2">
      <c r="A3106" s="163" t="s">
        <v>893</v>
      </c>
      <c r="B3106" s="163" t="s">
        <v>906</v>
      </c>
      <c r="C3106" s="164">
        <v>12</v>
      </c>
      <c r="D3106" s="163"/>
      <c r="E3106" s="165">
        <v>31</v>
      </c>
      <c r="F3106" s="166"/>
      <c r="G3106" s="166"/>
      <c r="H3106" s="180">
        <f t="shared" ref="H3106:I3106" si="1876">H3107+H3109+H3111</f>
        <v>28899</v>
      </c>
      <c r="I3106" s="180">
        <f t="shared" si="1876"/>
        <v>0</v>
      </c>
      <c r="J3106" s="180">
        <f t="shared" ref="J3106:L3106" si="1877">J3107+J3109+J3111</f>
        <v>0</v>
      </c>
      <c r="K3106" s="180">
        <f t="shared" si="1877"/>
        <v>0</v>
      </c>
      <c r="L3106" s="180">
        <f t="shared" si="1877"/>
        <v>0</v>
      </c>
      <c r="M3106" s="180">
        <f t="shared" si="1372"/>
        <v>28899</v>
      </c>
    </row>
    <row r="3107" spans="1:13" s="148" customFormat="1" hidden="1" x14ac:dyDescent="0.2">
      <c r="A3107" s="100" t="s">
        <v>893</v>
      </c>
      <c r="B3107" s="100" t="s">
        <v>906</v>
      </c>
      <c r="C3107" s="101">
        <v>12</v>
      </c>
      <c r="D3107" s="116"/>
      <c r="E3107" s="111">
        <v>311</v>
      </c>
      <c r="F3107" s="139"/>
      <c r="G3107" s="181"/>
      <c r="H3107" s="106">
        <f t="shared" ref="H3107:L3107" si="1878">H3108</f>
        <v>25000</v>
      </c>
      <c r="I3107" s="106">
        <f t="shared" si="1878"/>
        <v>0</v>
      </c>
      <c r="J3107" s="106">
        <f t="shared" si="1878"/>
        <v>0</v>
      </c>
      <c r="K3107" s="106">
        <f t="shared" si="1878"/>
        <v>0</v>
      </c>
      <c r="L3107" s="106">
        <f t="shared" si="1878"/>
        <v>0</v>
      </c>
      <c r="M3107" s="106">
        <f t="shared" si="1372"/>
        <v>25000</v>
      </c>
    </row>
    <row r="3108" spans="1:13" s="137" customFormat="1" ht="15" hidden="1" x14ac:dyDescent="0.2">
      <c r="A3108" s="133" t="s">
        <v>893</v>
      </c>
      <c r="B3108" s="133" t="s">
        <v>906</v>
      </c>
      <c r="C3108" s="134">
        <v>12</v>
      </c>
      <c r="D3108" s="150" t="s">
        <v>101</v>
      </c>
      <c r="E3108" s="192">
        <v>3111</v>
      </c>
      <c r="F3108" s="141" t="s">
        <v>33</v>
      </c>
      <c r="G3108" s="194"/>
      <c r="H3108" s="275">
        <v>25000</v>
      </c>
      <c r="I3108" s="275"/>
      <c r="J3108" s="275"/>
      <c r="K3108" s="275"/>
      <c r="L3108" s="275"/>
      <c r="M3108" s="275">
        <f t="shared" si="1372"/>
        <v>25000</v>
      </c>
    </row>
    <row r="3109" spans="1:13" s="148" customFormat="1" hidden="1" x14ac:dyDescent="0.2">
      <c r="A3109" s="127" t="s">
        <v>893</v>
      </c>
      <c r="B3109" s="127" t="s">
        <v>906</v>
      </c>
      <c r="C3109" s="145">
        <v>12</v>
      </c>
      <c r="D3109" s="131"/>
      <c r="E3109" s="128">
        <v>312</v>
      </c>
      <c r="F3109" s="142"/>
      <c r="G3109" s="193"/>
      <c r="H3109" s="147">
        <f t="shared" ref="H3109:L3109" si="1879">H3110</f>
        <v>499</v>
      </c>
      <c r="I3109" s="147">
        <f t="shared" si="1879"/>
        <v>0</v>
      </c>
      <c r="J3109" s="147">
        <f t="shared" si="1879"/>
        <v>0</v>
      </c>
      <c r="K3109" s="147">
        <f t="shared" si="1879"/>
        <v>0</v>
      </c>
      <c r="L3109" s="147">
        <f t="shared" si="1879"/>
        <v>0</v>
      </c>
      <c r="M3109" s="147">
        <f t="shared" si="1372"/>
        <v>499</v>
      </c>
    </row>
    <row r="3110" spans="1:13" s="137" customFormat="1" ht="15" hidden="1" x14ac:dyDescent="0.2">
      <c r="A3110" s="133" t="s">
        <v>893</v>
      </c>
      <c r="B3110" s="133" t="s">
        <v>906</v>
      </c>
      <c r="C3110" s="134">
        <v>12</v>
      </c>
      <c r="D3110" s="150" t="s">
        <v>101</v>
      </c>
      <c r="E3110" s="192">
        <v>3121</v>
      </c>
      <c r="F3110" s="141" t="s">
        <v>471</v>
      </c>
      <c r="G3110" s="194"/>
      <c r="H3110" s="275">
        <v>499</v>
      </c>
      <c r="I3110" s="275"/>
      <c r="J3110" s="275"/>
      <c r="K3110" s="275"/>
      <c r="L3110" s="275"/>
      <c r="M3110" s="275">
        <f t="shared" si="1372"/>
        <v>499</v>
      </c>
    </row>
    <row r="3111" spans="1:13" hidden="1" x14ac:dyDescent="0.2">
      <c r="A3111" s="127" t="s">
        <v>893</v>
      </c>
      <c r="B3111" s="127" t="s">
        <v>906</v>
      </c>
      <c r="C3111" s="145">
        <v>12</v>
      </c>
      <c r="D3111" s="131"/>
      <c r="E3111" s="128">
        <v>313</v>
      </c>
      <c r="F3111" s="142"/>
      <c r="G3111" s="193"/>
      <c r="H3111" s="147">
        <f t="shared" ref="H3111:L3111" si="1880">H3112</f>
        <v>3400</v>
      </c>
      <c r="I3111" s="147">
        <f t="shared" si="1880"/>
        <v>0</v>
      </c>
      <c r="J3111" s="147">
        <f t="shared" si="1880"/>
        <v>0</v>
      </c>
      <c r="K3111" s="147">
        <f t="shared" si="1880"/>
        <v>0</v>
      </c>
      <c r="L3111" s="147">
        <f t="shared" si="1880"/>
        <v>0</v>
      </c>
      <c r="M3111" s="147">
        <f t="shared" si="1372"/>
        <v>3400</v>
      </c>
    </row>
    <row r="3112" spans="1:13" ht="15" hidden="1" x14ac:dyDescent="0.2">
      <c r="A3112" s="133" t="s">
        <v>893</v>
      </c>
      <c r="B3112" s="133" t="s">
        <v>906</v>
      </c>
      <c r="C3112" s="134">
        <v>12</v>
      </c>
      <c r="D3112" s="150" t="s">
        <v>101</v>
      </c>
      <c r="E3112" s="192">
        <v>3132</v>
      </c>
      <c r="F3112" s="141" t="s">
        <v>40</v>
      </c>
      <c r="G3112" s="194"/>
      <c r="H3112" s="275">
        <v>3400</v>
      </c>
      <c r="I3112" s="275"/>
      <c r="J3112" s="275"/>
      <c r="K3112" s="275"/>
      <c r="L3112" s="275"/>
      <c r="M3112" s="275">
        <f t="shared" ref="M3112:M3991" si="1881">H3112-I3112+J3112-K3112+L3112</f>
        <v>3400</v>
      </c>
    </row>
    <row r="3113" spans="1:13" s="137" customFormat="1" hidden="1" x14ac:dyDescent="0.2">
      <c r="A3113" s="163" t="s">
        <v>893</v>
      </c>
      <c r="B3113" s="163" t="s">
        <v>906</v>
      </c>
      <c r="C3113" s="164">
        <v>12</v>
      </c>
      <c r="D3113" s="163"/>
      <c r="E3113" s="165">
        <v>32</v>
      </c>
      <c r="F3113" s="166"/>
      <c r="G3113" s="166"/>
      <c r="H3113" s="180">
        <f>H3114</f>
        <v>35066</v>
      </c>
      <c r="I3113" s="180">
        <f>I3114</f>
        <v>0</v>
      </c>
      <c r="J3113" s="180">
        <f>J3114</f>
        <v>0</v>
      </c>
      <c r="K3113" s="180">
        <f>K3114</f>
        <v>0</v>
      </c>
      <c r="L3113" s="180">
        <f>L3114</f>
        <v>0</v>
      </c>
      <c r="M3113" s="180">
        <f t="shared" si="1881"/>
        <v>35066</v>
      </c>
    </row>
    <row r="3114" spans="1:13" s="137" customFormat="1" hidden="1" x14ac:dyDescent="0.2">
      <c r="A3114" s="100" t="s">
        <v>893</v>
      </c>
      <c r="B3114" s="100" t="s">
        <v>906</v>
      </c>
      <c r="C3114" s="101">
        <v>12</v>
      </c>
      <c r="D3114" s="116"/>
      <c r="E3114" s="111">
        <v>323</v>
      </c>
      <c r="F3114" s="139"/>
      <c r="G3114" s="181"/>
      <c r="H3114" s="106">
        <f t="shared" ref="H3114:I3114" si="1882">SUM(H3115:H3116)</f>
        <v>35066</v>
      </c>
      <c r="I3114" s="106">
        <f t="shared" si="1882"/>
        <v>0</v>
      </c>
      <c r="J3114" s="106">
        <f t="shared" ref="J3114:L3114" si="1883">SUM(J3115:J3116)</f>
        <v>0</v>
      </c>
      <c r="K3114" s="106">
        <f t="shared" si="1883"/>
        <v>0</v>
      </c>
      <c r="L3114" s="106">
        <f t="shared" si="1883"/>
        <v>0</v>
      </c>
      <c r="M3114" s="106">
        <f t="shared" si="1881"/>
        <v>35066</v>
      </c>
    </row>
    <row r="3115" spans="1:13" ht="15" hidden="1" x14ac:dyDescent="0.2">
      <c r="A3115" s="133" t="s">
        <v>893</v>
      </c>
      <c r="B3115" s="133" t="s">
        <v>906</v>
      </c>
      <c r="C3115" s="134">
        <v>12</v>
      </c>
      <c r="D3115" s="150" t="s">
        <v>101</v>
      </c>
      <c r="E3115" s="192">
        <v>3233</v>
      </c>
      <c r="F3115" s="141" t="s">
        <v>54</v>
      </c>
      <c r="G3115" s="194"/>
      <c r="H3115" s="275">
        <v>24000</v>
      </c>
      <c r="I3115" s="275"/>
      <c r="J3115" s="275"/>
      <c r="K3115" s="275"/>
      <c r="L3115" s="275"/>
      <c r="M3115" s="275">
        <f t="shared" si="1881"/>
        <v>24000</v>
      </c>
    </row>
    <row r="3116" spans="1:13" s="137" customFormat="1" ht="15" hidden="1" x14ac:dyDescent="0.2">
      <c r="A3116" s="133" t="s">
        <v>893</v>
      </c>
      <c r="B3116" s="133" t="s">
        <v>906</v>
      </c>
      <c r="C3116" s="134">
        <v>12</v>
      </c>
      <c r="D3116" s="150" t="s">
        <v>101</v>
      </c>
      <c r="E3116" s="192">
        <v>3237</v>
      </c>
      <c r="F3116" s="141" t="s">
        <v>58</v>
      </c>
      <c r="G3116" s="194"/>
      <c r="H3116" s="275">
        <v>11066</v>
      </c>
      <c r="I3116" s="275"/>
      <c r="J3116" s="275"/>
      <c r="K3116" s="275"/>
      <c r="L3116" s="275"/>
      <c r="M3116" s="275">
        <f t="shared" si="1881"/>
        <v>11066</v>
      </c>
    </row>
    <row r="3117" spans="1:13" s="137" customFormat="1" hidden="1" x14ac:dyDescent="0.2">
      <c r="A3117" s="163" t="s">
        <v>893</v>
      </c>
      <c r="B3117" s="163" t="s">
        <v>906</v>
      </c>
      <c r="C3117" s="164">
        <v>12</v>
      </c>
      <c r="D3117" s="163"/>
      <c r="E3117" s="165">
        <v>42</v>
      </c>
      <c r="F3117" s="166"/>
      <c r="G3117" s="166"/>
      <c r="H3117" s="180">
        <f>H3118</f>
        <v>1765993</v>
      </c>
      <c r="I3117" s="180">
        <f>I3118</f>
        <v>0</v>
      </c>
      <c r="J3117" s="180">
        <f>J3118</f>
        <v>0</v>
      </c>
      <c r="K3117" s="180">
        <f>K3118</f>
        <v>1363965</v>
      </c>
      <c r="L3117" s="180">
        <f>L3118</f>
        <v>0</v>
      </c>
      <c r="M3117" s="180">
        <f t="shared" si="1881"/>
        <v>402028</v>
      </c>
    </row>
    <row r="3118" spans="1:13" s="148" customFormat="1" hidden="1" x14ac:dyDescent="0.2">
      <c r="A3118" s="100" t="s">
        <v>893</v>
      </c>
      <c r="B3118" s="100" t="s">
        <v>906</v>
      </c>
      <c r="C3118" s="101">
        <v>12</v>
      </c>
      <c r="D3118" s="116"/>
      <c r="E3118" s="111">
        <v>421</v>
      </c>
      <c r="F3118" s="139"/>
      <c r="G3118" s="181"/>
      <c r="H3118" s="106">
        <f t="shared" ref="H3118:L3118" si="1884">H3119</f>
        <v>1765993</v>
      </c>
      <c r="I3118" s="106">
        <f t="shared" si="1884"/>
        <v>0</v>
      </c>
      <c r="J3118" s="106">
        <f t="shared" si="1884"/>
        <v>0</v>
      </c>
      <c r="K3118" s="106">
        <f t="shared" si="1884"/>
        <v>1363965</v>
      </c>
      <c r="L3118" s="106">
        <f t="shared" si="1884"/>
        <v>0</v>
      </c>
      <c r="M3118" s="106">
        <f t="shared" si="1881"/>
        <v>402028</v>
      </c>
    </row>
    <row r="3119" spans="1:13" s="137" customFormat="1" ht="15" hidden="1" x14ac:dyDescent="0.2">
      <c r="A3119" s="133" t="s">
        <v>893</v>
      </c>
      <c r="B3119" s="133" t="s">
        <v>906</v>
      </c>
      <c r="C3119" s="134">
        <v>12</v>
      </c>
      <c r="D3119" s="150" t="s">
        <v>101</v>
      </c>
      <c r="E3119" s="192">
        <v>4214</v>
      </c>
      <c r="F3119" s="141" t="s">
        <v>500</v>
      </c>
      <c r="G3119" s="194"/>
      <c r="H3119" s="275">
        <v>1765993</v>
      </c>
      <c r="I3119" s="275"/>
      <c r="J3119" s="275"/>
      <c r="K3119" s="275">
        <v>1363965</v>
      </c>
      <c r="L3119" s="275"/>
      <c r="M3119" s="275">
        <f t="shared" si="1881"/>
        <v>402028</v>
      </c>
    </row>
    <row r="3120" spans="1:13" s="137" customFormat="1" hidden="1" x14ac:dyDescent="0.2">
      <c r="A3120" s="163" t="s">
        <v>893</v>
      </c>
      <c r="B3120" s="163" t="s">
        <v>906</v>
      </c>
      <c r="C3120" s="164">
        <v>562</v>
      </c>
      <c r="D3120" s="163"/>
      <c r="E3120" s="165">
        <v>31</v>
      </c>
      <c r="F3120" s="166"/>
      <c r="G3120" s="166"/>
      <c r="H3120" s="180">
        <f t="shared" ref="H3120:J3120" si="1885">H3121+H3123+H3125</f>
        <v>133700</v>
      </c>
      <c r="I3120" s="180">
        <f t="shared" si="1885"/>
        <v>0</v>
      </c>
      <c r="J3120" s="180">
        <f t="shared" si="1885"/>
        <v>0</v>
      </c>
      <c r="K3120" s="180">
        <f t="shared" ref="K3120:L3120" si="1886">K3121+K3123+K3125</f>
        <v>0</v>
      </c>
      <c r="L3120" s="180">
        <f t="shared" si="1886"/>
        <v>0</v>
      </c>
      <c r="M3120" s="180">
        <f t="shared" si="1881"/>
        <v>133700</v>
      </c>
    </row>
    <row r="3121" spans="1:13" s="148" customFormat="1" hidden="1" x14ac:dyDescent="0.2">
      <c r="A3121" s="100" t="s">
        <v>893</v>
      </c>
      <c r="B3121" s="100" t="s">
        <v>906</v>
      </c>
      <c r="C3121" s="101">
        <v>562</v>
      </c>
      <c r="D3121" s="116"/>
      <c r="E3121" s="111">
        <v>311</v>
      </c>
      <c r="F3121" s="139"/>
      <c r="G3121" s="181"/>
      <c r="H3121" s="106">
        <f t="shared" ref="H3121:L3121" si="1887">H3122</f>
        <v>116000</v>
      </c>
      <c r="I3121" s="106">
        <f t="shared" si="1887"/>
        <v>0</v>
      </c>
      <c r="J3121" s="106">
        <f t="shared" si="1887"/>
        <v>0</v>
      </c>
      <c r="K3121" s="106">
        <f t="shared" si="1887"/>
        <v>0</v>
      </c>
      <c r="L3121" s="106">
        <f t="shared" si="1887"/>
        <v>0</v>
      </c>
      <c r="M3121" s="106">
        <f t="shared" si="1881"/>
        <v>116000</v>
      </c>
    </row>
    <row r="3122" spans="1:13" s="137" customFormat="1" ht="15" hidden="1" x14ac:dyDescent="0.2">
      <c r="A3122" s="133" t="s">
        <v>893</v>
      </c>
      <c r="B3122" s="133" t="s">
        <v>906</v>
      </c>
      <c r="C3122" s="134">
        <v>562</v>
      </c>
      <c r="D3122" s="150" t="s">
        <v>101</v>
      </c>
      <c r="E3122" s="192">
        <v>3111</v>
      </c>
      <c r="F3122" s="141" t="s">
        <v>33</v>
      </c>
      <c r="G3122" s="194"/>
      <c r="H3122" s="275">
        <v>116000</v>
      </c>
      <c r="I3122" s="275"/>
      <c r="J3122" s="275"/>
      <c r="K3122" s="275"/>
      <c r="L3122" s="275"/>
      <c r="M3122" s="275">
        <f t="shared" si="1881"/>
        <v>116000</v>
      </c>
    </row>
    <row r="3123" spans="1:13" s="148" customFormat="1" hidden="1" x14ac:dyDescent="0.2">
      <c r="A3123" s="127" t="s">
        <v>893</v>
      </c>
      <c r="B3123" s="127" t="s">
        <v>906</v>
      </c>
      <c r="C3123" s="145">
        <v>562</v>
      </c>
      <c r="D3123" s="131"/>
      <c r="E3123" s="128">
        <v>312</v>
      </c>
      <c r="F3123" s="142"/>
      <c r="G3123" s="193"/>
      <c r="H3123" s="147">
        <f t="shared" ref="H3123:L3123" si="1888">H3124</f>
        <v>1700</v>
      </c>
      <c r="I3123" s="147">
        <f t="shared" si="1888"/>
        <v>0</v>
      </c>
      <c r="J3123" s="147">
        <f t="shared" si="1888"/>
        <v>0</v>
      </c>
      <c r="K3123" s="147">
        <f t="shared" si="1888"/>
        <v>0</v>
      </c>
      <c r="L3123" s="147">
        <f t="shared" si="1888"/>
        <v>0</v>
      </c>
      <c r="M3123" s="147">
        <f t="shared" si="1881"/>
        <v>1700</v>
      </c>
    </row>
    <row r="3124" spans="1:13" s="137" customFormat="1" ht="15" hidden="1" x14ac:dyDescent="0.2">
      <c r="A3124" s="133" t="s">
        <v>893</v>
      </c>
      <c r="B3124" s="133" t="s">
        <v>906</v>
      </c>
      <c r="C3124" s="134">
        <v>562</v>
      </c>
      <c r="D3124" s="150" t="s">
        <v>101</v>
      </c>
      <c r="E3124" s="192">
        <v>3121</v>
      </c>
      <c r="F3124" s="141" t="s">
        <v>471</v>
      </c>
      <c r="G3124" s="194"/>
      <c r="H3124" s="275">
        <v>1700</v>
      </c>
      <c r="I3124" s="275"/>
      <c r="J3124" s="275"/>
      <c r="K3124" s="275"/>
      <c r="L3124" s="275"/>
      <c r="M3124" s="275">
        <f t="shared" si="1881"/>
        <v>1700</v>
      </c>
    </row>
    <row r="3125" spans="1:13" hidden="1" x14ac:dyDescent="0.2">
      <c r="A3125" s="127" t="s">
        <v>893</v>
      </c>
      <c r="B3125" s="127" t="s">
        <v>906</v>
      </c>
      <c r="C3125" s="145">
        <v>562</v>
      </c>
      <c r="D3125" s="131"/>
      <c r="E3125" s="128">
        <v>313</v>
      </c>
      <c r="F3125" s="142"/>
      <c r="G3125" s="193"/>
      <c r="H3125" s="147">
        <f t="shared" ref="H3125:L3125" si="1889">H3126</f>
        <v>16000</v>
      </c>
      <c r="I3125" s="147">
        <f t="shared" si="1889"/>
        <v>0</v>
      </c>
      <c r="J3125" s="147">
        <f t="shared" si="1889"/>
        <v>0</v>
      </c>
      <c r="K3125" s="147">
        <f t="shared" si="1889"/>
        <v>0</v>
      </c>
      <c r="L3125" s="147">
        <f t="shared" si="1889"/>
        <v>0</v>
      </c>
      <c r="M3125" s="147">
        <f t="shared" si="1881"/>
        <v>16000</v>
      </c>
    </row>
    <row r="3126" spans="1:13" ht="15" hidden="1" x14ac:dyDescent="0.2">
      <c r="A3126" s="133" t="s">
        <v>893</v>
      </c>
      <c r="B3126" s="133" t="s">
        <v>906</v>
      </c>
      <c r="C3126" s="134">
        <v>562</v>
      </c>
      <c r="D3126" s="150" t="s">
        <v>101</v>
      </c>
      <c r="E3126" s="192">
        <v>3132</v>
      </c>
      <c r="F3126" s="141" t="s">
        <v>40</v>
      </c>
      <c r="G3126" s="194"/>
      <c r="H3126" s="275">
        <v>16000</v>
      </c>
      <c r="I3126" s="275"/>
      <c r="J3126" s="275"/>
      <c r="K3126" s="275"/>
      <c r="L3126" s="275"/>
      <c r="M3126" s="275">
        <f t="shared" si="1881"/>
        <v>16000</v>
      </c>
    </row>
    <row r="3127" spans="1:13" s="137" customFormat="1" hidden="1" x14ac:dyDescent="0.2">
      <c r="A3127" s="163" t="s">
        <v>893</v>
      </c>
      <c r="B3127" s="163" t="s">
        <v>906</v>
      </c>
      <c r="C3127" s="164">
        <v>562</v>
      </c>
      <c r="D3127" s="163"/>
      <c r="E3127" s="165">
        <v>32</v>
      </c>
      <c r="F3127" s="166"/>
      <c r="G3127" s="166"/>
      <c r="H3127" s="180">
        <f>H3128</f>
        <v>187000</v>
      </c>
      <c r="I3127" s="180">
        <f>I3128</f>
        <v>0</v>
      </c>
      <c r="J3127" s="180">
        <f>J3128</f>
        <v>0</v>
      </c>
      <c r="K3127" s="180">
        <f t="shared" ref="K3127:L3127" si="1890">K3128</f>
        <v>0</v>
      </c>
      <c r="L3127" s="180">
        <f t="shared" si="1890"/>
        <v>0</v>
      </c>
      <c r="M3127" s="180">
        <f t="shared" si="1881"/>
        <v>187000</v>
      </c>
    </row>
    <row r="3128" spans="1:13" s="137" customFormat="1" hidden="1" x14ac:dyDescent="0.2">
      <c r="A3128" s="100" t="s">
        <v>893</v>
      </c>
      <c r="B3128" s="100" t="s">
        <v>906</v>
      </c>
      <c r="C3128" s="101">
        <v>562</v>
      </c>
      <c r="D3128" s="116"/>
      <c r="E3128" s="111">
        <v>323</v>
      </c>
      <c r="F3128" s="139"/>
      <c r="G3128" s="181"/>
      <c r="H3128" s="106">
        <f t="shared" ref="H3128:I3128" si="1891">SUM(H3129:H3130)</f>
        <v>187000</v>
      </c>
      <c r="I3128" s="106">
        <f t="shared" si="1891"/>
        <v>0</v>
      </c>
      <c r="J3128" s="106">
        <f t="shared" ref="J3128:L3128" si="1892">SUM(J3129:J3130)</f>
        <v>0</v>
      </c>
      <c r="K3128" s="106">
        <f t="shared" si="1892"/>
        <v>0</v>
      </c>
      <c r="L3128" s="106">
        <f t="shared" si="1892"/>
        <v>0</v>
      </c>
      <c r="M3128" s="106">
        <f t="shared" si="1881"/>
        <v>187000</v>
      </c>
    </row>
    <row r="3129" spans="1:13" ht="15" hidden="1" x14ac:dyDescent="0.2">
      <c r="A3129" s="133" t="s">
        <v>893</v>
      </c>
      <c r="B3129" s="133" t="s">
        <v>906</v>
      </c>
      <c r="C3129" s="134">
        <v>562</v>
      </c>
      <c r="D3129" s="150" t="s">
        <v>101</v>
      </c>
      <c r="E3129" s="192">
        <v>3233</v>
      </c>
      <c r="F3129" s="141" t="s">
        <v>54</v>
      </c>
      <c r="G3129" s="194"/>
      <c r="H3129" s="275">
        <v>136000</v>
      </c>
      <c r="I3129" s="275"/>
      <c r="J3129" s="275"/>
      <c r="K3129" s="275"/>
      <c r="L3129" s="275"/>
      <c r="M3129" s="275">
        <f t="shared" si="1881"/>
        <v>136000</v>
      </c>
    </row>
    <row r="3130" spans="1:13" s="137" customFormat="1" ht="15" hidden="1" x14ac:dyDescent="0.2">
      <c r="A3130" s="133" t="s">
        <v>893</v>
      </c>
      <c r="B3130" s="133" t="s">
        <v>906</v>
      </c>
      <c r="C3130" s="134">
        <v>562</v>
      </c>
      <c r="D3130" s="150" t="s">
        <v>101</v>
      </c>
      <c r="E3130" s="192">
        <v>3237</v>
      </c>
      <c r="F3130" s="141" t="s">
        <v>58</v>
      </c>
      <c r="G3130" s="194"/>
      <c r="H3130" s="275">
        <v>51000</v>
      </c>
      <c r="I3130" s="275"/>
      <c r="J3130" s="275"/>
      <c r="K3130" s="275"/>
      <c r="L3130" s="275"/>
      <c r="M3130" s="275">
        <f t="shared" si="1881"/>
        <v>51000</v>
      </c>
    </row>
    <row r="3131" spans="1:13" s="137" customFormat="1" hidden="1" x14ac:dyDescent="0.2">
      <c r="A3131" s="163" t="s">
        <v>893</v>
      </c>
      <c r="B3131" s="163" t="s">
        <v>906</v>
      </c>
      <c r="C3131" s="164">
        <v>562</v>
      </c>
      <c r="D3131" s="163"/>
      <c r="E3131" s="165">
        <v>42</v>
      </c>
      <c r="F3131" s="166"/>
      <c r="G3131" s="166"/>
      <c r="H3131" s="180">
        <f>H3132</f>
        <v>12000000</v>
      </c>
      <c r="I3131" s="180">
        <f>I3132</f>
        <v>8000000</v>
      </c>
      <c r="J3131" s="180">
        <f>J3132</f>
        <v>0</v>
      </c>
      <c r="K3131" s="180">
        <f t="shared" ref="K3131:L3131" si="1893">K3132</f>
        <v>0</v>
      </c>
      <c r="L3131" s="180">
        <f t="shared" si="1893"/>
        <v>0</v>
      </c>
      <c r="M3131" s="180">
        <f t="shared" si="1881"/>
        <v>4000000</v>
      </c>
    </row>
    <row r="3132" spans="1:13" s="148" customFormat="1" hidden="1" x14ac:dyDescent="0.2">
      <c r="A3132" s="100" t="s">
        <v>893</v>
      </c>
      <c r="B3132" s="100" t="s">
        <v>906</v>
      </c>
      <c r="C3132" s="101">
        <v>562</v>
      </c>
      <c r="D3132" s="116"/>
      <c r="E3132" s="111">
        <v>421</v>
      </c>
      <c r="F3132" s="139"/>
      <c r="G3132" s="181"/>
      <c r="H3132" s="106">
        <f t="shared" ref="H3132:L3132" si="1894">H3133</f>
        <v>12000000</v>
      </c>
      <c r="I3132" s="106">
        <f t="shared" si="1894"/>
        <v>8000000</v>
      </c>
      <c r="J3132" s="106">
        <f t="shared" si="1894"/>
        <v>0</v>
      </c>
      <c r="K3132" s="106">
        <f t="shared" si="1894"/>
        <v>0</v>
      </c>
      <c r="L3132" s="106">
        <f t="shared" si="1894"/>
        <v>0</v>
      </c>
      <c r="M3132" s="106">
        <f t="shared" si="1881"/>
        <v>4000000</v>
      </c>
    </row>
    <row r="3133" spans="1:13" s="137" customFormat="1" ht="15" hidden="1" x14ac:dyDescent="0.2">
      <c r="A3133" s="133" t="s">
        <v>893</v>
      </c>
      <c r="B3133" s="133" t="s">
        <v>906</v>
      </c>
      <c r="C3133" s="134">
        <v>562</v>
      </c>
      <c r="D3133" s="150" t="s">
        <v>101</v>
      </c>
      <c r="E3133" s="192">
        <v>4214</v>
      </c>
      <c r="F3133" s="141" t="s">
        <v>500</v>
      </c>
      <c r="G3133" s="194"/>
      <c r="H3133" s="275">
        <v>12000000</v>
      </c>
      <c r="I3133" s="275">
        <v>8000000</v>
      </c>
      <c r="J3133" s="275"/>
      <c r="K3133" s="275"/>
      <c r="L3133" s="275"/>
      <c r="M3133" s="275">
        <f t="shared" si="1881"/>
        <v>4000000</v>
      </c>
    </row>
    <row r="3134" spans="1:13" s="99" customFormat="1" ht="67.5" hidden="1" x14ac:dyDescent="0.2">
      <c r="A3134" s="187" t="s">
        <v>893</v>
      </c>
      <c r="B3134" s="169" t="s">
        <v>908</v>
      </c>
      <c r="C3134" s="169"/>
      <c r="D3134" s="169"/>
      <c r="E3134" s="170"/>
      <c r="F3134" s="172" t="s">
        <v>655</v>
      </c>
      <c r="G3134" s="173" t="s">
        <v>618</v>
      </c>
      <c r="H3134" s="297">
        <f t="shared" ref="H3134:J3134" si="1895">H3135+H3140+H3146+H3151+H3156+H3162+H3167+H3172+H3178</f>
        <v>50866</v>
      </c>
      <c r="I3134" s="297">
        <f t="shared" si="1895"/>
        <v>0</v>
      </c>
      <c r="J3134" s="297">
        <f t="shared" si="1895"/>
        <v>0</v>
      </c>
      <c r="K3134" s="297">
        <f t="shared" ref="K3134:L3134" si="1896">K3135+K3140+K3146+K3151+K3156+K3162+K3167+K3172+K3178</f>
        <v>0</v>
      </c>
      <c r="L3134" s="297">
        <f t="shared" si="1896"/>
        <v>0</v>
      </c>
      <c r="M3134" s="297">
        <f t="shared" si="1881"/>
        <v>50866</v>
      </c>
    </row>
    <row r="3135" spans="1:13" hidden="1" x14ac:dyDescent="0.2">
      <c r="A3135" s="182" t="s">
        <v>893</v>
      </c>
      <c r="B3135" s="182" t="s">
        <v>908</v>
      </c>
      <c r="C3135" s="164">
        <v>43</v>
      </c>
      <c r="D3135" s="163"/>
      <c r="E3135" s="165">
        <v>31</v>
      </c>
      <c r="F3135" s="166"/>
      <c r="G3135" s="166"/>
      <c r="H3135" s="180">
        <f t="shared" ref="H3135:J3135" si="1897">H3136+H3138</f>
        <v>11700</v>
      </c>
      <c r="I3135" s="180">
        <f t="shared" si="1897"/>
        <v>0</v>
      </c>
      <c r="J3135" s="180">
        <f t="shared" si="1897"/>
        <v>0</v>
      </c>
      <c r="K3135" s="180">
        <f t="shared" ref="K3135:L3135" si="1898">K3136+K3138</f>
        <v>0</v>
      </c>
      <c r="L3135" s="180">
        <f t="shared" si="1898"/>
        <v>0</v>
      </c>
      <c r="M3135" s="180">
        <f t="shared" si="1881"/>
        <v>11700</v>
      </c>
    </row>
    <row r="3136" spans="1:13" s="99" customFormat="1" hidden="1" x14ac:dyDescent="0.2">
      <c r="A3136" s="116" t="s">
        <v>893</v>
      </c>
      <c r="B3136" s="116" t="s">
        <v>908</v>
      </c>
      <c r="C3136" s="101">
        <v>43</v>
      </c>
      <c r="D3136" s="116"/>
      <c r="E3136" s="111">
        <v>311</v>
      </c>
      <c r="F3136" s="139"/>
      <c r="G3136" s="181"/>
      <c r="H3136" s="106">
        <f t="shared" ref="H3136:L3136" si="1899">H3137</f>
        <v>10000</v>
      </c>
      <c r="I3136" s="106">
        <f t="shared" si="1899"/>
        <v>0</v>
      </c>
      <c r="J3136" s="106">
        <f t="shared" si="1899"/>
        <v>0</v>
      </c>
      <c r="K3136" s="106">
        <f t="shared" si="1899"/>
        <v>0</v>
      </c>
      <c r="L3136" s="106">
        <f t="shared" si="1899"/>
        <v>0</v>
      </c>
      <c r="M3136" s="106">
        <f t="shared" si="1881"/>
        <v>10000</v>
      </c>
    </row>
    <row r="3137" spans="1:13" ht="15" hidden="1" x14ac:dyDescent="0.2">
      <c r="A3137" s="95" t="s">
        <v>893</v>
      </c>
      <c r="B3137" s="95" t="s">
        <v>908</v>
      </c>
      <c r="C3137" s="94">
        <v>43</v>
      </c>
      <c r="D3137" s="95" t="s">
        <v>101</v>
      </c>
      <c r="E3137" s="117">
        <v>3111</v>
      </c>
      <c r="F3137" s="140" t="s">
        <v>33</v>
      </c>
      <c r="H3137" s="275">
        <v>10000</v>
      </c>
      <c r="I3137" s="275"/>
      <c r="J3137" s="275"/>
      <c r="K3137" s="275"/>
      <c r="L3137" s="275"/>
      <c r="M3137" s="275">
        <f t="shared" si="1881"/>
        <v>10000</v>
      </c>
    </row>
    <row r="3138" spans="1:13" hidden="1" x14ac:dyDescent="0.2">
      <c r="A3138" s="116" t="s">
        <v>893</v>
      </c>
      <c r="B3138" s="116" t="s">
        <v>908</v>
      </c>
      <c r="C3138" s="101">
        <v>43</v>
      </c>
      <c r="D3138" s="116"/>
      <c r="E3138" s="111">
        <v>313</v>
      </c>
      <c r="F3138" s="139"/>
      <c r="G3138" s="181"/>
      <c r="H3138" s="106">
        <f t="shared" ref="H3138:L3138" si="1900">H3139</f>
        <v>1700</v>
      </c>
      <c r="I3138" s="106">
        <f t="shared" si="1900"/>
        <v>0</v>
      </c>
      <c r="J3138" s="106">
        <f t="shared" si="1900"/>
        <v>0</v>
      </c>
      <c r="K3138" s="106">
        <f t="shared" si="1900"/>
        <v>0</v>
      </c>
      <c r="L3138" s="106">
        <f t="shared" si="1900"/>
        <v>0</v>
      </c>
      <c r="M3138" s="106">
        <f t="shared" si="1881"/>
        <v>1700</v>
      </c>
    </row>
    <row r="3139" spans="1:13" s="99" customFormat="1" hidden="1" x14ac:dyDescent="0.2">
      <c r="A3139" s="95" t="s">
        <v>893</v>
      </c>
      <c r="B3139" s="95" t="s">
        <v>908</v>
      </c>
      <c r="C3139" s="94">
        <v>43</v>
      </c>
      <c r="D3139" s="95" t="s">
        <v>101</v>
      </c>
      <c r="E3139" s="117">
        <v>3132</v>
      </c>
      <c r="F3139" s="140" t="s">
        <v>40</v>
      </c>
      <c r="G3139" s="132"/>
      <c r="H3139" s="275">
        <v>1700</v>
      </c>
      <c r="I3139" s="275"/>
      <c r="J3139" s="275"/>
      <c r="K3139" s="275"/>
      <c r="L3139" s="275"/>
      <c r="M3139" s="275">
        <f t="shared" si="1881"/>
        <v>1700</v>
      </c>
    </row>
    <row r="3140" spans="1:13" hidden="1" x14ac:dyDescent="0.2">
      <c r="A3140" s="182" t="s">
        <v>893</v>
      </c>
      <c r="B3140" s="182" t="s">
        <v>908</v>
      </c>
      <c r="C3140" s="164">
        <v>43</v>
      </c>
      <c r="D3140" s="163"/>
      <c r="E3140" s="165">
        <v>32</v>
      </c>
      <c r="F3140" s="166"/>
      <c r="G3140" s="166"/>
      <c r="H3140" s="180">
        <f t="shared" ref="H3140:J3140" si="1901">H3141+H3144</f>
        <v>1513</v>
      </c>
      <c r="I3140" s="180">
        <f t="shared" si="1901"/>
        <v>0</v>
      </c>
      <c r="J3140" s="180">
        <f t="shared" si="1901"/>
        <v>0</v>
      </c>
      <c r="K3140" s="180">
        <f t="shared" ref="K3140:L3140" si="1902">K3141+K3144</f>
        <v>0</v>
      </c>
      <c r="L3140" s="180">
        <f t="shared" si="1902"/>
        <v>0</v>
      </c>
      <c r="M3140" s="180">
        <f t="shared" si="1881"/>
        <v>1513</v>
      </c>
    </row>
    <row r="3141" spans="1:13" hidden="1" x14ac:dyDescent="0.2">
      <c r="A3141" s="116" t="s">
        <v>893</v>
      </c>
      <c r="B3141" s="116" t="s">
        <v>908</v>
      </c>
      <c r="C3141" s="101">
        <v>43</v>
      </c>
      <c r="D3141" s="116"/>
      <c r="E3141" s="111">
        <v>321</v>
      </c>
      <c r="F3141" s="139"/>
      <c r="G3141" s="181"/>
      <c r="H3141" s="106">
        <f t="shared" ref="H3141:J3141" si="1903">H3142+H3143</f>
        <v>310</v>
      </c>
      <c r="I3141" s="106">
        <f t="shared" si="1903"/>
        <v>0</v>
      </c>
      <c r="J3141" s="106">
        <f t="shared" si="1903"/>
        <v>0</v>
      </c>
      <c r="K3141" s="106">
        <f t="shared" ref="K3141:L3141" si="1904">K3142+K3143</f>
        <v>0</v>
      </c>
      <c r="L3141" s="106">
        <f t="shared" si="1904"/>
        <v>0</v>
      </c>
      <c r="M3141" s="106">
        <f t="shared" si="1881"/>
        <v>310</v>
      </c>
    </row>
    <row r="3142" spans="1:13" s="99" customFormat="1" hidden="1" x14ac:dyDescent="0.2">
      <c r="A3142" s="95" t="s">
        <v>893</v>
      </c>
      <c r="B3142" s="95" t="s">
        <v>908</v>
      </c>
      <c r="C3142" s="94">
        <v>43</v>
      </c>
      <c r="D3142" s="95" t="s">
        <v>101</v>
      </c>
      <c r="E3142" s="117">
        <v>3211</v>
      </c>
      <c r="F3142" s="140" t="s">
        <v>42</v>
      </c>
      <c r="G3142" s="132"/>
      <c r="H3142" s="275">
        <v>200</v>
      </c>
      <c r="I3142" s="275"/>
      <c r="J3142" s="275"/>
      <c r="K3142" s="275"/>
      <c r="L3142" s="275"/>
      <c r="M3142" s="275">
        <f t="shared" si="1881"/>
        <v>200</v>
      </c>
    </row>
    <row r="3143" spans="1:13" ht="30" hidden="1" x14ac:dyDescent="0.2">
      <c r="A3143" s="95" t="s">
        <v>893</v>
      </c>
      <c r="B3143" s="95" t="s">
        <v>908</v>
      </c>
      <c r="C3143" s="94">
        <v>43</v>
      </c>
      <c r="D3143" s="95" t="s">
        <v>101</v>
      </c>
      <c r="E3143" s="117">
        <v>3212</v>
      </c>
      <c r="F3143" s="140" t="s">
        <v>43</v>
      </c>
      <c r="H3143" s="275">
        <v>110</v>
      </c>
      <c r="I3143" s="275"/>
      <c r="J3143" s="275"/>
      <c r="K3143" s="275"/>
      <c r="L3143" s="275"/>
      <c r="M3143" s="275">
        <f t="shared" si="1881"/>
        <v>110</v>
      </c>
    </row>
    <row r="3144" spans="1:13" hidden="1" x14ac:dyDescent="0.2">
      <c r="A3144" s="116" t="s">
        <v>893</v>
      </c>
      <c r="B3144" s="116" t="s">
        <v>908</v>
      </c>
      <c r="C3144" s="101">
        <v>43</v>
      </c>
      <c r="D3144" s="116"/>
      <c r="E3144" s="111">
        <v>323</v>
      </c>
      <c r="F3144" s="139"/>
      <c r="G3144" s="181"/>
      <c r="H3144" s="106">
        <f t="shared" ref="H3144:L3144" si="1905">SUM(H3145:H3145)</f>
        <v>1203</v>
      </c>
      <c r="I3144" s="106">
        <f t="shared" si="1905"/>
        <v>0</v>
      </c>
      <c r="J3144" s="106">
        <f t="shared" si="1905"/>
        <v>0</v>
      </c>
      <c r="K3144" s="106">
        <f t="shared" si="1905"/>
        <v>0</v>
      </c>
      <c r="L3144" s="106">
        <f t="shared" si="1905"/>
        <v>0</v>
      </c>
      <c r="M3144" s="106">
        <f t="shared" si="1881"/>
        <v>1203</v>
      </c>
    </row>
    <row r="3145" spans="1:13" s="99" customFormat="1" hidden="1" x14ac:dyDescent="0.2">
      <c r="A3145" s="95" t="s">
        <v>893</v>
      </c>
      <c r="B3145" s="95" t="s">
        <v>908</v>
      </c>
      <c r="C3145" s="94">
        <v>43</v>
      </c>
      <c r="D3145" s="95" t="s">
        <v>101</v>
      </c>
      <c r="E3145" s="117">
        <v>3233</v>
      </c>
      <c r="F3145" s="140" t="s">
        <v>54</v>
      </c>
      <c r="G3145" s="132"/>
      <c r="H3145" s="275">
        <v>1203</v>
      </c>
      <c r="I3145" s="275"/>
      <c r="J3145" s="275"/>
      <c r="K3145" s="275"/>
      <c r="L3145" s="275"/>
      <c r="M3145" s="275">
        <f t="shared" si="1881"/>
        <v>1203</v>
      </c>
    </row>
    <row r="3146" spans="1:13" hidden="1" x14ac:dyDescent="0.2">
      <c r="A3146" s="182" t="s">
        <v>893</v>
      </c>
      <c r="B3146" s="182" t="s">
        <v>908</v>
      </c>
      <c r="C3146" s="164">
        <v>43</v>
      </c>
      <c r="D3146" s="163"/>
      <c r="E3146" s="165">
        <v>42</v>
      </c>
      <c r="F3146" s="166"/>
      <c r="G3146" s="166"/>
      <c r="H3146" s="180">
        <f t="shared" ref="H3146:J3146" si="1906">H3147+H3149</f>
        <v>12220</v>
      </c>
      <c r="I3146" s="180">
        <f t="shared" si="1906"/>
        <v>0</v>
      </c>
      <c r="J3146" s="180">
        <f t="shared" si="1906"/>
        <v>0</v>
      </c>
      <c r="K3146" s="180">
        <f t="shared" ref="K3146:L3146" si="1907">K3147+K3149</f>
        <v>0</v>
      </c>
      <c r="L3146" s="180">
        <f t="shared" si="1907"/>
        <v>0</v>
      </c>
      <c r="M3146" s="180">
        <f t="shared" si="1881"/>
        <v>12220</v>
      </c>
    </row>
    <row r="3147" spans="1:13" s="99" customFormat="1" hidden="1" x14ac:dyDescent="0.2">
      <c r="A3147" s="116" t="s">
        <v>893</v>
      </c>
      <c r="B3147" s="116" t="s">
        <v>908</v>
      </c>
      <c r="C3147" s="101">
        <v>43</v>
      </c>
      <c r="D3147" s="116"/>
      <c r="E3147" s="111">
        <v>422</v>
      </c>
      <c r="F3147" s="139"/>
      <c r="G3147" s="181"/>
      <c r="H3147" s="106">
        <f t="shared" ref="H3147:L3147" si="1908">H3148</f>
        <v>5870</v>
      </c>
      <c r="I3147" s="106">
        <f t="shared" si="1908"/>
        <v>0</v>
      </c>
      <c r="J3147" s="106">
        <f t="shared" si="1908"/>
        <v>0</v>
      </c>
      <c r="K3147" s="106">
        <f t="shared" si="1908"/>
        <v>0</v>
      </c>
      <c r="L3147" s="106">
        <f t="shared" si="1908"/>
        <v>0</v>
      </c>
      <c r="M3147" s="106">
        <f t="shared" si="1881"/>
        <v>5870</v>
      </c>
    </row>
    <row r="3148" spans="1:13" ht="15" hidden="1" x14ac:dyDescent="0.2">
      <c r="A3148" s="95" t="s">
        <v>893</v>
      </c>
      <c r="B3148" s="95" t="s">
        <v>908</v>
      </c>
      <c r="C3148" s="94">
        <v>43</v>
      </c>
      <c r="D3148" s="95" t="s">
        <v>101</v>
      </c>
      <c r="E3148" s="117">
        <v>4221</v>
      </c>
      <c r="F3148" s="140" t="s">
        <v>872</v>
      </c>
      <c r="H3148" s="275">
        <v>5870</v>
      </c>
      <c r="I3148" s="275"/>
      <c r="J3148" s="275"/>
      <c r="K3148" s="275"/>
      <c r="L3148" s="275"/>
      <c r="M3148" s="275">
        <f t="shared" si="1881"/>
        <v>5870</v>
      </c>
    </row>
    <row r="3149" spans="1:13" hidden="1" x14ac:dyDescent="0.2">
      <c r="A3149" s="116" t="s">
        <v>893</v>
      </c>
      <c r="B3149" s="116" t="s">
        <v>908</v>
      </c>
      <c r="C3149" s="101">
        <v>43</v>
      </c>
      <c r="D3149" s="116"/>
      <c r="E3149" s="111">
        <v>426</v>
      </c>
      <c r="F3149" s="139"/>
      <c r="G3149" s="181"/>
      <c r="H3149" s="106">
        <f t="shared" ref="H3149:L3149" si="1909">SUM(H3150:H3150)</f>
        <v>6350</v>
      </c>
      <c r="I3149" s="106">
        <f t="shared" si="1909"/>
        <v>0</v>
      </c>
      <c r="J3149" s="106">
        <f t="shared" si="1909"/>
        <v>0</v>
      </c>
      <c r="K3149" s="106">
        <f t="shared" si="1909"/>
        <v>0</v>
      </c>
      <c r="L3149" s="106">
        <f t="shared" si="1909"/>
        <v>0</v>
      </c>
      <c r="M3149" s="106">
        <f t="shared" si="1881"/>
        <v>6350</v>
      </c>
    </row>
    <row r="3150" spans="1:13" s="99" customFormat="1" hidden="1" x14ac:dyDescent="0.2">
      <c r="A3150" s="95" t="s">
        <v>893</v>
      </c>
      <c r="B3150" s="95" t="s">
        <v>908</v>
      </c>
      <c r="C3150" s="94">
        <v>43</v>
      </c>
      <c r="D3150" s="95" t="s">
        <v>101</v>
      </c>
      <c r="E3150" s="117">
        <v>4262</v>
      </c>
      <c r="F3150" s="140" t="s">
        <v>218</v>
      </c>
      <c r="G3150" s="132"/>
      <c r="H3150" s="275">
        <v>6350</v>
      </c>
      <c r="I3150" s="275"/>
      <c r="J3150" s="275"/>
      <c r="K3150" s="275"/>
      <c r="L3150" s="275"/>
      <c r="M3150" s="275">
        <f t="shared" si="1881"/>
        <v>6350</v>
      </c>
    </row>
    <row r="3151" spans="1:13" hidden="1" x14ac:dyDescent="0.2">
      <c r="A3151" s="182" t="s">
        <v>893</v>
      </c>
      <c r="B3151" s="182" t="s">
        <v>908</v>
      </c>
      <c r="C3151" s="164">
        <v>51</v>
      </c>
      <c r="D3151" s="163"/>
      <c r="E3151" s="165">
        <v>31</v>
      </c>
      <c r="F3151" s="166"/>
      <c r="G3151" s="166"/>
      <c r="H3151" s="180">
        <f t="shared" ref="H3151:J3151" si="1910">H3152+H3154</f>
        <v>9360</v>
      </c>
      <c r="I3151" s="180">
        <f t="shared" si="1910"/>
        <v>0</v>
      </c>
      <c r="J3151" s="180">
        <f t="shared" si="1910"/>
        <v>0</v>
      </c>
      <c r="K3151" s="180">
        <f t="shared" ref="K3151:L3151" si="1911">K3152+K3154</f>
        <v>0</v>
      </c>
      <c r="L3151" s="180">
        <f t="shared" si="1911"/>
        <v>0</v>
      </c>
      <c r="M3151" s="180">
        <f t="shared" si="1881"/>
        <v>9360</v>
      </c>
    </row>
    <row r="3152" spans="1:13" s="99" customFormat="1" hidden="1" x14ac:dyDescent="0.2">
      <c r="A3152" s="116" t="s">
        <v>893</v>
      </c>
      <c r="B3152" s="116" t="s">
        <v>908</v>
      </c>
      <c r="C3152" s="101">
        <v>51</v>
      </c>
      <c r="D3152" s="116"/>
      <c r="E3152" s="111">
        <v>311</v>
      </c>
      <c r="F3152" s="139"/>
      <c r="G3152" s="181"/>
      <c r="H3152" s="106">
        <f t="shared" ref="H3152:L3152" si="1912">H3153</f>
        <v>8000</v>
      </c>
      <c r="I3152" s="106">
        <f t="shared" si="1912"/>
        <v>0</v>
      </c>
      <c r="J3152" s="106">
        <f t="shared" si="1912"/>
        <v>0</v>
      </c>
      <c r="K3152" s="106">
        <f t="shared" si="1912"/>
        <v>0</v>
      </c>
      <c r="L3152" s="106">
        <f t="shared" si="1912"/>
        <v>0</v>
      </c>
      <c r="M3152" s="106">
        <f t="shared" si="1881"/>
        <v>8000</v>
      </c>
    </row>
    <row r="3153" spans="1:13" ht="15" hidden="1" x14ac:dyDescent="0.2">
      <c r="A3153" s="95" t="s">
        <v>893</v>
      </c>
      <c r="B3153" s="95" t="s">
        <v>908</v>
      </c>
      <c r="C3153" s="94">
        <v>51</v>
      </c>
      <c r="D3153" s="95" t="s">
        <v>101</v>
      </c>
      <c r="E3153" s="117">
        <v>3111</v>
      </c>
      <c r="F3153" s="140" t="s">
        <v>33</v>
      </c>
      <c r="H3153" s="275">
        <v>8000</v>
      </c>
      <c r="I3153" s="275"/>
      <c r="J3153" s="275"/>
      <c r="K3153" s="275"/>
      <c r="L3153" s="275"/>
      <c r="M3153" s="275">
        <f t="shared" si="1881"/>
        <v>8000</v>
      </c>
    </row>
    <row r="3154" spans="1:13" hidden="1" x14ac:dyDescent="0.2">
      <c r="A3154" s="116" t="s">
        <v>893</v>
      </c>
      <c r="B3154" s="116" t="s">
        <v>908</v>
      </c>
      <c r="C3154" s="101">
        <v>51</v>
      </c>
      <c r="D3154" s="116"/>
      <c r="E3154" s="111">
        <v>313</v>
      </c>
      <c r="F3154" s="139"/>
      <c r="G3154" s="181"/>
      <c r="H3154" s="106">
        <f t="shared" ref="H3154:L3154" si="1913">H3155</f>
        <v>1360</v>
      </c>
      <c r="I3154" s="106">
        <f t="shared" si="1913"/>
        <v>0</v>
      </c>
      <c r="J3154" s="106">
        <f t="shared" si="1913"/>
        <v>0</v>
      </c>
      <c r="K3154" s="106">
        <f t="shared" si="1913"/>
        <v>0</v>
      </c>
      <c r="L3154" s="106">
        <f t="shared" si="1913"/>
        <v>0</v>
      </c>
      <c r="M3154" s="106">
        <f t="shared" si="1881"/>
        <v>1360</v>
      </c>
    </row>
    <row r="3155" spans="1:13" s="99" customFormat="1" hidden="1" x14ac:dyDescent="0.2">
      <c r="A3155" s="95" t="s">
        <v>893</v>
      </c>
      <c r="B3155" s="95" t="s">
        <v>908</v>
      </c>
      <c r="C3155" s="94">
        <v>51</v>
      </c>
      <c r="D3155" s="95" t="s">
        <v>101</v>
      </c>
      <c r="E3155" s="117">
        <v>3132</v>
      </c>
      <c r="F3155" s="140" t="s">
        <v>40</v>
      </c>
      <c r="G3155" s="132"/>
      <c r="H3155" s="275">
        <v>1360</v>
      </c>
      <c r="I3155" s="275"/>
      <c r="J3155" s="275"/>
      <c r="K3155" s="275"/>
      <c r="L3155" s="275"/>
      <c r="M3155" s="275">
        <f t="shared" si="1881"/>
        <v>1360</v>
      </c>
    </row>
    <row r="3156" spans="1:13" hidden="1" x14ac:dyDescent="0.2">
      <c r="A3156" s="182" t="s">
        <v>893</v>
      </c>
      <c r="B3156" s="182" t="s">
        <v>908</v>
      </c>
      <c r="C3156" s="164">
        <v>51</v>
      </c>
      <c r="D3156" s="163"/>
      <c r="E3156" s="165">
        <v>32</v>
      </c>
      <c r="F3156" s="166"/>
      <c r="G3156" s="166"/>
      <c r="H3156" s="180">
        <f t="shared" ref="H3156:J3156" si="1914">H3157+H3160</f>
        <v>1210</v>
      </c>
      <c r="I3156" s="180">
        <f t="shared" si="1914"/>
        <v>0</v>
      </c>
      <c r="J3156" s="180">
        <f t="shared" si="1914"/>
        <v>0</v>
      </c>
      <c r="K3156" s="180">
        <f t="shared" ref="K3156:L3156" si="1915">K3157+K3160</f>
        <v>0</v>
      </c>
      <c r="L3156" s="180">
        <f t="shared" si="1915"/>
        <v>0</v>
      </c>
      <c r="M3156" s="180">
        <f t="shared" si="1881"/>
        <v>1210</v>
      </c>
    </row>
    <row r="3157" spans="1:13" hidden="1" x14ac:dyDescent="0.2">
      <c r="A3157" s="116" t="s">
        <v>893</v>
      </c>
      <c r="B3157" s="116" t="s">
        <v>908</v>
      </c>
      <c r="C3157" s="101">
        <v>51</v>
      </c>
      <c r="D3157" s="116"/>
      <c r="E3157" s="111">
        <v>321</v>
      </c>
      <c r="F3157" s="139"/>
      <c r="G3157" s="181"/>
      <c r="H3157" s="106">
        <f t="shared" ref="H3157:J3157" si="1916">H3158+H3159</f>
        <v>248</v>
      </c>
      <c r="I3157" s="106">
        <f t="shared" si="1916"/>
        <v>0</v>
      </c>
      <c r="J3157" s="106">
        <f t="shared" si="1916"/>
        <v>0</v>
      </c>
      <c r="K3157" s="106">
        <f t="shared" ref="K3157:L3157" si="1917">K3158+K3159</f>
        <v>0</v>
      </c>
      <c r="L3157" s="106">
        <f t="shared" si="1917"/>
        <v>0</v>
      </c>
      <c r="M3157" s="106">
        <f t="shared" si="1881"/>
        <v>248</v>
      </c>
    </row>
    <row r="3158" spans="1:13" s="99" customFormat="1" hidden="1" x14ac:dyDescent="0.2">
      <c r="A3158" s="95" t="s">
        <v>893</v>
      </c>
      <c r="B3158" s="95" t="s">
        <v>908</v>
      </c>
      <c r="C3158" s="94">
        <v>51</v>
      </c>
      <c r="D3158" s="95" t="s">
        <v>101</v>
      </c>
      <c r="E3158" s="117">
        <v>3211</v>
      </c>
      <c r="F3158" s="140" t="s">
        <v>42</v>
      </c>
      <c r="G3158" s="132"/>
      <c r="H3158" s="275">
        <v>160</v>
      </c>
      <c r="I3158" s="275"/>
      <c r="J3158" s="275"/>
      <c r="K3158" s="275"/>
      <c r="L3158" s="275"/>
      <c r="M3158" s="275">
        <f t="shared" si="1881"/>
        <v>160</v>
      </c>
    </row>
    <row r="3159" spans="1:13" ht="30" hidden="1" x14ac:dyDescent="0.2">
      <c r="A3159" s="95" t="s">
        <v>893</v>
      </c>
      <c r="B3159" s="95" t="s">
        <v>908</v>
      </c>
      <c r="C3159" s="94">
        <v>51</v>
      </c>
      <c r="D3159" s="95" t="s">
        <v>101</v>
      </c>
      <c r="E3159" s="117">
        <v>3212</v>
      </c>
      <c r="F3159" s="140" t="s">
        <v>43</v>
      </c>
      <c r="H3159" s="275">
        <v>88</v>
      </c>
      <c r="I3159" s="275"/>
      <c r="J3159" s="275"/>
      <c r="K3159" s="275"/>
      <c r="L3159" s="275"/>
      <c r="M3159" s="275">
        <f t="shared" si="1881"/>
        <v>88</v>
      </c>
    </row>
    <row r="3160" spans="1:13" hidden="1" x14ac:dyDescent="0.2">
      <c r="A3160" s="116" t="s">
        <v>893</v>
      </c>
      <c r="B3160" s="116" t="s">
        <v>908</v>
      </c>
      <c r="C3160" s="101">
        <v>51</v>
      </c>
      <c r="D3160" s="116"/>
      <c r="E3160" s="111">
        <v>323</v>
      </c>
      <c r="F3160" s="139"/>
      <c r="G3160" s="181"/>
      <c r="H3160" s="106">
        <f t="shared" ref="H3160:L3160" si="1918">SUM(H3161:H3161)</f>
        <v>962</v>
      </c>
      <c r="I3160" s="106">
        <f t="shared" si="1918"/>
        <v>0</v>
      </c>
      <c r="J3160" s="106">
        <f t="shared" si="1918"/>
        <v>0</v>
      </c>
      <c r="K3160" s="106">
        <f t="shared" si="1918"/>
        <v>0</v>
      </c>
      <c r="L3160" s="106">
        <f t="shared" si="1918"/>
        <v>0</v>
      </c>
      <c r="M3160" s="106">
        <f t="shared" si="1881"/>
        <v>962</v>
      </c>
    </row>
    <row r="3161" spans="1:13" s="99" customFormat="1" hidden="1" x14ac:dyDescent="0.2">
      <c r="A3161" s="95" t="s">
        <v>893</v>
      </c>
      <c r="B3161" s="95" t="s">
        <v>908</v>
      </c>
      <c r="C3161" s="94">
        <v>51</v>
      </c>
      <c r="D3161" s="95" t="s">
        <v>101</v>
      </c>
      <c r="E3161" s="117">
        <v>3233</v>
      </c>
      <c r="F3161" s="140" t="s">
        <v>54</v>
      </c>
      <c r="G3161" s="132"/>
      <c r="H3161" s="275">
        <v>962</v>
      </c>
      <c r="I3161" s="275"/>
      <c r="J3161" s="275"/>
      <c r="K3161" s="275"/>
      <c r="L3161" s="275"/>
      <c r="M3161" s="275">
        <f t="shared" si="1881"/>
        <v>962</v>
      </c>
    </row>
    <row r="3162" spans="1:13" hidden="1" x14ac:dyDescent="0.2">
      <c r="A3162" s="182" t="s">
        <v>893</v>
      </c>
      <c r="B3162" s="182" t="s">
        <v>908</v>
      </c>
      <c r="C3162" s="164">
        <v>51</v>
      </c>
      <c r="D3162" s="163"/>
      <c r="E3162" s="165">
        <v>42</v>
      </c>
      <c r="F3162" s="166"/>
      <c r="G3162" s="166"/>
      <c r="H3162" s="180">
        <f t="shared" ref="H3162:J3162" si="1919">H3163+H3165</f>
        <v>9776</v>
      </c>
      <c r="I3162" s="180">
        <f t="shared" si="1919"/>
        <v>0</v>
      </c>
      <c r="J3162" s="180">
        <f t="shared" si="1919"/>
        <v>0</v>
      </c>
      <c r="K3162" s="180">
        <f t="shared" ref="K3162:L3162" si="1920">K3163+K3165</f>
        <v>0</v>
      </c>
      <c r="L3162" s="180">
        <f t="shared" si="1920"/>
        <v>0</v>
      </c>
      <c r="M3162" s="180">
        <f t="shared" si="1881"/>
        <v>9776</v>
      </c>
    </row>
    <row r="3163" spans="1:13" s="99" customFormat="1" hidden="1" x14ac:dyDescent="0.2">
      <c r="A3163" s="116" t="s">
        <v>893</v>
      </c>
      <c r="B3163" s="116" t="s">
        <v>908</v>
      </c>
      <c r="C3163" s="101">
        <v>51</v>
      </c>
      <c r="D3163" s="116"/>
      <c r="E3163" s="111">
        <v>422</v>
      </c>
      <c r="F3163" s="139"/>
      <c r="G3163" s="181"/>
      <c r="H3163" s="106">
        <f t="shared" ref="H3163:L3163" si="1921">H3164</f>
        <v>4696</v>
      </c>
      <c r="I3163" s="106">
        <f t="shared" si="1921"/>
        <v>0</v>
      </c>
      <c r="J3163" s="106">
        <f t="shared" si="1921"/>
        <v>0</v>
      </c>
      <c r="K3163" s="106">
        <f t="shared" si="1921"/>
        <v>0</v>
      </c>
      <c r="L3163" s="106">
        <f t="shared" si="1921"/>
        <v>0</v>
      </c>
      <c r="M3163" s="106">
        <f t="shared" si="1881"/>
        <v>4696</v>
      </c>
    </row>
    <row r="3164" spans="1:13" ht="15" hidden="1" x14ac:dyDescent="0.2">
      <c r="A3164" s="95" t="s">
        <v>893</v>
      </c>
      <c r="B3164" s="95" t="s">
        <v>908</v>
      </c>
      <c r="C3164" s="94">
        <v>51</v>
      </c>
      <c r="D3164" s="95" t="s">
        <v>101</v>
      </c>
      <c r="E3164" s="117">
        <v>4221</v>
      </c>
      <c r="F3164" s="140" t="s">
        <v>872</v>
      </c>
      <c r="H3164" s="275">
        <v>4696</v>
      </c>
      <c r="I3164" s="275"/>
      <c r="J3164" s="275"/>
      <c r="K3164" s="275"/>
      <c r="L3164" s="275"/>
      <c r="M3164" s="275">
        <f t="shared" si="1881"/>
        <v>4696</v>
      </c>
    </row>
    <row r="3165" spans="1:13" hidden="1" x14ac:dyDescent="0.2">
      <c r="A3165" s="116" t="s">
        <v>893</v>
      </c>
      <c r="B3165" s="116" t="s">
        <v>908</v>
      </c>
      <c r="C3165" s="101">
        <v>51</v>
      </c>
      <c r="D3165" s="116"/>
      <c r="E3165" s="111">
        <v>426</v>
      </c>
      <c r="F3165" s="139"/>
      <c r="G3165" s="181"/>
      <c r="H3165" s="106">
        <f t="shared" ref="H3165:L3165" si="1922">SUM(H3166:H3166)</f>
        <v>5080</v>
      </c>
      <c r="I3165" s="106">
        <f t="shared" si="1922"/>
        <v>0</v>
      </c>
      <c r="J3165" s="106">
        <f t="shared" si="1922"/>
        <v>0</v>
      </c>
      <c r="K3165" s="106">
        <f t="shared" si="1922"/>
        <v>0</v>
      </c>
      <c r="L3165" s="106">
        <f t="shared" si="1922"/>
        <v>0</v>
      </c>
      <c r="M3165" s="106">
        <f t="shared" si="1881"/>
        <v>5080</v>
      </c>
    </row>
    <row r="3166" spans="1:13" s="99" customFormat="1" hidden="1" x14ac:dyDescent="0.2">
      <c r="A3166" s="95" t="s">
        <v>893</v>
      </c>
      <c r="B3166" s="95" t="s">
        <v>908</v>
      </c>
      <c r="C3166" s="94">
        <v>51</v>
      </c>
      <c r="D3166" s="95" t="s">
        <v>101</v>
      </c>
      <c r="E3166" s="117">
        <v>4262</v>
      </c>
      <c r="F3166" s="140" t="s">
        <v>218</v>
      </c>
      <c r="G3166" s="132"/>
      <c r="H3166" s="275">
        <v>5080</v>
      </c>
      <c r="I3166" s="275"/>
      <c r="J3166" s="275"/>
      <c r="K3166" s="275"/>
      <c r="L3166" s="275"/>
      <c r="M3166" s="275">
        <f t="shared" si="1881"/>
        <v>5080</v>
      </c>
    </row>
    <row r="3167" spans="1:13" hidden="1" x14ac:dyDescent="0.2">
      <c r="A3167" s="182" t="s">
        <v>893</v>
      </c>
      <c r="B3167" s="182" t="s">
        <v>908</v>
      </c>
      <c r="C3167" s="164">
        <v>559</v>
      </c>
      <c r="D3167" s="163"/>
      <c r="E3167" s="165">
        <v>31</v>
      </c>
      <c r="F3167" s="166"/>
      <c r="G3167" s="166"/>
      <c r="H3167" s="180">
        <f t="shared" ref="H3167:J3167" si="1923">H3168+H3170</f>
        <v>2340</v>
      </c>
      <c r="I3167" s="180">
        <f t="shared" si="1923"/>
        <v>0</v>
      </c>
      <c r="J3167" s="180">
        <f t="shared" si="1923"/>
        <v>0</v>
      </c>
      <c r="K3167" s="180">
        <f t="shared" ref="K3167:L3167" si="1924">K3168+K3170</f>
        <v>0</v>
      </c>
      <c r="L3167" s="180">
        <f t="shared" si="1924"/>
        <v>0</v>
      </c>
      <c r="M3167" s="180">
        <f t="shared" si="1881"/>
        <v>2340</v>
      </c>
    </row>
    <row r="3168" spans="1:13" s="99" customFormat="1" hidden="1" x14ac:dyDescent="0.2">
      <c r="A3168" s="116" t="s">
        <v>893</v>
      </c>
      <c r="B3168" s="116" t="s">
        <v>908</v>
      </c>
      <c r="C3168" s="101">
        <v>559</v>
      </c>
      <c r="D3168" s="116"/>
      <c r="E3168" s="111">
        <v>311</v>
      </c>
      <c r="F3168" s="139"/>
      <c r="G3168" s="181"/>
      <c r="H3168" s="106">
        <f t="shared" ref="H3168:L3168" si="1925">H3169</f>
        <v>2000</v>
      </c>
      <c r="I3168" s="106">
        <f t="shared" si="1925"/>
        <v>0</v>
      </c>
      <c r="J3168" s="106">
        <f t="shared" si="1925"/>
        <v>0</v>
      </c>
      <c r="K3168" s="106">
        <f t="shared" si="1925"/>
        <v>0</v>
      </c>
      <c r="L3168" s="106">
        <f t="shared" si="1925"/>
        <v>0</v>
      </c>
      <c r="M3168" s="106">
        <f t="shared" si="1881"/>
        <v>2000</v>
      </c>
    </row>
    <row r="3169" spans="1:13" ht="15" hidden="1" x14ac:dyDescent="0.2">
      <c r="A3169" s="95" t="s">
        <v>893</v>
      </c>
      <c r="B3169" s="95" t="s">
        <v>908</v>
      </c>
      <c r="C3169" s="94">
        <v>559</v>
      </c>
      <c r="D3169" s="95" t="s">
        <v>101</v>
      </c>
      <c r="E3169" s="117">
        <v>3111</v>
      </c>
      <c r="F3169" s="140" t="s">
        <v>33</v>
      </c>
      <c r="H3169" s="275">
        <v>2000</v>
      </c>
      <c r="I3169" s="275"/>
      <c r="J3169" s="275"/>
      <c r="K3169" s="275"/>
      <c r="L3169" s="275"/>
      <c r="M3169" s="275">
        <f t="shared" si="1881"/>
        <v>2000</v>
      </c>
    </row>
    <row r="3170" spans="1:13" hidden="1" x14ac:dyDescent="0.2">
      <c r="A3170" s="116" t="s">
        <v>893</v>
      </c>
      <c r="B3170" s="116" t="s">
        <v>908</v>
      </c>
      <c r="C3170" s="101">
        <v>559</v>
      </c>
      <c r="D3170" s="116"/>
      <c r="E3170" s="111">
        <v>313</v>
      </c>
      <c r="F3170" s="139"/>
      <c r="G3170" s="181"/>
      <c r="H3170" s="106">
        <f t="shared" ref="H3170:L3170" si="1926">H3171</f>
        <v>340</v>
      </c>
      <c r="I3170" s="106">
        <f t="shared" si="1926"/>
        <v>0</v>
      </c>
      <c r="J3170" s="106">
        <f t="shared" si="1926"/>
        <v>0</v>
      </c>
      <c r="K3170" s="106">
        <f t="shared" si="1926"/>
        <v>0</v>
      </c>
      <c r="L3170" s="106">
        <f t="shared" si="1926"/>
        <v>0</v>
      </c>
      <c r="M3170" s="106">
        <f t="shared" si="1881"/>
        <v>340</v>
      </c>
    </row>
    <row r="3171" spans="1:13" s="99" customFormat="1" hidden="1" x14ac:dyDescent="0.2">
      <c r="A3171" s="95" t="s">
        <v>893</v>
      </c>
      <c r="B3171" s="95" t="s">
        <v>908</v>
      </c>
      <c r="C3171" s="94">
        <v>559</v>
      </c>
      <c r="D3171" s="95" t="s">
        <v>101</v>
      </c>
      <c r="E3171" s="117">
        <v>3132</v>
      </c>
      <c r="F3171" s="140" t="s">
        <v>40</v>
      </c>
      <c r="G3171" s="132"/>
      <c r="H3171" s="275">
        <v>340</v>
      </c>
      <c r="I3171" s="275"/>
      <c r="J3171" s="275"/>
      <c r="K3171" s="275"/>
      <c r="L3171" s="275"/>
      <c r="M3171" s="275">
        <f t="shared" si="1881"/>
        <v>340</v>
      </c>
    </row>
    <row r="3172" spans="1:13" hidden="1" x14ac:dyDescent="0.2">
      <c r="A3172" s="182" t="s">
        <v>893</v>
      </c>
      <c r="B3172" s="182" t="s">
        <v>908</v>
      </c>
      <c r="C3172" s="164">
        <v>559</v>
      </c>
      <c r="D3172" s="163"/>
      <c r="E3172" s="165">
        <v>32</v>
      </c>
      <c r="F3172" s="166"/>
      <c r="G3172" s="166"/>
      <c r="H3172" s="180">
        <f t="shared" ref="H3172:J3172" si="1927">H3173+H3176</f>
        <v>303</v>
      </c>
      <c r="I3172" s="180">
        <f t="shared" si="1927"/>
        <v>0</v>
      </c>
      <c r="J3172" s="180">
        <f t="shared" si="1927"/>
        <v>0</v>
      </c>
      <c r="K3172" s="180">
        <f t="shared" ref="K3172:L3172" si="1928">K3173+K3176</f>
        <v>0</v>
      </c>
      <c r="L3172" s="180">
        <f t="shared" si="1928"/>
        <v>0</v>
      </c>
      <c r="M3172" s="180">
        <f t="shared" si="1881"/>
        <v>303</v>
      </c>
    </row>
    <row r="3173" spans="1:13" hidden="1" x14ac:dyDescent="0.2">
      <c r="A3173" s="116" t="s">
        <v>893</v>
      </c>
      <c r="B3173" s="116" t="s">
        <v>908</v>
      </c>
      <c r="C3173" s="101">
        <v>559</v>
      </c>
      <c r="D3173" s="116"/>
      <c r="E3173" s="111">
        <v>321</v>
      </c>
      <c r="F3173" s="139"/>
      <c r="G3173" s="181"/>
      <c r="H3173" s="106">
        <f t="shared" ref="H3173:J3173" si="1929">H3174+H3175</f>
        <v>62</v>
      </c>
      <c r="I3173" s="106">
        <f t="shared" si="1929"/>
        <v>0</v>
      </c>
      <c r="J3173" s="106">
        <f t="shared" si="1929"/>
        <v>0</v>
      </c>
      <c r="K3173" s="106">
        <f t="shared" ref="K3173:L3173" si="1930">K3174+K3175</f>
        <v>0</v>
      </c>
      <c r="L3173" s="106">
        <f t="shared" si="1930"/>
        <v>0</v>
      </c>
      <c r="M3173" s="106">
        <f t="shared" si="1881"/>
        <v>62</v>
      </c>
    </row>
    <row r="3174" spans="1:13" s="99" customFormat="1" hidden="1" x14ac:dyDescent="0.2">
      <c r="A3174" s="95" t="s">
        <v>893</v>
      </c>
      <c r="B3174" s="95" t="s">
        <v>908</v>
      </c>
      <c r="C3174" s="94">
        <v>559</v>
      </c>
      <c r="D3174" s="95" t="s">
        <v>101</v>
      </c>
      <c r="E3174" s="117">
        <v>3211</v>
      </c>
      <c r="F3174" s="140" t="s">
        <v>42</v>
      </c>
      <c r="G3174" s="132"/>
      <c r="H3174" s="275">
        <v>40</v>
      </c>
      <c r="I3174" s="275"/>
      <c r="J3174" s="275"/>
      <c r="K3174" s="275"/>
      <c r="L3174" s="275"/>
      <c r="M3174" s="275">
        <f t="shared" si="1881"/>
        <v>40</v>
      </c>
    </row>
    <row r="3175" spans="1:13" ht="30" hidden="1" x14ac:dyDescent="0.2">
      <c r="A3175" s="95" t="s">
        <v>893</v>
      </c>
      <c r="B3175" s="95" t="s">
        <v>908</v>
      </c>
      <c r="C3175" s="94">
        <v>559</v>
      </c>
      <c r="D3175" s="95" t="s">
        <v>101</v>
      </c>
      <c r="E3175" s="117">
        <v>3212</v>
      </c>
      <c r="F3175" s="140" t="s">
        <v>43</v>
      </c>
      <c r="H3175" s="275">
        <v>22</v>
      </c>
      <c r="I3175" s="275"/>
      <c r="J3175" s="275"/>
      <c r="K3175" s="275"/>
      <c r="L3175" s="275"/>
      <c r="M3175" s="275">
        <f t="shared" si="1881"/>
        <v>22</v>
      </c>
    </row>
    <row r="3176" spans="1:13" hidden="1" x14ac:dyDescent="0.2">
      <c r="A3176" s="116" t="s">
        <v>893</v>
      </c>
      <c r="B3176" s="116" t="s">
        <v>908</v>
      </c>
      <c r="C3176" s="101">
        <v>559</v>
      </c>
      <c r="D3176" s="116"/>
      <c r="E3176" s="111">
        <v>323</v>
      </c>
      <c r="F3176" s="139"/>
      <c r="G3176" s="181"/>
      <c r="H3176" s="106">
        <f t="shared" ref="H3176:L3176" si="1931">SUM(H3177:H3177)</f>
        <v>241</v>
      </c>
      <c r="I3176" s="106">
        <f t="shared" si="1931"/>
        <v>0</v>
      </c>
      <c r="J3176" s="106">
        <f t="shared" si="1931"/>
        <v>0</v>
      </c>
      <c r="K3176" s="106">
        <f t="shared" si="1931"/>
        <v>0</v>
      </c>
      <c r="L3176" s="106">
        <f t="shared" si="1931"/>
        <v>0</v>
      </c>
      <c r="M3176" s="106">
        <f t="shared" si="1881"/>
        <v>241</v>
      </c>
    </row>
    <row r="3177" spans="1:13" s="99" customFormat="1" hidden="1" x14ac:dyDescent="0.2">
      <c r="A3177" s="95" t="s">
        <v>893</v>
      </c>
      <c r="B3177" s="95" t="s">
        <v>908</v>
      </c>
      <c r="C3177" s="94">
        <v>559</v>
      </c>
      <c r="D3177" s="95" t="s">
        <v>101</v>
      </c>
      <c r="E3177" s="117">
        <v>3233</v>
      </c>
      <c r="F3177" s="140" t="s">
        <v>54</v>
      </c>
      <c r="G3177" s="132"/>
      <c r="H3177" s="275">
        <v>241</v>
      </c>
      <c r="I3177" s="275"/>
      <c r="J3177" s="275"/>
      <c r="K3177" s="275"/>
      <c r="L3177" s="275"/>
      <c r="M3177" s="275">
        <f t="shared" si="1881"/>
        <v>241</v>
      </c>
    </row>
    <row r="3178" spans="1:13" hidden="1" x14ac:dyDescent="0.2">
      <c r="A3178" s="182" t="s">
        <v>893</v>
      </c>
      <c r="B3178" s="182" t="s">
        <v>908</v>
      </c>
      <c r="C3178" s="164">
        <v>559</v>
      </c>
      <c r="D3178" s="163"/>
      <c r="E3178" s="165">
        <v>42</v>
      </c>
      <c r="F3178" s="166"/>
      <c r="G3178" s="166"/>
      <c r="H3178" s="180">
        <f t="shared" ref="H3178:J3178" si="1932">H3179+H3181</f>
        <v>2444</v>
      </c>
      <c r="I3178" s="180">
        <f t="shared" si="1932"/>
        <v>0</v>
      </c>
      <c r="J3178" s="180">
        <f t="shared" si="1932"/>
        <v>0</v>
      </c>
      <c r="K3178" s="180">
        <f t="shared" ref="K3178:L3178" si="1933">K3179+K3181</f>
        <v>0</v>
      </c>
      <c r="L3178" s="180">
        <f t="shared" si="1933"/>
        <v>0</v>
      </c>
      <c r="M3178" s="180">
        <f t="shared" si="1881"/>
        <v>2444</v>
      </c>
    </row>
    <row r="3179" spans="1:13" s="99" customFormat="1" hidden="1" x14ac:dyDescent="0.2">
      <c r="A3179" s="116" t="s">
        <v>893</v>
      </c>
      <c r="B3179" s="116" t="s">
        <v>908</v>
      </c>
      <c r="C3179" s="101">
        <v>559</v>
      </c>
      <c r="D3179" s="116"/>
      <c r="E3179" s="111">
        <v>422</v>
      </c>
      <c r="F3179" s="139"/>
      <c r="G3179" s="181"/>
      <c r="H3179" s="106">
        <f t="shared" ref="H3179:L3179" si="1934">H3180</f>
        <v>1174</v>
      </c>
      <c r="I3179" s="106">
        <f t="shared" si="1934"/>
        <v>0</v>
      </c>
      <c r="J3179" s="106">
        <f t="shared" si="1934"/>
        <v>0</v>
      </c>
      <c r="K3179" s="106">
        <f t="shared" si="1934"/>
        <v>0</v>
      </c>
      <c r="L3179" s="106">
        <f t="shared" si="1934"/>
        <v>0</v>
      </c>
      <c r="M3179" s="106">
        <f t="shared" si="1881"/>
        <v>1174</v>
      </c>
    </row>
    <row r="3180" spans="1:13" ht="15" hidden="1" x14ac:dyDescent="0.2">
      <c r="A3180" s="95" t="s">
        <v>893</v>
      </c>
      <c r="B3180" s="95" t="s">
        <v>908</v>
      </c>
      <c r="C3180" s="94">
        <v>559</v>
      </c>
      <c r="D3180" s="95" t="s">
        <v>101</v>
      </c>
      <c r="E3180" s="117">
        <v>4221</v>
      </c>
      <c r="F3180" s="140" t="s">
        <v>872</v>
      </c>
      <c r="H3180" s="275">
        <v>1174</v>
      </c>
      <c r="I3180" s="275"/>
      <c r="J3180" s="275"/>
      <c r="K3180" s="275"/>
      <c r="L3180" s="275"/>
      <c r="M3180" s="275">
        <f t="shared" si="1881"/>
        <v>1174</v>
      </c>
    </row>
    <row r="3181" spans="1:13" hidden="1" x14ac:dyDescent="0.2">
      <c r="A3181" s="116" t="s">
        <v>893</v>
      </c>
      <c r="B3181" s="116" t="s">
        <v>908</v>
      </c>
      <c r="C3181" s="101">
        <v>559</v>
      </c>
      <c r="D3181" s="116"/>
      <c r="E3181" s="111">
        <v>426</v>
      </c>
      <c r="F3181" s="139"/>
      <c r="G3181" s="181"/>
      <c r="H3181" s="106">
        <f t="shared" ref="H3181:L3181" si="1935">SUM(H3182:H3182)</f>
        <v>1270</v>
      </c>
      <c r="I3181" s="106">
        <f t="shared" si="1935"/>
        <v>0</v>
      </c>
      <c r="J3181" s="106">
        <f t="shared" si="1935"/>
        <v>0</v>
      </c>
      <c r="K3181" s="106">
        <f t="shared" si="1935"/>
        <v>0</v>
      </c>
      <c r="L3181" s="106">
        <f t="shared" si="1935"/>
        <v>0</v>
      </c>
      <c r="M3181" s="106">
        <f t="shared" si="1881"/>
        <v>1270</v>
      </c>
    </row>
    <row r="3182" spans="1:13" ht="15" hidden="1" x14ac:dyDescent="0.2">
      <c r="A3182" s="95" t="s">
        <v>893</v>
      </c>
      <c r="B3182" s="95" t="s">
        <v>908</v>
      </c>
      <c r="C3182" s="94">
        <v>559</v>
      </c>
      <c r="D3182" s="95" t="s">
        <v>101</v>
      </c>
      <c r="E3182" s="117">
        <v>4262</v>
      </c>
      <c r="F3182" s="140" t="s">
        <v>218</v>
      </c>
      <c r="H3182" s="275">
        <v>1270</v>
      </c>
      <c r="I3182" s="275"/>
      <c r="J3182" s="275"/>
      <c r="K3182" s="275"/>
      <c r="L3182" s="275"/>
      <c r="M3182" s="275">
        <f t="shared" si="1881"/>
        <v>1270</v>
      </c>
    </row>
    <row r="3183" spans="1:13" s="99" customFormat="1" ht="67.5" hidden="1" x14ac:dyDescent="0.2">
      <c r="A3183" s="187" t="s">
        <v>893</v>
      </c>
      <c r="B3183" s="169" t="s">
        <v>909</v>
      </c>
      <c r="C3183" s="169"/>
      <c r="D3183" s="169"/>
      <c r="E3183" s="170"/>
      <c r="F3183" s="172" t="s">
        <v>910</v>
      </c>
      <c r="G3183" s="173" t="s">
        <v>618</v>
      </c>
      <c r="H3183" s="297">
        <f>H3184+H3191+H3202+H3226+H3233+H3244+H3205+H3212+H3223</f>
        <v>145700</v>
      </c>
      <c r="I3183" s="297">
        <f>I3184+I3191+I3202+I3226+I3233+I3244+I3205+I3212+I3223</f>
        <v>116300</v>
      </c>
      <c r="J3183" s="297">
        <f>J3184+J3191+J3202+J3226+J3233+J3244+J3205+J3212+J3223</f>
        <v>116300</v>
      </c>
      <c r="K3183" s="297">
        <f t="shared" ref="K3183:L3183" si="1936">K3184+K3191+K3202+K3226+K3233+K3244+K3205+K3212+K3223</f>
        <v>0</v>
      </c>
      <c r="L3183" s="297">
        <f t="shared" si="1936"/>
        <v>0</v>
      </c>
      <c r="M3183" s="297">
        <f t="shared" si="1881"/>
        <v>145700</v>
      </c>
    </row>
    <row r="3184" spans="1:13" hidden="1" x14ac:dyDescent="0.2">
      <c r="A3184" s="182" t="s">
        <v>893</v>
      </c>
      <c r="B3184" s="182" t="s">
        <v>909</v>
      </c>
      <c r="C3184" s="164">
        <v>43</v>
      </c>
      <c r="D3184" s="163"/>
      <c r="E3184" s="165">
        <v>31</v>
      </c>
      <c r="F3184" s="166"/>
      <c r="G3184" s="166"/>
      <c r="H3184" s="180">
        <f t="shared" ref="H3184:J3184" si="1937">H3185+H3189+H3187</f>
        <v>14300</v>
      </c>
      <c r="I3184" s="180">
        <f t="shared" si="1937"/>
        <v>0</v>
      </c>
      <c r="J3184" s="180">
        <f t="shared" si="1937"/>
        <v>0</v>
      </c>
      <c r="K3184" s="180">
        <f t="shared" ref="K3184:L3184" si="1938">K3185+K3189+K3187</f>
        <v>0</v>
      </c>
      <c r="L3184" s="180">
        <f t="shared" si="1938"/>
        <v>0</v>
      </c>
      <c r="M3184" s="180">
        <f t="shared" si="1881"/>
        <v>14300</v>
      </c>
    </row>
    <row r="3185" spans="1:13" s="99" customFormat="1" hidden="1" x14ac:dyDescent="0.2">
      <c r="A3185" s="116" t="s">
        <v>893</v>
      </c>
      <c r="B3185" s="116" t="s">
        <v>909</v>
      </c>
      <c r="C3185" s="101">
        <v>43</v>
      </c>
      <c r="D3185" s="116"/>
      <c r="E3185" s="111">
        <v>311</v>
      </c>
      <c r="F3185" s="139"/>
      <c r="G3185" s="181"/>
      <c r="H3185" s="106">
        <f t="shared" ref="H3185:L3185" si="1939">H3186</f>
        <v>12000</v>
      </c>
      <c r="I3185" s="106">
        <f t="shared" si="1939"/>
        <v>0</v>
      </c>
      <c r="J3185" s="106">
        <f t="shared" si="1939"/>
        <v>0</v>
      </c>
      <c r="K3185" s="106">
        <f t="shared" si="1939"/>
        <v>0</v>
      </c>
      <c r="L3185" s="106">
        <f t="shared" si="1939"/>
        <v>0</v>
      </c>
      <c r="M3185" s="106">
        <f t="shared" si="1881"/>
        <v>12000</v>
      </c>
    </row>
    <row r="3186" spans="1:13" ht="15" hidden="1" x14ac:dyDescent="0.2">
      <c r="A3186" s="95" t="s">
        <v>893</v>
      </c>
      <c r="B3186" s="95" t="s">
        <v>909</v>
      </c>
      <c r="C3186" s="94">
        <v>43</v>
      </c>
      <c r="D3186" s="95" t="s">
        <v>101</v>
      </c>
      <c r="E3186" s="117">
        <v>3111</v>
      </c>
      <c r="F3186" s="140" t="s">
        <v>33</v>
      </c>
      <c r="H3186" s="275">
        <v>12000</v>
      </c>
      <c r="I3186" s="275"/>
      <c r="J3186" s="275"/>
      <c r="K3186" s="275"/>
      <c r="L3186" s="275"/>
      <c r="M3186" s="275">
        <f t="shared" si="1881"/>
        <v>12000</v>
      </c>
    </row>
    <row r="3187" spans="1:13" s="99" customFormat="1" hidden="1" x14ac:dyDescent="0.2">
      <c r="A3187" s="116" t="s">
        <v>893</v>
      </c>
      <c r="B3187" s="116" t="s">
        <v>909</v>
      </c>
      <c r="C3187" s="101">
        <v>43</v>
      </c>
      <c r="D3187" s="116"/>
      <c r="E3187" s="111">
        <v>312</v>
      </c>
      <c r="F3187" s="139"/>
      <c r="G3187" s="181"/>
      <c r="H3187" s="106">
        <f t="shared" ref="H3187:L3187" si="1940">H3188</f>
        <v>600</v>
      </c>
      <c r="I3187" s="106">
        <f t="shared" si="1940"/>
        <v>0</v>
      </c>
      <c r="J3187" s="106">
        <f t="shared" si="1940"/>
        <v>0</v>
      </c>
      <c r="K3187" s="106">
        <f t="shared" si="1940"/>
        <v>0</v>
      </c>
      <c r="L3187" s="106">
        <f t="shared" si="1940"/>
        <v>0</v>
      </c>
      <c r="M3187" s="106">
        <f t="shared" si="1881"/>
        <v>600</v>
      </c>
    </row>
    <row r="3188" spans="1:13" ht="15" hidden="1" x14ac:dyDescent="0.2">
      <c r="A3188" s="95" t="s">
        <v>893</v>
      </c>
      <c r="B3188" s="95" t="s">
        <v>909</v>
      </c>
      <c r="C3188" s="94">
        <v>43</v>
      </c>
      <c r="D3188" s="95" t="s">
        <v>101</v>
      </c>
      <c r="E3188" s="117">
        <v>3121</v>
      </c>
      <c r="F3188" s="140" t="s">
        <v>471</v>
      </c>
      <c r="H3188" s="275">
        <v>600</v>
      </c>
      <c r="I3188" s="275"/>
      <c r="J3188" s="275"/>
      <c r="K3188" s="275"/>
      <c r="L3188" s="275"/>
      <c r="M3188" s="275">
        <f t="shared" si="1881"/>
        <v>600</v>
      </c>
    </row>
    <row r="3189" spans="1:13" hidden="1" x14ac:dyDescent="0.2">
      <c r="A3189" s="116" t="s">
        <v>893</v>
      </c>
      <c r="B3189" s="116" t="s">
        <v>909</v>
      </c>
      <c r="C3189" s="101">
        <v>43</v>
      </c>
      <c r="D3189" s="116"/>
      <c r="E3189" s="111">
        <v>313</v>
      </c>
      <c r="F3189" s="139"/>
      <c r="G3189" s="181"/>
      <c r="H3189" s="106">
        <f t="shared" ref="H3189:L3189" si="1941">H3190</f>
        <v>1700</v>
      </c>
      <c r="I3189" s="106">
        <f t="shared" si="1941"/>
        <v>0</v>
      </c>
      <c r="J3189" s="106">
        <f t="shared" si="1941"/>
        <v>0</v>
      </c>
      <c r="K3189" s="106">
        <f t="shared" si="1941"/>
        <v>0</v>
      </c>
      <c r="L3189" s="106">
        <f t="shared" si="1941"/>
        <v>0</v>
      </c>
      <c r="M3189" s="106">
        <f t="shared" si="1881"/>
        <v>1700</v>
      </c>
    </row>
    <row r="3190" spans="1:13" s="99" customFormat="1" hidden="1" x14ac:dyDescent="0.2">
      <c r="A3190" s="95" t="s">
        <v>893</v>
      </c>
      <c r="B3190" s="95" t="s">
        <v>909</v>
      </c>
      <c r="C3190" s="94">
        <v>43</v>
      </c>
      <c r="D3190" s="95" t="s">
        <v>101</v>
      </c>
      <c r="E3190" s="117">
        <v>3132</v>
      </c>
      <c r="F3190" s="140" t="s">
        <v>40</v>
      </c>
      <c r="G3190" s="132"/>
      <c r="H3190" s="275">
        <v>1700</v>
      </c>
      <c r="I3190" s="275"/>
      <c r="J3190" s="275"/>
      <c r="K3190" s="275"/>
      <c r="L3190" s="275"/>
      <c r="M3190" s="275">
        <f t="shared" si="1881"/>
        <v>1700</v>
      </c>
    </row>
    <row r="3191" spans="1:13" hidden="1" x14ac:dyDescent="0.2">
      <c r="A3191" s="182" t="s">
        <v>893</v>
      </c>
      <c r="B3191" s="182" t="s">
        <v>909</v>
      </c>
      <c r="C3191" s="164">
        <v>43</v>
      </c>
      <c r="D3191" s="163"/>
      <c r="E3191" s="165">
        <v>32</v>
      </c>
      <c r="F3191" s="166"/>
      <c r="G3191" s="166"/>
      <c r="H3191" s="180">
        <f t="shared" ref="H3191:J3191" si="1942">H3192+H3197+H3195+H3200</f>
        <v>3100</v>
      </c>
      <c r="I3191" s="180">
        <f t="shared" si="1942"/>
        <v>0</v>
      </c>
      <c r="J3191" s="180">
        <f t="shared" si="1942"/>
        <v>0</v>
      </c>
      <c r="K3191" s="180">
        <f t="shared" ref="K3191:L3191" si="1943">K3192+K3197+K3195+K3200</f>
        <v>0</v>
      </c>
      <c r="L3191" s="180">
        <f t="shared" si="1943"/>
        <v>0</v>
      </c>
      <c r="M3191" s="180">
        <f t="shared" si="1881"/>
        <v>3100</v>
      </c>
    </row>
    <row r="3192" spans="1:13" hidden="1" x14ac:dyDescent="0.2">
      <c r="A3192" s="116" t="s">
        <v>893</v>
      </c>
      <c r="B3192" s="116" t="s">
        <v>909</v>
      </c>
      <c r="C3192" s="101">
        <v>43</v>
      </c>
      <c r="D3192" s="116"/>
      <c r="E3192" s="111">
        <v>321</v>
      </c>
      <c r="F3192" s="139"/>
      <c r="G3192" s="181"/>
      <c r="H3192" s="106">
        <f t="shared" ref="H3192:J3192" si="1944">H3193+H3194</f>
        <v>1400</v>
      </c>
      <c r="I3192" s="106">
        <f t="shared" si="1944"/>
        <v>0</v>
      </c>
      <c r="J3192" s="106">
        <f t="shared" si="1944"/>
        <v>0</v>
      </c>
      <c r="K3192" s="106">
        <f t="shared" ref="K3192:L3192" si="1945">K3193+K3194</f>
        <v>0</v>
      </c>
      <c r="L3192" s="106">
        <f t="shared" si="1945"/>
        <v>0</v>
      </c>
      <c r="M3192" s="106">
        <f t="shared" si="1881"/>
        <v>1400</v>
      </c>
    </row>
    <row r="3193" spans="1:13" s="99" customFormat="1" hidden="1" x14ac:dyDescent="0.2">
      <c r="A3193" s="95" t="s">
        <v>893</v>
      </c>
      <c r="B3193" s="95" t="s">
        <v>909</v>
      </c>
      <c r="C3193" s="94">
        <v>43</v>
      </c>
      <c r="D3193" s="95" t="s">
        <v>101</v>
      </c>
      <c r="E3193" s="117">
        <v>3211</v>
      </c>
      <c r="F3193" s="140" t="s">
        <v>42</v>
      </c>
      <c r="G3193" s="132"/>
      <c r="H3193" s="275">
        <v>1200</v>
      </c>
      <c r="I3193" s="275"/>
      <c r="J3193" s="275"/>
      <c r="K3193" s="275"/>
      <c r="L3193" s="275"/>
      <c r="M3193" s="275">
        <f t="shared" si="1881"/>
        <v>1200</v>
      </c>
    </row>
    <row r="3194" spans="1:13" ht="30" hidden="1" x14ac:dyDescent="0.2">
      <c r="A3194" s="95" t="s">
        <v>893</v>
      </c>
      <c r="B3194" s="95" t="s">
        <v>909</v>
      </c>
      <c r="C3194" s="94">
        <v>43</v>
      </c>
      <c r="D3194" s="95" t="s">
        <v>101</v>
      </c>
      <c r="E3194" s="117">
        <v>3212</v>
      </c>
      <c r="F3194" s="140" t="s">
        <v>43</v>
      </c>
      <c r="H3194" s="275">
        <v>200</v>
      </c>
      <c r="I3194" s="275"/>
      <c r="J3194" s="275"/>
      <c r="K3194" s="275"/>
      <c r="L3194" s="275"/>
      <c r="M3194" s="275">
        <f t="shared" si="1881"/>
        <v>200</v>
      </c>
    </row>
    <row r="3195" spans="1:13" s="99" customFormat="1" hidden="1" x14ac:dyDescent="0.2">
      <c r="A3195" s="116" t="s">
        <v>893</v>
      </c>
      <c r="B3195" s="116" t="s">
        <v>909</v>
      </c>
      <c r="C3195" s="101">
        <v>43</v>
      </c>
      <c r="D3195" s="116"/>
      <c r="E3195" s="111">
        <v>322</v>
      </c>
      <c r="F3195" s="139"/>
      <c r="G3195" s="181"/>
      <c r="H3195" s="106">
        <f t="shared" ref="H3195:L3195" si="1946">H3196</f>
        <v>200</v>
      </c>
      <c r="I3195" s="106">
        <f t="shared" si="1946"/>
        <v>0</v>
      </c>
      <c r="J3195" s="106">
        <f t="shared" si="1946"/>
        <v>0</v>
      </c>
      <c r="K3195" s="106">
        <f t="shared" si="1946"/>
        <v>0</v>
      </c>
      <c r="L3195" s="106">
        <f t="shared" si="1946"/>
        <v>0</v>
      </c>
      <c r="M3195" s="106">
        <f t="shared" si="1881"/>
        <v>200</v>
      </c>
    </row>
    <row r="3196" spans="1:13" ht="15" hidden="1" x14ac:dyDescent="0.2">
      <c r="A3196" s="95" t="s">
        <v>893</v>
      </c>
      <c r="B3196" s="95" t="s">
        <v>909</v>
      </c>
      <c r="C3196" s="94">
        <v>43</v>
      </c>
      <c r="D3196" s="95" t="s">
        <v>101</v>
      </c>
      <c r="E3196" s="117">
        <v>3223</v>
      </c>
      <c r="F3196" s="140" t="s">
        <v>48</v>
      </c>
      <c r="H3196" s="275">
        <v>200</v>
      </c>
      <c r="I3196" s="275"/>
      <c r="J3196" s="275"/>
      <c r="K3196" s="275"/>
      <c r="L3196" s="275"/>
      <c r="M3196" s="275">
        <f t="shared" si="1881"/>
        <v>200</v>
      </c>
    </row>
    <row r="3197" spans="1:13" hidden="1" x14ac:dyDescent="0.2">
      <c r="A3197" s="116" t="s">
        <v>893</v>
      </c>
      <c r="B3197" s="116" t="s">
        <v>909</v>
      </c>
      <c r="C3197" s="101">
        <v>43</v>
      </c>
      <c r="D3197" s="116"/>
      <c r="E3197" s="111">
        <v>323</v>
      </c>
      <c r="F3197" s="139"/>
      <c r="G3197" s="181"/>
      <c r="H3197" s="106">
        <f t="shared" ref="H3197:I3197" si="1947">SUM(H3198:H3199)</f>
        <v>1000</v>
      </c>
      <c r="I3197" s="106">
        <f t="shared" si="1947"/>
        <v>0</v>
      </c>
      <c r="J3197" s="106">
        <f t="shared" ref="J3197:L3197" si="1948">SUM(J3198:J3199)</f>
        <v>0</v>
      </c>
      <c r="K3197" s="106">
        <f t="shared" si="1948"/>
        <v>0</v>
      </c>
      <c r="L3197" s="106">
        <f t="shared" si="1948"/>
        <v>0</v>
      </c>
      <c r="M3197" s="106">
        <f t="shared" si="1881"/>
        <v>1000</v>
      </c>
    </row>
    <row r="3198" spans="1:13" s="99" customFormat="1" hidden="1" x14ac:dyDescent="0.2">
      <c r="A3198" s="95" t="s">
        <v>893</v>
      </c>
      <c r="B3198" s="95" t="s">
        <v>909</v>
      </c>
      <c r="C3198" s="94">
        <v>43</v>
      </c>
      <c r="D3198" s="95" t="s">
        <v>101</v>
      </c>
      <c r="E3198" s="117">
        <v>3231</v>
      </c>
      <c r="F3198" s="140" t="s">
        <v>52</v>
      </c>
      <c r="G3198" s="132"/>
      <c r="H3198" s="275">
        <v>500</v>
      </c>
      <c r="I3198" s="275"/>
      <c r="J3198" s="275"/>
      <c r="K3198" s="275"/>
      <c r="L3198" s="275"/>
      <c r="M3198" s="275">
        <f t="shared" si="1881"/>
        <v>500</v>
      </c>
    </row>
    <row r="3199" spans="1:13" ht="15" hidden="1" x14ac:dyDescent="0.2">
      <c r="A3199" s="95" t="s">
        <v>893</v>
      </c>
      <c r="B3199" s="95" t="s">
        <v>909</v>
      </c>
      <c r="C3199" s="94">
        <v>43</v>
      </c>
      <c r="D3199" s="95" t="s">
        <v>101</v>
      </c>
      <c r="E3199" s="117">
        <v>3233</v>
      </c>
      <c r="F3199" s="140" t="s">
        <v>54</v>
      </c>
      <c r="H3199" s="275">
        <v>500</v>
      </c>
      <c r="I3199" s="275"/>
      <c r="J3199" s="275"/>
      <c r="K3199" s="275"/>
      <c r="L3199" s="275"/>
      <c r="M3199" s="275">
        <f t="shared" si="1881"/>
        <v>500</v>
      </c>
    </row>
    <row r="3200" spans="1:13" hidden="1" x14ac:dyDescent="0.2">
      <c r="A3200" s="116" t="s">
        <v>893</v>
      </c>
      <c r="B3200" s="116" t="s">
        <v>909</v>
      </c>
      <c r="C3200" s="101">
        <v>43</v>
      </c>
      <c r="D3200" s="116"/>
      <c r="E3200" s="111">
        <v>329</v>
      </c>
      <c r="F3200" s="139"/>
      <c r="G3200" s="181"/>
      <c r="H3200" s="106">
        <f t="shared" ref="H3200:L3200" si="1949">H3201</f>
        <v>500</v>
      </c>
      <c r="I3200" s="106">
        <f t="shared" si="1949"/>
        <v>0</v>
      </c>
      <c r="J3200" s="106">
        <f t="shared" si="1949"/>
        <v>0</v>
      </c>
      <c r="K3200" s="106">
        <f t="shared" si="1949"/>
        <v>0</v>
      </c>
      <c r="L3200" s="106">
        <f t="shared" si="1949"/>
        <v>0</v>
      </c>
      <c r="M3200" s="106">
        <f t="shared" si="1881"/>
        <v>500</v>
      </c>
    </row>
    <row r="3201" spans="1:13" s="99" customFormat="1" hidden="1" x14ac:dyDescent="0.2">
      <c r="A3201" s="95" t="s">
        <v>893</v>
      </c>
      <c r="B3201" s="95" t="s">
        <v>909</v>
      </c>
      <c r="C3201" s="94">
        <v>43</v>
      </c>
      <c r="D3201" s="95" t="s">
        <v>101</v>
      </c>
      <c r="E3201" s="117">
        <v>3293</v>
      </c>
      <c r="F3201" s="140" t="s">
        <v>64</v>
      </c>
      <c r="G3201" s="132"/>
      <c r="H3201" s="275">
        <v>500</v>
      </c>
      <c r="I3201" s="275"/>
      <c r="J3201" s="275"/>
      <c r="K3201" s="275"/>
      <c r="L3201" s="275"/>
      <c r="M3201" s="275">
        <f t="shared" si="1881"/>
        <v>500</v>
      </c>
    </row>
    <row r="3202" spans="1:13" hidden="1" x14ac:dyDescent="0.2">
      <c r="A3202" s="182" t="s">
        <v>893</v>
      </c>
      <c r="B3202" s="182" t="s">
        <v>909</v>
      </c>
      <c r="C3202" s="164">
        <v>43</v>
      </c>
      <c r="D3202" s="163"/>
      <c r="E3202" s="165">
        <v>42</v>
      </c>
      <c r="F3202" s="166"/>
      <c r="G3202" s="166"/>
      <c r="H3202" s="180">
        <f t="shared" ref="H3202:L3203" si="1950">H3203</f>
        <v>12000</v>
      </c>
      <c r="I3202" s="180">
        <f t="shared" si="1950"/>
        <v>0</v>
      </c>
      <c r="J3202" s="180">
        <f t="shared" si="1950"/>
        <v>0</v>
      </c>
      <c r="K3202" s="180">
        <f t="shared" si="1950"/>
        <v>0</v>
      </c>
      <c r="L3202" s="180">
        <f t="shared" si="1950"/>
        <v>0</v>
      </c>
      <c r="M3202" s="180">
        <f t="shared" si="1881"/>
        <v>12000</v>
      </c>
    </row>
    <row r="3203" spans="1:13" hidden="1" x14ac:dyDescent="0.2">
      <c r="A3203" s="116" t="s">
        <v>893</v>
      </c>
      <c r="B3203" s="116" t="s">
        <v>909</v>
      </c>
      <c r="C3203" s="101">
        <v>43</v>
      </c>
      <c r="D3203" s="116"/>
      <c r="E3203" s="111">
        <v>422</v>
      </c>
      <c r="F3203" s="139"/>
      <c r="G3203" s="181"/>
      <c r="H3203" s="106">
        <f t="shared" si="1950"/>
        <v>12000</v>
      </c>
      <c r="I3203" s="106">
        <f t="shared" si="1950"/>
        <v>0</v>
      </c>
      <c r="J3203" s="106">
        <f t="shared" si="1950"/>
        <v>0</v>
      </c>
      <c r="K3203" s="106">
        <f t="shared" si="1950"/>
        <v>0</v>
      </c>
      <c r="L3203" s="106">
        <f t="shared" si="1950"/>
        <v>0</v>
      </c>
      <c r="M3203" s="106">
        <f t="shared" si="1881"/>
        <v>12000</v>
      </c>
    </row>
    <row r="3204" spans="1:13" s="99" customFormat="1" hidden="1" x14ac:dyDescent="0.2">
      <c r="A3204" s="95" t="s">
        <v>893</v>
      </c>
      <c r="B3204" s="95" t="s">
        <v>909</v>
      </c>
      <c r="C3204" s="94">
        <v>43</v>
      </c>
      <c r="D3204" s="95" t="s">
        <v>101</v>
      </c>
      <c r="E3204" s="117">
        <v>4227</v>
      </c>
      <c r="F3204" s="140" t="s">
        <v>77</v>
      </c>
      <c r="G3204" s="132"/>
      <c r="H3204" s="275">
        <v>12000</v>
      </c>
      <c r="I3204" s="275"/>
      <c r="J3204" s="275"/>
      <c r="K3204" s="275"/>
      <c r="L3204" s="275"/>
      <c r="M3204" s="275">
        <f t="shared" si="1881"/>
        <v>12000</v>
      </c>
    </row>
    <row r="3205" spans="1:13" hidden="1" x14ac:dyDescent="0.2">
      <c r="A3205" s="182" t="s">
        <v>893</v>
      </c>
      <c r="B3205" s="182" t="s">
        <v>909</v>
      </c>
      <c r="C3205" s="164">
        <v>559</v>
      </c>
      <c r="D3205" s="163"/>
      <c r="E3205" s="165">
        <v>31</v>
      </c>
      <c r="F3205" s="166"/>
      <c r="G3205" s="166"/>
      <c r="H3205" s="180">
        <f>H3206+H3210+H3208</f>
        <v>0</v>
      </c>
      <c r="I3205" s="180">
        <f>I3206+I3210+I3208</f>
        <v>0</v>
      </c>
      <c r="J3205" s="180">
        <f>J3206+J3210+J3208</f>
        <v>55900</v>
      </c>
      <c r="K3205" s="180">
        <f t="shared" ref="K3205:L3205" si="1951">K3206+K3210+K3208</f>
        <v>0</v>
      </c>
      <c r="L3205" s="180">
        <f t="shared" si="1951"/>
        <v>0</v>
      </c>
      <c r="M3205" s="180">
        <f t="shared" si="1881"/>
        <v>55900</v>
      </c>
    </row>
    <row r="3206" spans="1:13" s="99" customFormat="1" hidden="1" x14ac:dyDescent="0.2">
      <c r="A3206" s="116" t="s">
        <v>893</v>
      </c>
      <c r="B3206" s="116" t="s">
        <v>909</v>
      </c>
      <c r="C3206" s="101">
        <v>559</v>
      </c>
      <c r="D3206" s="116"/>
      <c r="E3206" s="111">
        <v>311</v>
      </c>
      <c r="F3206" s="139"/>
      <c r="G3206" s="181"/>
      <c r="H3206" s="106">
        <f>H3207</f>
        <v>0</v>
      </c>
      <c r="I3206" s="106">
        <f>I3207</f>
        <v>0</v>
      </c>
      <c r="J3206" s="106">
        <f>J3207</f>
        <v>48000</v>
      </c>
      <c r="K3206" s="106">
        <f t="shared" ref="K3206:L3206" si="1952">K3207</f>
        <v>0</v>
      </c>
      <c r="L3206" s="106">
        <f t="shared" si="1952"/>
        <v>0</v>
      </c>
      <c r="M3206" s="106">
        <f t="shared" si="1881"/>
        <v>48000</v>
      </c>
    </row>
    <row r="3207" spans="1:13" ht="15" hidden="1" x14ac:dyDescent="0.2">
      <c r="A3207" s="95" t="s">
        <v>893</v>
      </c>
      <c r="B3207" s="95" t="s">
        <v>909</v>
      </c>
      <c r="C3207" s="94">
        <v>559</v>
      </c>
      <c r="D3207" s="95" t="s">
        <v>101</v>
      </c>
      <c r="E3207" s="117">
        <v>3111</v>
      </c>
      <c r="F3207" s="140" t="s">
        <v>33</v>
      </c>
      <c r="H3207" s="275">
        <v>0</v>
      </c>
      <c r="I3207" s="275"/>
      <c r="J3207" s="275">
        <v>48000</v>
      </c>
      <c r="K3207" s="275"/>
      <c r="L3207" s="275"/>
      <c r="M3207" s="275">
        <f t="shared" si="1881"/>
        <v>48000</v>
      </c>
    </row>
    <row r="3208" spans="1:13" s="99" customFormat="1" hidden="1" x14ac:dyDescent="0.2">
      <c r="A3208" s="116" t="s">
        <v>893</v>
      </c>
      <c r="B3208" s="116" t="s">
        <v>909</v>
      </c>
      <c r="C3208" s="101">
        <v>559</v>
      </c>
      <c r="D3208" s="116"/>
      <c r="E3208" s="111">
        <v>312</v>
      </c>
      <c r="F3208" s="139"/>
      <c r="G3208" s="181"/>
      <c r="H3208" s="106">
        <f>H3209</f>
        <v>0</v>
      </c>
      <c r="I3208" s="106">
        <f>I3209</f>
        <v>0</v>
      </c>
      <c r="J3208" s="106">
        <f>J3209</f>
        <v>2400</v>
      </c>
      <c r="K3208" s="106">
        <f t="shared" ref="K3208:L3208" si="1953">K3209</f>
        <v>0</v>
      </c>
      <c r="L3208" s="106">
        <f t="shared" si="1953"/>
        <v>0</v>
      </c>
      <c r="M3208" s="106">
        <f t="shared" si="1881"/>
        <v>2400</v>
      </c>
    </row>
    <row r="3209" spans="1:13" ht="15" hidden="1" x14ac:dyDescent="0.2">
      <c r="A3209" s="95" t="s">
        <v>893</v>
      </c>
      <c r="B3209" s="95" t="s">
        <v>909</v>
      </c>
      <c r="C3209" s="94">
        <v>559</v>
      </c>
      <c r="D3209" s="95" t="s">
        <v>101</v>
      </c>
      <c r="E3209" s="117">
        <v>3121</v>
      </c>
      <c r="F3209" s="140" t="s">
        <v>471</v>
      </c>
      <c r="H3209" s="275">
        <v>0</v>
      </c>
      <c r="I3209" s="275"/>
      <c r="J3209" s="275">
        <v>2400</v>
      </c>
      <c r="K3209" s="275"/>
      <c r="L3209" s="275"/>
      <c r="M3209" s="275">
        <f t="shared" si="1881"/>
        <v>2400</v>
      </c>
    </row>
    <row r="3210" spans="1:13" hidden="1" x14ac:dyDescent="0.2">
      <c r="A3210" s="116" t="s">
        <v>893</v>
      </c>
      <c r="B3210" s="116" t="s">
        <v>909</v>
      </c>
      <c r="C3210" s="101">
        <v>559</v>
      </c>
      <c r="D3210" s="116"/>
      <c r="E3210" s="111">
        <v>313</v>
      </c>
      <c r="F3210" s="139"/>
      <c r="G3210" s="181"/>
      <c r="H3210" s="106">
        <f>H3211</f>
        <v>0</v>
      </c>
      <c r="I3210" s="106">
        <f>I3211</f>
        <v>0</v>
      </c>
      <c r="J3210" s="106">
        <f>J3211</f>
        <v>5500</v>
      </c>
      <c r="K3210" s="106">
        <f t="shared" ref="K3210:L3210" si="1954">K3211</f>
        <v>0</v>
      </c>
      <c r="L3210" s="106">
        <f t="shared" si="1954"/>
        <v>0</v>
      </c>
      <c r="M3210" s="106">
        <f t="shared" si="1881"/>
        <v>5500</v>
      </c>
    </row>
    <row r="3211" spans="1:13" s="99" customFormat="1" hidden="1" x14ac:dyDescent="0.2">
      <c r="A3211" s="95" t="s">
        <v>893</v>
      </c>
      <c r="B3211" s="95" t="s">
        <v>909</v>
      </c>
      <c r="C3211" s="94">
        <v>559</v>
      </c>
      <c r="D3211" s="95" t="s">
        <v>101</v>
      </c>
      <c r="E3211" s="117">
        <v>3132</v>
      </c>
      <c r="F3211" s="140" t="s">
        <v>40</v>
      </c>
      <c r="G3211" s="132"/>
      <c r="H3211" s="275">
        <v>0</v>
      </c>
      <c r="I3211" s="275"/>
      <c r="J3211" s="275">
        <v>5500</v>
      </c>
      <c r="K3211" s="275"/>
      <c r="L3211" s="275"/>
      <c r="M3211" s="275">
        <f t="shared" si="1881"/>
        <v>5500</v>
      </c>
    </row>
    <row r="3212" spans="1:13" hidden="1" x14ac:dyDescent="0.2">
      <c r="A3212" s="182" t="s">
        <v>893</v>
      </c>
      <c r="B3212" s="182" t="s">
        <v>909</v>
      </c>
      <c r="C3212" s="164">
        <v>559</v>
      </c>
      <c r="D3212" s="163"/>
      <c r="E3212" s="165">
        <v>32</v>
      </c>
      <c r="F3212" s="166"/>
      <c r="G3212" s="166"/>
      <c r="H3212" s="180">
        <f>H3213+H3218+H3216+H3221</f>
        <v>0</v>
      </c>
      <c r="I3212" s="180">
        <f>I3213+I3218+I3216+I3221</f>
        <v>0</v>
      </c>
      <c r="J3212" s="180">
        <f>J3213+J3218+J3216+J3221</f>
        <v>12400</v>
      </c>
      <c r="K3212" s="180">
        <f t="shared" ref="K3212:L3212" si="1955">K3213+K3218+K3216+K3221</f>
        <v>0</v>
      </c>
      <c r="L3212" s="180">
        <f t="shared" si="1955"/>
        <v>0</v>
      </c>
      <c r="M3212" s="180">
        <f t="shared" si="1881"/>
        <v>12400</v>
      </c>
    </row>
    <row r="3213" spans="1:13" hidden="1" x14ac:dyDescent="0.2">
      <c r="A3213" s="116" t="s">
        <v>893</v>
      </c>
      <c r="B3213" s="116" t="s">
        <v>909</v>
      </c>
      <c r="C3213" s="101">
        <v>559</v>
      </c>
      <c r="D3213" s="116"/>
      <c r="E3213" s="111">
        <v>321</v>
      </c>
      <c r="F3213" s="139"/>
      <c r="G3213" s="181"/>
      <c r="H3213" s="106">
        <f>H3214+H3215</f>
        <v>0</v>
      </c>
      <c r="I3213" s="106">
        <f>I3214+I3215</f>
        <v>0</v>
      </c>
      <c r="J3213" s="106">
        <f>J3214+J3215</f>
        <v>5600</v>
      </c>
      <c r="K3213" s="106">
        <f t="shared" ref="K3213:L3213" si="1956">K3214+K3215</f>
        <v>0</v>
      </c>
      <c r="L3213" s="106">
        <f t="shared" si="1956"/>
        <v>0</v>
      </c>
      <c r="M3213" s="106">
        <f t="shared" si="1881"/>
        <v>5600</v>
      </c>
    </row>
    <row r="3214" spans="1:13" s="99" customFormat="1" hidden="1" x14ac:dyDescent="0.2">
      <c r="A3214" s="95" t="s">
        <v>893</v>
      </c>
      <c r="B3214" s="95" t="s">
        <v>909</v>
      </c>
      <c r="C3214" s="94">
        <v>559</v>
      </c>
      <c r="D3214" s="95" t="s">
        <v>101</v>
      </c>
      <c r="E3214" s="117">
        <v>3211</v>
      </c>
      <c r="F3214" s="140" t="s">
        <v>42</v>
      </c>
      <c r="G3214" s="132"/>
      <c r="H3214" s="275">
        <v>0</v>
      </c>
      <c r="I3214" s="275"/>
      <c r="J3214" s="275">
        <v>4800</v>
      </c>
      <c r="K3214" s="275"/>
      <c r="L3214" s="275"/>
      <c r="M3214" s="275">
        <f t="shared" si="1881"/>
        <v>4800</v>
      </c>
    </row>
    <row r="3215" spans="1:13" ht="30" hidden="1" x14ac:dyDescent="0.2">
      <c r="A3215" s="95" t="s">
        <v>893</v>
      </c>
      <c r="B3215" s="95" t="s">
        <v>909</v>
      </c>
      <c r="C3215" s="94">
        <v>559</v>
      </c>
      <c r="D3215" s="95" t="s">
        <v>101</v>
      </c>
      <c r="E3215" s="117">
        <v>3212</v>
      </c>
      <c r="F3215" s="140" t="s">
        <v>43</v>
      </c>
      <c r="H3215" s="275">
        <v>0</v>
      </c>
      <c r="I3215" s="275"/>
      <c r="J3215" s="275">
        <v>800</v>
      </c>
      <c r="K3215" s="275"/>
      <c r="L3215" s="275"/>
      <c r="M3215" s="275">
        <f t="shared" si="1881"/>
        <v>800</v>
      </c>
    </row>
    <row r="3216" spans="1:13" s="99" customFormat="1" hidden="1" x14ac:dyDescent="0.2">
      <c r="A3216" s="116" t="s">
        <v>893</v>
      </c>
      <c r="B3216" s="116" t="s">
        <v>909</v>
      </c>
      <c r="C3216" s="101">
        <v>559</v>
      </c>
      <c r="D3216" s="116"/>
      <c r="E3216" s="111">
        <v>322</v>
      </c>
      <c r="F3216" s="139"/>
      <c r="G3216" s="181"/>
      <c r="H3216" s="106">
        <f>H3217</f>
        <v>0</v>
      </c>
      <c r="I3216" s="106">
        <f>I3217</f>
        <v>0</v>
      </c>
      <c r="J3216" s="106">
        <f>J3217</f>
        <v>800</v>
      </c>
      <c r="K3216" s="106">
        <f t="shared" ref="K3216:L3216" si="1957">K3217</f>
        <v>0</v>
      </c>
      <c r="L3216" s="106">
        <f t="shared" si="1957"/>
        <v>0</v>
      </c>
      <c r="M3216" s="106">
        <f t="shared" si="1881"/>
        <v>800</v>
      </c>
    </row>
    <row r="3217" spans="1:13" ht="15" hidden="1" x14ac:dyDescent="0.2">
      <c r="A3217" s="95" t="s">
        <v>893</v>
      </c>
      <c r="B3217" s="95" t="s">
        <v>909</v>
      </c>
      <c r="C3217" s="94">
        <v>559</v>
      </c>
      <c r="D3217" s="95" t="s">
        <v>101</v>
      </c>
      <c r="E3217" s="117">
        <v>3223</v>
      </c>
      <c r="F3217" s="140" t="s">
        <v>48</v>
      </c>
      <c r="H3217" s="275">
        <v>0</v>
      </c>
      <c r="I3217" s="275"/>
      <c r="J3217" s="275">
        <v>800</v>
      </c>
      <c r="K3217" s="275"/>
      <c r="L3217" s="275"/>
      <c r="M3217" s="275">
        <f t="shared" si="1881"/>
        <v>800</v>
      </c>
    </row>
    <row r="3218" spans="1:13" hidden="1" x14ac:dyDescent="0.2">
      <c r="A3218" s="116" t="s">
        <v>893</v>
      </c>
      <c r="B3218" s="116" t="s">
        <v>909</v>
      </c>
      <c r="C3218" s="101">
        <v>559</v>
      </c>
      <c r="D3218" s="116"/>
      <c r="E3218" s="111">
        <v>323</v>
      </c>
      <c r="F3218" s="139"/>
      <c r="G3218" s="181"/>
      <c r="H3218" s="106">
        <f>SUM(H3219:H3220)</f>
        <v>0</v>
      </c>
      <c r="I3218" s="106">
        <f>SUM(I3219:I3220)</f>
        <v>0</v>
      </c>
      <c r="J3218" s="106">
        <f>SUM(J3219:J3220)</f>
        <v>4000</v>
      </c>
      <c r="K3218" s="106">
        <f t="shared" ref="K3218:L3218" si="1958">SUM(K3219:K3220)</f>
        <v>0</v>
      </c>
      <c r="L3218" s="106">
        <f t="shared" si="1958"/>
        <v>0</v>
      </c>
      <c r="M3218" s="106">
        <f t="shared" si="1881"/>
        <v>4000</v>
      </c>
    </row>
    <row r="3219" spans="1:13" s="99" customFormat="1" hidden="1" x14ac:dyDescent="0.2">
      <c r="A3219" s="95" t="s">
        <v>893</v>
      </c>
      <c r="B3219" s="95" t="s">
        <v>909</v>
      </c>
      <c r="C3219" s="94">
        <v>559</v>
      </c>
      <c r="D3219" s="95" t="s">
        <v>101</v>
      </c>
      <c r="E3219" s="117">
        <v>3231</v>
      </c>
      <c r="F3219" s="140" t="s">
        <v>52</v>
      </c>
      <c r="G3219" s="132"/>
      <c r="H3219" s="275">
        <v>0</v>
      </c>
      <c r="I3219" s="275"/>
      <c r="J3219" s="275">
        <v>2000</v>
      </c>
      <c r="K3219" s="275"/>
      <c r="L3219" s="275"/>
      <c r="M3219" s="275">
        <f t="shared" si="1881"/>
        <v>2000</v>
      </c>
    </row>
    <row r="3220" spans="1:13" ht="15" hidden="1" x14ac:dyDescent="0.2">
      <c r="A3220" s="95" t="s">
        <v>893</v>
      </c>
      <c r="B3220" s="95" t="s">
        <v>909</v>
      </c>
      <c r="C3220" s="94">
        <v>559</v>
      </c>
      <c r="D3220" s="95" t="s">
        <v>101</v>
      </c>
      <c r="E3220" s="117">
        <v>3233</v>
      </c>
      <c r="F3220" s="140" t="s">
        <v>54</v>
      </c>
      <c r="H3220" s="275">
        <v>0</v>
      </c>
      <c r="I3220" s="275"/>
      <c r="J3220" s="275">
        <v>2000</v>
      </c>
      <c r="K3220" s="275"/>
      <c r="L3220" s="275"/>
      <c r="M3220" s="275">
        <f t="shared" si="1881"/>
        <v>2000</v>
      </c>
    </row>
    <row r="3221" spans="1:13" hidden="1" x14ac:dyDescent="0.2">
      <c r="A3221" s="116" t="s">
        <v>893</v>
      </c>
      <c r="B3221" s="116" t="s">
        <v>909</v>
      </c>
      <c r="C3221" s="101">
        <v>559</v>
      </c>
      <c r="D3221" s="116"/>
      <c r="E3221" s="111">
        <v>329</v>
      </c>
      <c r="F3221" s="139"/>
      <c r="G3221" s="181"/>
      <c r="H3221" s="106">
        <f>H3222</f>
        <v>0</v>
      </c>
      <c r="I3221" s="106">
        <f>I3222</f>
        <v>0</v>
      </c>
      <c r="J3221" s="106">
        <f>J3222</f>
        <v>2000</v>
      </c>
      <c r="K3221" s="106">
        <f t="shared" ref="K3221:L3221" si="1959">K3222</f>
        <v>0</v>
      </c>
      <c r="L3221" s="106">
        <f t="shared" si="1959"/>
        <v>0</v>
      </c>
      <c r="M3221" s="106">
        <f t="shared" si="1881"/>
        <v>2000</v>
      </c>
    </row>
    <row r="3222" spans="1:13" s="99" customFormat="1" hidden="1" x14ac:dyDescent="0.2">
      <c r="A3222" s="95" t="s">
        <v>893</v>
      </c>
      <c r="B3222" s="95" t="s">
        <v>909</v>
      </c>
      <c r="C3222" s="94">
        <v>559</v>
      </c>
      <c r="D3222" s="95" t="s">
        <v>101</v>
      </c>
      <c r="E3222" s="117">
        <v>3293</v>
      </c>
      <c r="F3222" s="140" t="s">
        <v>64</v>
      </c>
      <c r="G3222" s="132"/>
      <c r="H3222" s="275">
        <v>0</v>
      </c>
      <c r="I3222" s="275"/>
      <c r="J3222" s="275">
        <v>2000</v>
      </c>
      <c r="K3222" s="275"/>
      <c r="L3222" s="275"/>
      <c r="M3222" s="275">
        <f t="shared" si="1881"/>
        <v>2000</v>
      </c>
    </row>
    <row r="3223" spans="1:13" hidden="1" x14ac:dyDescent="0.2">
      <c r="A3223" s="182" t="s">
        <v>893</v>
      </c>
      <c r="B3223" s="182" t="s">
        <v>909</v>
      </c>
      <c r="C3223" s="164">
        <v>559</v>
      </c>
      <c r="D3223" s="163"/>
      <c r="E3223" s="165">
        <v>42</v>
      </c>
      <c r="F3223" s="166"/>
      <c r="G3223" s="166"/>
      <c r="H3223" s="180">
        <f t="shared" ref="H3223:J3224" si="1960">H3224</f>
        <v>0</v>
      </c>
      <c r="I3223" s="180">
        <f t="shared" si="1960"/>
        <v>0</v>
      </c>
      <c r="J3223" s="180">
        <f t="shared" si="1960"/>
        <v>48000</v>
      </c>
      <c r="K3223" s="180">
        <f t="shared" ref="K3223:K3224" si="1961">K3224</f>
        <v>0</v>
      </c>
      <c r="L3223" s="180">
        <f t="shared" ref="L3223:L3224" si="1962">L3224</f>
        <v>0</v>
      </c>
      <c r="M3223" s="180">
        <f t="shared" si="1881"/>
        <v>48000</v>
      </c>
    </row>
    <row r="3224" spans="1:13" hidden="1" x14ac:dyDescent="0.2">
      <c r="A3224" s="116" t="s">
        <v>893</v>
      </c>
      <c r="B3224" s="116" t="s">
        <v>909</v>
      </c>
      <c r="C3224" s="101">
        <v>559</v>
      </c>
      <c r="D3224" s="116"/>
      <c r="E3224" s="111">
        <v>422</v>
      </c>
      <c r="F3224" s="139"/>
      <c r="G3224" s="181"/>
      <c r="H3224" s="106">
        <f t="shared" si="1960"/>
        <v>0</v>
      </c>
      <c r="I3224" s="106">
        <f t="shared" si="1960"/>
        <v>0</v>
      </c>
      <c r="J3224" s="106">
        <f t="shared" si="1960"/>
        <v>48000</v>
      </c>
      <c r="K3224" s="106">
        <f t="shared" si="1961"/>
        <v>0</v>
      </c>
      <c r="L3224" s="106">
        <f t="shared" si="1962"/>
        <v>0</v>
      </c>
      <c r="M3224" s="106">
        <f t="shared" si="1881"/>
        <v>48000</v>
      </c>
    </row>
    <row r="3225" spans="1:13" ht="15" hidden="1" x14ac:dyDescent="0.2">
      <c r="A3225" s="95" t="s">
        <v>893</v>
      </c>
      <c r="B3225" s="95" t="s">
        <v>909</v>
      </c>
      <c r="C3225" s="94">
        <v>559</v>
      </c>
      <c r="D3225" s="95" t="s">
        <v>101</v>
      </c>
      <c r="E3225" s="117">
        <v>4227</v>
      </c>
      <c r="F3225" s="140" t="s">
        <v>77</v>
      </c>
      <c r="H3225" s="275">
        <v>0</v>
      </c>
      <c r="I3225" s="275"/>
      <c r="J3225" s="275">
        <v>48000</v>
      </c>
      <c r="K3225" s="275"/>
      <c r="L3225" s="275"/>
      <c r="M3225" s="275">
        <f t="shared" si="1881"/>
        <v>48000</v>
      </c>
    </row>
    <row r="3226" spans="1:13" hidden="1" x14ac:dyDescent="0.2">
      <c r="A3226" s="182" t="s">
        <v>893</v>
      </c>
      <c r="B3226" s="182" t="s">
        <v>909</v>
      </c>
      <c r="C3226" s="164">
        <v>559</v>
      </c>
      <c r="D3226" s="163"/>
      <c r="E3226" s="165">
        <v>31</v>
      </c>
      <c r="F3226" s="166"/>
      <c r="G3226" s="166"/>
      <c r="H3226" s="180">
        <f t="shared" ref="H3226:J3226" si="1963">H3227+H3231+H3229</f>
        <v>55900</v>
      </c>
      <c r="I3226" s="180">
        <f t="shared" si="1963"/>
        <v>55900</v>
      </c>
      <c r="J3226" s="180">
        <f t="shared" si="1963"/>
        <v>0</v>
      </c>
      <c r="K3226" s="180">
        <f t="shared" ref="K3226:L3226" si="1964">K3227+K3231+K3229</f>
        <v>0</v>
      </c>
      <c r="L3226" s="180">
        <f t="shared" si="1964"/>
        <v>0</v>
      </c>
      <c r="M3226" s="180">
        <f t="shared" si="1881"/>
        <v>0</v>
      </c>
    </row>
    <row r="3227" spans="1:13" s="99" customFormat="1" hidden="1" x14ac:dyDescent="0.2">
      <c r="A3227" s="116" t="s">
        <v>893</v>
      </c>
      <c r="B3227" s="116" t="s">
        <v>909</v>
      </c>
      <c r="C3227" s="101">
        <v>559</v>
      </c>
      <c r="D3227" s="116"/>
      <c r="E3227" s="111">
        <v>311</v>
      </c>
      <c r="F3227" s="139"/>
      <c r="G3227" s="181"/>
      <c r="H3227" s="106">
        <f t="shared" ref="H3227:L3227" si="1965">H3228</f>
        <v>48000</v>
      </c>
      <c r="I3227" s="106">
        <f t="shared" si="1965"/>
        <v>48000</v>
      </c>
      <c r="J3227" s="106">
        <f t="shared" si="1965"/>
        <v>0</v>
      </c>
      <c r="K3227" s="106">
        <f t="shared" si="1965"/>
        <v>0</v>
      </c>
      <c r="L3227" s="106">
        <f t="shared" si="1965"/>
        <v>0</v>
      </c>
      <c r="M3227" s="106">
        <f t="shared" si="1881"/>
        <v>0</v>
      </c>
    </row>
    <row r="3228" spans="1:13" ht="15" hidden="1" x14ac:dyDescent="0.2">
      <c r="A3228" s="95" t="s">
        <v>893</v>
      </c>
      <c r="B3228" s="95" t="s">
        <v>909</v>
      </c>
      <c r="C3228" s="94">
        <v>559</v>
      </c>
      <c r="D3228" s="95" t="s">
        <v>911</v>
      </c>
      <c r="E3228" s="117">
        <v>3111</v>
      </c>
      <c r="F3228" s="140" t="s">
        <v>33</v>
      </c>
      <c r="H3228" s="275">
        <v>48000</v>
      </c>
      <c r="I3228" s="275">
        <v>48000</v>
      </c>
      <c r="J3228" s="275"/>
      <c r="K3228" s="275"/>
      <c r="L3228" s="275"/>
      <c r="M3228" s="275">
        <f t="shared" si="1881"/>
        <v>0</v>
      </c>
    </row>
    <row r="3229" spans="1:13" s="99" customFormat="1" hidden="1" x14ac:dyDescent="0.2">
      <c r="A3229" s="116" t="s">
        <v>893</v>
      </c>
      <c r="B3229" s="116" t="s">
        <v>909</v>
      </c>
      <c r="C3229" s="101">
        <v>559</v>
      </c>
      <c r="D3229" s="116"/>
      <c r="E3229" s="111">
        <v>312</v>
      </c>
      <c r="F3229" s="139"/>
      <c r="G3229" s="181"/>
      <c r="H3229" s="106">
        <f t="shared" ref="H3229:L3229" si="1966">H3230</f>
        <v>2400</v>
      </c>
      <c r="I3229" s="106">
        <f t="shared" si="1966"/>
        <v>2400</v>
      </c>
      <c r="J3229" s="106">
        <f t="shared" si="1966"/>
        <v>0</v>
      </c>
      <c r="K3229" s="106">
        <f t="shared" si="1966"/>
        <v>0</v>
      </c>
      <c r="L3229" s="106">
        <f t="shared" si="1966"/>
        <v>0</v>
      </c>
      <c r="M3229" s="106">
        <f t="shared" si="1881"/>
        <v>0</v>
      </c>
    </row>
    <row r="3230" spans="1:13" ht="15" hidden="1" x14ac:dyDescent="0.2">
      <c r="A3230" s="95" t="s">
        <v>893</v>
      </c>
      <c r="B3230" s="95" t="s">
        <v>909</v>
      </c>
      <c r="C3230" s="94">
        <v>559</v>
      </c>
      <c r="D3230" s="95" t="s">
        <v>911</v>
      </c>
      <c r="E3230" s="117">
        <v>3121</v>
      </c>
      <c r="F3230" s="140" t="s">
        <v>471</v>
      </c>
      <c r="H3230" s="275">
        <v>2400</v>
      </c>
      <c r="I3230" s="275">
        <v>2400</v>
      </c>
      <c r="J3230" s="275"/>
      <c r="K3230" s="275"/>
      <c r="L3230" s="275"/>
      <c r="M3230" s="275">
        <f t="shared" si="1881"/>
        <v>0</v>
      </c>
    </row>
    <row r="3231" spans="1:13" hidden="1" x14ac:dyDescent="0.2">
      <c r="A3231" s="116" t="s">
        <v>893</v>
      </c>
      <c r="B3231" s="116" t="s">
        <v>909</v>
      </c>
      <c r="C3231" s="101">
        <v>559</v>
      </c>
      <c r="D3231" s="116"/>
      <c r="E3231" s="111">
        <v>313</v>
      </c>
      <c r="F3231" s="139"/>
      <c r="G3231" s="181"/>
      <c r="H3231" s="106">
        <f t="shared" ref="H3231:L3231" si="1967">H3232</f>
        <v>5500</v>
      </c>
      <c r="I3231" s="106">
        <f t="shared" si="1967"/>
        <v>5500</v>
      </c>
      <c r="J3231" s="106">
        <f t="shared" si="1967"/>
        <v>0</v>
      </c>
      <c r="K3231" s="106">
        <f t="shared" si="1967"/>
        <v>0</v>
      </c>
      <c r="L3231" s="106">
        <f t="shared" si="1967"/>
        <v>0</v>
      </c>
      <c r="M3231" s="106">
        <f t="shared" si="1881"/>
        <v>0</v>
      </c>
    </row>
    <row r="3232" spans="1:13" s="99" customFormat="1" hidden="1" x14ac:dyDescent="0.2">
      <c r="A3232" s="95" t="s">
        <v>893</v>
      </c>
      <c r="B3232" s="95" t="s">
        <v>909</v>
      </c>
      <c r="C3232" s="94">
        <v>559</v>
      </c>
      <c r="D3232" s="95" t="s">
        <v>911</v>
      </c>
      <c r="E3232" s="117">
        <v>3132</v>
      </c>
      <c r="F3232" s="140" t="s">
        <v>40</v>
      </c>
      <c r="G3232" s="132"/>
      <c r="H3232" s="275">
        <v>5500</v>
      </c>
      <c r="I3232" s="275">
        <v>5500</v>
      </c>
      <c r="J3232" s="275"/>
      <c r="K3232" s="275"/>
      <c r="L3232" s="275"/>
      <c r="M3232" s="275">
        <f t="shared" si="1881"/>
        <v>0</v>
      </c>
    </row>
    <row r="3233" spans="1:13" hidden="1" x14ac:dyDescent="0.2">
      <c r="A3233" s="182" t="s">
        <v>893</v>
      </c>
      <c r="B3233" s="182" t="s">
        <v>909</v>
      </c>
      <c r="C3233" s="164">
        <v>559</v>
      </c>
      <c r="D3233" s="163"/>
      <c r="E3233" s="165">
        <v>32</v>
      </c>
      <c r="F3233" s="166"/>
      <c r="G3233" s="166"/>
      <c r="H3233" s="180">
        <f t="shared" ref="H3233:J3233" si="1968">H3234+H3239+H3237+H3242</f>
        <v>12400</v>
      </c>
      <c r="I3233" s="180">
        <f t="shared" si="1968"/>
        <v>12400</v>
      </c>
      <c r="J3233" s="180">
        <f t="shared" si="1968"/>
        <v>0</v>
      </c>
      <c r="K3233" s="180">
        <f t="shared" ref="K3233:L3233" si="1969">K3234+K3239+K3237+K3242</f>
        <v>0</v>
      </c>
      <c r="L3233" s="180">
        <f t="shared" si="1969"/>
        <v>0</v>
      </c>
      <c r="M3233" s="180">
        <f t="shared" si="1881"/>
        <v>0</v>
      </c>
    </row>
    <row r="3234" spans="1:13" hidden="1" x14ac:dyDescent="0.2">
      <c r="A3234" s="116" t="s">
        <v>893</v>
      </c>
      <c r="B3234" s="116" t="s">
        <v>909</v>
      </c>
      <c r="C3234" s="101">
        <v>559</v>
      </c>
      <c r="D3234" s="116"/>
      <c r="E3234" s="111">
        <v>321</v>
      </c>
      <c r="F3234" s="139"/>
      <c r="G3234" s="181"/>
      <c r="H3234" s="106">
        <f t="shared" ref="H3234:J3234" si="1970">H3235+H3236</f>
        <v>5600</v>
      </c>
      <c r="I3234" s="106">
        <f t="shared" si="1970"/>
        <v>5600</v>
      </c>
      <c r="J3234" s="106">
        <f t="shared" si="1970"/>
        <v>0</v>
      </c>
      <c r="K3234" s="106">
        <f t="shared" ref="K3234:L3234" si="1971">K3235+K3236</f>
        <v>0</v>
      </c>
      <c r="L3234" s="106">
        <f t="shared" si="1971"/>
        <v>0</v>
      </c>
      <c r="M3234" s="106">
        <f t="shared" si="1881"/>
        <v>0</v>
      </c>
    </row>
    <row r="3235" spans="1:13" s="99" customFormat="1" hidden="1" x14ac:dyDescent="0.2">
      <c r="A3235" s="95" t="s">
        <v>893</v>
      </c>
      <c r="B3235" s="95" t="s">
        <v>909</v>
      </c>
      <c r="C3235" s="94">
        <v>559</v>
      </c>
      <c r="D3235" s="95" t="s">
        <v>911</v>
      </c>
      <c r="E3235" s="117">
        <v>3211</v>
      </c>
      <c r="F3235" s="140" t="s">
        <v>42</v>
      </c>
      <c r="G3235" s="132"/>
      <c r="H3235" s="275">
        <v>4800</v>
      </c>
      <c r="I3235" s="275">
        <v>4800</v>
      </c>
      <c r="J3235" s="275"/>
      <c r="K3235" s="275"/>
      <c r="L3235" s="275"/>
      <c r="M3235" s="275">
        <f t="shared" si="1881"/>
        <v>0</v>
      </c>
    </row>
    <row r="3236" spans="1:13" ht="30" hidden="1" x14ac:dyDescent="0.2">
      <c r="A3236" s="95" t="s">
        <v>893</v>
      </c>
      <c r="B3236" s="95" t="s">
        <v>909</v>
      </c>
      <c r="C3236" s="94">
        <v>559</v>
      </c>
      <c r="D3236" s="95" t="s">
        <v>911</v>
      </c>
      <c r="E3236" s="117">
        <v>3212</v>
      </c>
      <c r="F3236" s="140" t="s">
        <v>43</v>
      </c>
      <c r="H3236" s="275">
        <v>800</v>
      </c>
      <c r="I3236" s="275">
        <v>800</v>
      </c>
      <c r="J3236" s="275"/>
      <c r="K3236" s="275"/>
      <c r="L3236" s="275"/>
      <c r="M3236" s="275">
        <f t="shared" si="1881"/>
        <v>0</v>
      </c>
    </row>
    <row r="3237" spans="1:13" s="99" customFormat="1" hidden="1" x14ac:dyDescent="0.2">
      <c r="A3237" s="116" t="s">
        <v>893</v>
      </c>
      <c r="B3237" s="116" t="s">
        <v>909</v>
      </c>
      <c r="C3237" s="101">
        <v>559</v>
      </c>
      <c r="D3237" s="116"/>
      <c r="E3237" s="111">
        <v>322</v>
      </c>
      <c r="F3237" s="139"/>
      <c r="G3237" s="181"/>
      <c r="H3237" s="106">
        <f t="shared" ref="H3237:L3237" si="1972">H3238</f>
        <v>800</v>
      </c>
      <c r="I3237" s="106">
        <f t="shared" si="1972"/>
        <v>800</v>
      </c>
      <c r="J3237" s="106">
        <f t="shared" si="1972"/>
        <v>0</v>
      </c>
      <c r="K3237" s="106">
        <f t="shared" si="1972"/>
        <v>0</v>
      </c>
      <c r="L3237" s="106">
        <f t="shared" si="1972"/>
        <v>0</v>
      </c>
      <c r="M3237" s="106">
        <f t="shared" si="1881"/>
        <v>0</v>
      </c>
    </row>
    <row r="3238" spans="1:13" ht="15" hidden="1" x14ac:dyDescent="0.2">
      <c r="A3238" s="95" t="s">
        <v>893</v>
      </c>
      <c r="B3238" s="95" t="s">
        <v>909</v>
      </c>
      <c r="C3238" s="94">
        <v>559</v>
      </c>
      <c r="D3238" s="95" t="s">
        <v>911</v>
      </c>
      <c r="E3238" s="117">
        <v>3223</v>
      </c>
      <c r="F3238" s="140" t="s">
        <v>48</v>
      </c>
      <c r="H3238" s="275">
        <v>800</v>
      </c>
      <c r="I3238" s="275">
        <v>800</v>
      </c>
      <c r="J3238" s="275"/>
      <c r="K3238" s="275"/>
      <c r="L3238" s="275"/>
      <c r="M3238" s="275">
        <f t="shared" si="1881"/>
        <v>0</v>
      </c>
    </row>
    <row r="3239" spans="1:13" hidden="1" x14ac:dyDescent="0.2">
      <c r="A3239" s="116" t="s">
        <v>893</v>
      </c>
      <c r="B3239" s="116" t="s">
        <v>909</v>
      </c>
      <c r="C3239" s="101">
        <v>559</v>
      </c>
      <c r="D3239" s="116"/>
      <c r="E3239" s="111">
        <v>323</v>
      </c>
      <c r="F3239" s="139"/>
      <c r="G3239" s="181"/>
      <c r="H3239" s="106">
        <f t="shared" ref="H3239:I3239" si="1973">SUM(H3240:H3241)</f>
        <v>4000</v>
      </c>
      <c r="I3239" s="106">
        <f t="shared" si="1973"/>
        <v>4000</v>
      </c>
      <c r="J3239" s="106">
        <f t="shared" ref="J3239:L3239" si="1974">SUM(J3240:J3241)</f>
        <v>0</v>
      </c>
      <c r="K3239" s="106">
        <f t="shared" si="1974"/>
        <v>0</v>
      </c>
      <c r="L3239" s="106">
        <f t="shared" si="1974"/>
        <v>0</v>
      </c>
      <c r="M3239" s="106">
        <f t="shared" si="1881"/>
        <v>0</v>
      </c>
    </row>
    <row r="3240" spans="1:13" s="99" customFormat="1" hidden="1" x14ac:dyDescent="0.2">
      <c r="A3240" s="95" t="s">
        <v>893</v>
      </c>
      <c r="B3240" s="95" t="s">
        <v>909</v>
      </c>
      <c r="C3240" s="94">
        <v>559</v>
      </c>
      <c r="D3240" s="95" t="s">
        <v>911</v>
      </c>
      <c r="E3240" s="117">
        <v>3231</v>
      </c>
      <c r="F3240" s="140" t="s">
        <v>52</v>
      </c>
      <c r="G3240" s="132"/>
      <c r="H3240" s="275">
        <v>2000</v>
      </c>
      <c r="I3240" s="275">
        <v>2000</v>
      </c>
      <c r="J3240" s="275"/>
      <c r="K3240" s="275"/>
      <c r="L3240" s="275"/>
      <c r="M3240" s="275">
        <f t="shared" si="1881"/>
        <v>0</v>
      </c>
    </row>
    <row r="3241" spans="1:13" ht="15" hidden="1" x14ac:dyDescent="0.2">
      <c r="A3241" s="95" t="s">
        <v>893</v>
      </c>
      <c r="B3241" s="95" t="s">
        <v>909</v>
      </c>
      <c r="C3241" s="94">
        <v>559</v>
      </c>
      <c r="D3241" s="95" t="s">
        <v>911</v>
      </c>
      <c r="E3241" s="117">
        <v>3233</v>
      </c>
      <c r="F3241" s="140" t="s">
        <v>54</v>
      </c>
      <c r="H3241" s="275">
        <v>2000</v>
      </c>
      <c r="I3241" s="275">
        <v>2000</v>
      </c>
      <c r="J3241" s="275"/>
      <c r="K3241" s="275"/>
      <c r="L3241" s="275"/>
      <c r="M3241" s="275">
        <f t="shared" si="1881"/>
        <v>0</v>
      </c>
    </row>
    <row r="3242" spans="1:13" hidden="1" x14ac:dyDescent="0.2">
      <c r="A3242" s="116" t="s">
        <v>893</v>
      </c>
      <c r="B3242" s="116" t="s">
        <v>909</v>
      </c>
      <c r="C3242" s="101">
        <v>559</v>
      </c>
      <c r="D3242" s="116"/>
      <c r="E3242" s="111">
        <v>329</v>
      </c>
      <c r="F3242" s="139"/>
      <c r="G3242" s="181"/>
      <c r="H3242" s="106">
        <f t="shared" ref="H3242:L3242" si="1975">H3243</f>
        <v>2000</v>
      </c>
      <c r="I3242" s="106">
        <f t="shared" si="1975"/>
        <v>2000</v>
      </c>
      <c r="J3242" s="106">
        <f t="shared" si="1975"/>
        <v>0</v>
      </c>
      <c r="K3242" s="106">
        <f t="shared" si="1975"/>
        <v>0</v>
      </c>
      <c r="L3242" s="106">
        <f t="shared" si="1975"/>
        <v>0</v>
      </c>
      <c r="M3242" s="106">
        <f t="shared" si="1881"/>
        <v>0</v>
      </c>
    </row>
    <row r="3243" spans="1:13" s="99" customFormat="1" hidden="1" x14ac:dyDescent="0.2">
      <c r="A3243" s="95" t="s">
        <v>893</v>
      </c>
      <c r="B3243" s="95" t="s">
        <v>909</v>
      </c>
      <c r="C3243" s="94">
        <v>559</v>
      </c>
      <c r="D3243" s="95" t="s">
        <v>911</v>
      </c>
      <c r="E3243" s="117">
        <v>3293</v>
      </c>
      <c r="F3243" s="140" t="s">
        <v>64</v>
      </c>
      <c r="G3243" s="132"/>
      <c r="H3243" s="275">
        <v>2000</v>
      </c>
      <c r="I3243" s="275">
        <v>2000</v>
      </c>
      <c r="J3243" s="275"/>
      <c r="K3243" s="275"/>
      <c r="L3243" s="275"/>
      <c r="M3243" s="275">
        <f t="shared" si="1881"/>
        <v>0</v>
      </c>
    </row>
    <row r="3244" spans="1:13" hidden="1" x14ac:dyDescent="0.2">
      <c r="A3244" s="182" t="s">
        <v>893</v>
      </c>
      <c r="B3244" s="182" t="s">
        <v>909</v>
      </c>
      <c r="C3244" s="164">
        <v>559</v>
      </c>
      <c r="D3244" s="163"/>
      <c r="E3244" s="165">
        <v>42</v>
      </c>
      <c r="F3244" s="166"/>
      <c r="G3244" s="166"/>
      <c r="H3244" s="180">
        <f t="shared" ref="H3244:L3245" si="1976">H3245</f>
        <v>48000</v>
      </c>
      <c r="I3244" s="180">
        <f t="shared" si="1976"/>
        <v>48000</v>
      </c>
      <c r="J3244" s="180">
        <f t="shared" si="1976"/>
        <v>0</v>
      </c>
      <c r="K3244" s="180">
        <f t="shared" si="1976"/>
        <v>0</v>
      </c>
      <c r="L3244" s="180">
        <f t="shared" si="1976"/>
        <v>0</v>
      </c>
      <c r="M3244" s="180">
        <f t="shared" si="1881"/>
        <v>0</v>
      </c>
    </row>
    <row r="3245" spans="1:13" hidden="1" x14ac:dyDescent="0.2">
      <c r="A3245" s="116" t="s">
        <v>893</v>
      </c>
      <c r="B3245" s="116" t="s">
        <v>909</v>
      </c>
      <c r="C3245" s="101">
        <v>559</v>
      </c>
      <c r="D3245" s="116"/>
      <c r="E3245" s="111">
        <v>422</v>
      </c>
      <c r="F3245" s="139"/>
      <c r="G3245" s="181"/>
      <c r="H3245" s="106">
        <f t="shared" si="1976"/>
        <v>48000</v>
      </c>
      <c r="I3245" s="106">
        <f t="shared" si="1976"/>
        <v>48000</v>
      </c>
      <c r="J3245" s="106">
        <f t="shared" si="1976"/>
        <v>0</v>
      </c>
      <c r="K3245" s="106">
        <f t="shared" si="1976"/>
        <v>0</v>
      </c>
      <c r="L3245" s="106">
        <f t="shared" si="1976"/>
        <v>0</v>
      </c>
      <c r="M3245" s="106">
        <f t="shared" si="1881"/>
        <v>0</v>
      </c>
    </row>
    <row r="3246" spans="1:13" ht="15" hidden="1" x14ac:dyDescent="0.2">
      <c r="A3246" s="95" t="s">
        <v>893</v>
      </c>
      <c r="B3246" s="95" t="s">
        <v>909</v>
      </c>
      <c r="C3246" s="94">
        <v>559</v>
      </c>
      <c r="D3246" s="95" t="s">
        <v>911</v>
      </c>
      <c r="E3246" s="117">
        <v>4227</v>
      </c>
      <c r="F3246" s="140" t="s">
        <v>77</v>
      </c>
      <c r="H3246" s="275">
        <v>48000</v>
      </c>
      <c r="I3246" s="275">
        <v>48000</v>
      </c>
      <c r="J3246" s="275"/>
      <c r="K3246" s="275"/>
      <c r="L3246" s="275"/>
      <c r="M3246" s="275">
        <f t="shared" si="1881"/>
        <v>0</v>
      </c>
    </row>
    <row r="3247" spans="1:13" s="99" customFormat="1" ht="78.75" hidden="1" x14ac:dyDescent="0.2">
      <c r="A3247" s="187" t="s">
        <v>893</v>
      </c>
      <c r="B3247" s="169" t="s">
        <v>912</v>
      </c>
      <c r="C3247" s="169"/>
      <c r="D3247" s="169"/>
      <c r="E3247" s="170"/>
      <c r="F3247" s="172" t="s">
        <v>913</v>
      </c>
      <c r="G3247" s="173" t="s">
        <v>618</v>
      </c>
      <c r="H3247" s="297">
        <f t="shared" ref="H3247:J3247" si="1977">H3248+H3255+H3258+H3265</f>
        <v>90800</v>
      </c>
      <c r="I3247" s="297">
        <f t="shared" si="1977"/>
        <v>0</v>
      </c>
      <c r="J3247" s="297">
        <f t="shared" si="1977"/>
        <v>0</v>
      </c>
      <c r="K3247" s="297">
        <f t="shared" ref="K3247:L3247" si="1978">K3248+K3255+K3258+K3265</f>
        <v>0</v>
      </c>
      <c r="L3247" s="297">
        <f t="shared" si="1978"/>
        <v>0</v>
      </c>
      <c r="M3247" s="297">
        <f t="shared" si="1881"/>
        <v>90800</v>
      </c>
    </row>
    <row r="3248" spans="1:13" hidden="1" x14ac:dyDescent="0.2">
      <c r="A3248" s="182" t="s">
        <v>893</v>
      </c>
      <c r="B3248" s="182" t="s">
        <v>912</v>
      </c>
      <c r="C3248" s="164">
        <v>43</v>
      </c>
      <c r="D3248" s="163"/>
      <c r="E3248" s="165">
        <v>31</v>
      </c>
      <c r="F3248" s="166"/>
      <c r="G3248" s="166"/>
      <c r="H3248" s="180">
        <f t="shared" ref="H3248:J3248" si="1979">H3249+H3253+H3251</f>
        <v>4800</v>
      </c>
      <c r="I3248" s="180">
        <f t="shared" si="1979"/>
        <v>0</v>
      </c>
      <c r="J3248" s="180">
        <f t="shared" si="1979"/>
        <v>0</v>
      </c>
      <c r="K3248" s="180">
        <f t="shared" ref="K3248:L3248" si="1980">K3249+K3253+K3251</f>
        <v>0</v>
      </c>
      <c r="L3248" s="180">
        <f t="shared" si="1980"/>
        <v>0</v>
      </c>
      <c r="M3248" s="180">
        <f t="shared" si="1881"/>
        <v>4800</v>
      </c>
    </row>
    <row r="3249" spans="1:13" s="99" customFormat="1" hidden="1" x14ac:dyDescent="0.2">
      <c r="A3249" s="116" t="s">
        <v>893</v>
      </c>
      <c r="B3249" s="116" t="s">
        <v>912</v>
      </c>
      <c r="C3249" s="101">
        <v>43</v>
      </c>
      <c r="D3249" s="116"/>
      <c r="E3249" s="111">
        <v>311</v>
      </c>
      <c r="F3249" s="139"/>
      <c r="G3249" s="181"/>
      <c r="H3249" s="106">
        <f t="shared" ref="H3249:L3249" si="1981">H3250</f>
        <v>4000</v>
      </c>
      <c r="I3249" s="106">
        <f t="shared" si="1981"/>
        <v>0</v>
      </c>
      <c r="J3249" s="106">
        <f t="shared" si="1981"/>
        <v>0</v>
      </c>
      <c r="K3249" s="106">
        <f t="shared" si="1981"/>
        <v>0</v>
      </c>
      <c r="L3249" s="106">
        <f t="shared" si="1981"/>
        <v>0</v>
      </c>
      <c r="M3249" s="106">
        <f t="shared" si="1881"/>
        <v>4000</v>
      </c>
    </row>
    <row r="3250" spans="1:13" ht="15" hidden="1" x14ac:dyDescent="0.2">
      <c r="A3250" s="95" t="s">
        <v>893</v>
      </c>
      <c r="B3250" s="95" t="s">
        <v>912</v>
      </c>
      <c r="C3250" s="94">
        <v>43</v>
      </c>
      <c r="D3250" s="95" t="s">
        <v>101</v>
      </c>
      <c r="E3250" s="117">
        <v>3111</v>
      </c>
      <c r="F3250" s="140" t="s">
        <v>33</v>
      </c>
      <c r="H3250" s="275">
        <v>4000</v>
      </c>
      <c r="I3250" s="275"/>
      <c r="J3250" s="275"/>
      <c r="K3250" s="275"/>
      <c r="L3250" s="275"/>
      <c r="M3250" s="275">
        <f t="shared" si="1881"/>
        <v>4000</v>
      </c>
    </row>
    <row r="3251" spans="1:13" s="99" customFormat="1" hidden="1" x14ac:dyDescent="0.2">
      <c r="A3251" s="116" t="s">
        <v>893</v>
      </c>
      <c r="B3251" s="116" t="s">
        <v>912</v>
      </c>
      <c r="C3251" s="101">
        <v>43</v>
      </c>
      <c r="D3251" s="116"/>
      <c r="E3251" s="111">
        <v>312</v>
      </c>
      <c r="F3251" s="139"/>
      <c r="G3251" s="181"/>
      <c r="H3251" s="106">
        <f t="shared" ref="H3251:L3251" si="1982">H3252</f>
        <v>100</v>
      </c>
      <c r="I3251" s="106">
        <f t="shared" si="1982"/>
        <v>0</v>
      </c>
      <c r="J3251" s="106">
        <f t="shared" si="1982"/>
        <v>0</v>
      </c>
      <c r="K3251" s="106">
        <f t="shared" si="1982"/>
        <v>0</v>
      </c>
      <c r="L3251" s="106">
        <f t="shared" si="1982"/>
        <v>0</v>
      </c>
      <c r="M3251" s="106">
        <f t="shared" si="1881"/>
        <v>100</v>
      </c>
    </row>
    <row r="3252" spans="1:13" ht="15" hidden="1" x14ac:dyDescent="0.2">
      <c r="A3252" s="95" t="s">
        <v>893</v>
      </c>
      <c r="B3252" s="95" t="s">
        <v>912</v>
      </c>
      <c r="C3252" s="94">
        <v>43</v>
      </c>
      <c r="D3252" s="95" t="s">
        <v>101</v>
      </c>
      <c r="E3252" s="117">
        <v>3121</v>
      </c>
      <c r="F3252" s="140" t="s">
        <v>471</v>
      </c>
      <c r="H3252" s="275">
        <v>100</v>
      </c>
      <c r="I3252" s="275"/>
      <c r="J3252" s="275"/>
      <c r="K3252" s="275"/>
      <c r="L3252" s="275"/>
      <c r="M3252" s="275">
        <f t="shared" si="1881"/>
        <v>100</v>
      </c>
    </row>
    <row r="3253" spans="1:13" hidden="1" x14ac:dyDescent="0.2">
      <c r="A3253" s="116" t="s">
        <v>893</v>
      </c>
      <c r="B3253" s="116" t="s">
        <v>912</v>
      </c>
      <c r="C3253" s="101">
        <v>43</v>
      </c>
      <c r="D3253" s="116"/>
      <c r="E3253" s="111">
        <v>313</v>
      </c>
      <c r="F3253" s="139"/>
      <c r="G3253" s="181"/>
      <c r="H3253" s="106">
        <f t="shared" ref="H3253:L3253" si="1983">H3254</f>
        <v>700</v>
      </c>
      <c r="I3253" s="106">
        <f t="shared" si="1983"/>
        <v>0</v>
      </c>
      <c r="J3253" s="106">
        <f t="shared" si="1983"/>
        <v>0</v>
      </c>
      <c r="K3253" s="106">
        <f t="shared" si="1983"/>
        <v>0</v>
      </c>
      <c r="L3253" s="106">
        <f t="shared" si="1983"/>
        <v>0</v>
      </c>
      <c r="M3253" s="106">
        <f t="shared" si="1881"/>
        <v>700</v>
      </c>
    </row>
    <row r="3254" spans="1:13" s="99" customFormat="1" hidden="1" x14ac:dyDescent="0.2">
      <c r="A3254" s="95" t="s">
        <v>893</v>
      </c>
      <c r="B3254" s="95" t="s">
        <v>912</v>
      </c>
      <c r="C3254" s="94">
        <v>43</v>
      </c>
      <c r="D3254" s="95" t="s">
        <v>101</v>
      </c>
      <c r="E3254" s="117">
        <v>3132</v>
      </c>
      <c r="F3254" s="140" t="s">
        <v>40</v>
      </c>
      <c r="G3254" s="132"/>
      <c r="H3254" s="275">
        <v>700</v>
      </c>
      <c r="I3254" s="275"/>
      <c r="J3254" s="275"/>
      <c r="K3254" s="275"/>
      <c r="L3254" s="275"/>
      <c r="M3254" s="275">
        <f t="shared" si="1881"/>
        <v>700</v>
      </c>
    </row>
    <row r="3255" spans="1:13" hidden="1" x14ac:dyDescent="0.2">
      <c r="A3255" s="182" t="s">
        <v>893</v>
      </c>
      <c r="B3255" s="182" t="s">
        <v>912</v>
      </c>
      <c r="C3255" s="164">
        <v>43</v>
      </c>
      <c r="D3255" s="163"/>
      <c r="E3255" s="165">
        <v>42</v>
      </c>
      <c r="F3255" s="166"/>
      <c r="G3255" s="382"/>
      <c r="H3255" s="180">
        <f t="shared" ref="H3255:L3256" si="1984">H3256</f>
        <v>14000</v>
      </c>
      <c r="I3255" s="180">
        <f t="shared" si="1984"/>
        <v>0</v>
      </c>
      <c r="J3255" s="180">
        <f t="shared" si="1984"/>
        <v>0</v>
      </c>
      <c r="K3255" s="180">
        <f t="shared" si="1984"/>
        <v>0</v>
      </c>
      <c r="L3255" s="180">
        <f t="shared" si="1984"/>
        <v>0</v>
      </c>
      <c r="M3255" s="180">
        <f t="shared" si="1881"/>
        <v>14000</v>
      </c>
    </row>
    <row r="3256" spans="1:13" hidden="1" x14ac:dyDescent="0.2">
      <c r="A3256" s="116" t="s">
        <v>893</v>
      </c>
      <c r="B3256" s="116" t="s">
        <v>912</v>
      </c>
      <c r="C3256" s="101">
        <v>43</v>
      </c>
      <c r="D3256" s="116"/>
      <c r="E3256" s="111">
        <v>422</v>
      </c>
      <c r="F3256" s="383"/>
      <c r="G3256" s="384"/>
      <c r="H3256" s="106">
        <f t="shared" si="1984"/>
        <v>14000</v>
      </c>
      <c r="I3256" s="106">
        <f t="shared" si="1984"/>
        <v>0</v>
      </c>
      <c r="J3256" s="106">
        <f t="shared" si="1984"/>
        <v>0</v>
      </c>
      <c r="K3256" s="106">
        <f t="shared" si="1984"/>
        <v>0</v>
      </c>
      <c r="L3256" s="106">
        <f t="shared" si="1984"/>
        <v>0</v>
      </c>
      <c r="M3256" s="106">
        <f t="shared" si="1881"/>
        <v>14000</v>
      </c>
    </row>
    <row r="3257" spans="1:13" s="99" customFormat="1" hidden="1" x14ac:dyDescent="0.2">
      <c r="A3257" s="95" t="s">
        <v>893</v>
      </c>
      <c r="B3257" s="95" t="s">
        <v>912</v>
      </c>
      <c r="C3257" s="94">
        <v>43</v>
      </c>
      <c r="D3257" s="95" t="s">
        <v>101</v>
      </c>
      <c r="E3257" s="117">
        <v>4227</v>
      </c>
      <c r="F3257" s="140" t="s">
        <v>77</v>
      </c>
      <c r="G3257" s="385"/>
      <c r="H3257" s="275">
        <v>14000</v>
      </c>
      <c r="I3257" s="275"/>
      <c r="J3257" s="275"/>
      <c r="K3257" s="275"/>
      <c r="L3257" s="275"/>
      <c r="M3257" s="275">
        <f t="shared" si="1881"/>
        <v>14000</v>
      </c>
    </row>
    <row r="3258" spans="1:13" hidden="1" x14ac:dyDescent="0.2">
      <c r="A3258" s="182" t="s">
        <v>893</v>
      </c>
      <c r="B3258" s="182" t="s">
        <v>912</v>
      </c>
      <c r="C3258" s="164">
        <v>559</v>
      </c>
      <c r="D3258" s="163"/>
      <c r="E3258" s="165">
        <v>31</v>
      </c>
      <c r="F3258" s="166"/>
      <c r="G3258" s="166"/>
      <c r="H3258" s="180">
        <f t="shared" ref="H3258:J3258" si="1985">H3259+H3263+H3261</f>
        <v>19000</v>
      </c>
      <c r="I3258" s="180">
        <f t="shared" si="1985"/>
        <v>0</v>
      </c>
      <c r="J3258" s="180">
        <f t="shared" si="1985"/>
        <v>0</v>
      </c>
      <c r="K3258" s="180">
        <f t="shared" ref="K3258:L3258" si="1986">K3259+K3263+K3261</f>
        <v>0</v>
      </c>
      <c r="L3258" s="180">
        <f t="shared" si="1986"/>
        <v>0</v>
      </c>
      <c r="M3258" s="180">
        <f t="shared" si="1881"/>
        <v>19000</v>
      </c>
    </row>
    <row r="3259" spans="1:13" s="99" customFormat="1" hidden="1" x14ac:dyDescent="0.2">
      <c r="A3259" s="116" t="s">
        <v>893</v>
      </c>
      <c r="B3259" s="116" t="s">
        <v>912</v>
      </c>
      <c r="C3259" s="101">
        <v>559</v>
      </c>
      <c r="D3259" s="116"/>
      <c r="E3259" s="111">
        <v>311</v>
      </c>
      <c r="F3259" s="139"/>
      <c r="G3259" s="181"/>
      <c r="H3259" s="106">
        <f t="shared" ref="H3259:L3259" si="1987">H3260</f>
        <v>16000</v>
      </c>
      <c r="I3259" s="106">
        <f t="shared" si="1987"/>
        <v>0</v>
      </c>
      <c r="J3259" s="106">
        <f t="shared" si="1987"/>
        <v>0</v>
      </c>
      <c r="K3259" s="106">
        <f t="shared" si="1987"/>
        <v>0</v>
      </c>
      <c r="L3259" s="106">
        <f t="shared" si="1987"/>
        <v>0</v>
      </c>
      <c r="M3259" s="106">
        <f t="shared" si="1881"/>
        <v>16000</v>
      </c>
    </row>
    <row r="3260" spans="1:13" ht="15" hidden="1" x14ac:dyDescent="0.2">
      <c r="A3260" s="95" t="s">
        <v>893</v>
      </c>
      <c r="B3260" s="95" t="s">
        <v>912</v>
      </c>
      <c r="C3260" s="94">
        <v>559</v>
      </c>
      <c r="D3260" s="95" t="s">
        <v>101</v>
      </c>
      <c r="E3260" s="117">
        <v>3111</v>
      </c>
      <c r="F3260" s="140" t="s">
        <v>33</v>
      </c>
      <c r="H3260" s="275">
        <v>16000</v>
      </c>
      <c r="I3260" s="275"/>
      <c r="J3260" s="275"/>
      <c r="K3260" s="275"/>
      <c r="L3260" s="275"/>
      <c r="M3260" s="275">
        <f t="shared" si="1881"/>
        <v>16000</v>
      </c>
    </row>
    <row r="3261" spans="1:13" s="99" customFormat="1" hidden="1" x14ac:dyDescent="0.2">
      <c r="A3261" s="116" t="s">
        <v>893</v>
      </c>
      <c r="B3261" s="116" t="s">
        <v>912</v>
      </c>
      <c r="C3261" s="101">
        <v>559</v>
      </c>
      <c r="D3261" s="116"/>
      <c r="E3261" s="111">
        <v>312</v>
      </c>
      <c r="F3261" s="139"/>
      <c r="G3261" s="181"/>
      <c r="H3261" s="106">
        <f t="shared" ref="H3261:L3261" si="1988">H3262</f>
        <v>400</v>
      </c>
      <c r="I3261" s="106">
        <f t="shared" si="1988"/>
        <v>0</v>
      </c>
      <c r="J3261" s="106">
        <f t="shared" si="1988"/>
        <v>0</v>
      </c>
      <c r="K3261" s="106">
        <f t="shared" si="1988"/>
        <v>0</v>
      </c>
      <c r="L3261" s="106">
        <f t="shared" si="1988"/>
        <v>0</v>
      </c>
      <c r="M3261" s="106">
        <f t="shared" si="1881"/>
        <v>400</v>
      </c>
    </row>
    <row r="3262" spans="1:13" ht="15" hidden="1" x14ac:dyDescent="0.2">
      <c r="A3262" s="95" t="s">
        <v>893</v>
      </c>
      <c r="B3262" s="95" t="s">
        <v>912</v>
      </c>
      <c r="C3262" s="94">
        <v>559</v>
      </c>
      <c r="D3262" s="95" t="s">
        <v>101</v>
      </c>
      <c r="E3262" s="117">
        <v>3121</v>
      </c>
      <c r="F3262" s="140" t="s">
        <v>471</v>
      </c>
      <c r="H3262" s="275">
        <v>400</v>
      </c>
      <c r="I3262" s="275"/>
      <c r="J3262" s="275"/>
      <c r="K3262" s="275"/>
      <c r="L3262" s="275"/>
      <c r="M3262" s="275">
        <f t="shared" si="1881"/>
        <v>400</v>
      </c>
    </row>
    <row r="3263" spans="1:13" hidden="1" x14ac:dyDescent="0.2">
      <c r="A3263" s="116" t="s">
        <v>893</v>
      </c>
      <c r="B3263" s="116" t="s">
        <v>912</v>
      </c>
      <c r="C3263" s="101">
        <v>559</v>
      </c>
      <c r="D3263" s="116"/>
      <c r="E3263" s="111">
        <v>313</v>
      </c>
      <c r="F3263" s="139"/>
      <c r="G3263" s="181"/>
      <c r="H3263" s="106">
        <f t="shared" ref="H3263:L3263" si="1989">H3264</f>
        <v>2600</v>
      </c>
      <c r="I3263" s="106">
        <f t="shared" si="1989"/>
        <v>0</v>
      </c>
      <c r="J3263" s="106">
        <f t="shared" si="1989"/>
        <v>0</v>
      </c>
      <c r="K3263" s="106">
        <f t="shared" si="1989"/>
        <v>0</v>
      </c>
      <c r="L3263" s="106">
        <f t="shared" si="1989"/>
        <v>0</v>
      </c>
      <c r="M3263" s="106">
        <f t="shared" si="1881"/>
        <v>2600</v>
      </c>
    </row>
    <row r="3264" spans="1:13" s="99" customFormat="1" hidden="1" x14ac:dyDescent="0.2">
      <c r="A3264" s="95" t="s">
        <v>893</v>
      </c>
      <c r="B3264" s="95" t="s">
        <v>912</v>
      </c>
      <c r="C3264" s="94">
        <v>559</v>
      </c>
      <c r="D3264" s="95" t="s">
        <v>101</v>
      </c>
      <c r="E3264" s="117">
        <v>3132</v>
      </c>
      <c r="F3264" s="140" t="s">
        <v>40</v>
      </c>
      <c r="G3264" s="132"/>
      <c r="H3264" s="275">
        <v>2600</v>
      </c>
      <c r="I3264" s="275"/>
      <c r="J3264" s="275"/>
      <c r="K3264" s="275"/>
      <c r="L3264" s="275"/>
      <c r="M3264" s="275">
        <f t="shared" si="1881"/>
        <v>2600</v>
      </c>
    </row>
    <row r="3265" spans="1:13" hidden="1" x14ac:dyDescent="0.2">
      <c r="A3265" s="182" t="s">
        <v>893</v>
      </c>
      <c r="B3265" s="182" t="s">
        <v>912</v>
      </c>
      <c r="C3265" s="164">
        <v>559</v>
      </c>
      <c r="D3265" s="163"/>
      <c r="E3265" s="165">
        <v>42</v>
      </c>
      <c r="F3265" s="166"/>
      <c r="G3265" s="166"/>
      <c r="H3265" s="180">
        <f t="shared" ref="H3265:L3266" si="1990">H3266</f>
        <v>53000</v>
      </c>
      <c r="I3265" s="180">
        <f t="shared" si="1990"/>
        <v>0</v>
      </c>
      <c r="J3265" s="180">
        <f t="shared" si="1990"/>
        <v>0</v>
      </c>
      <c r="K3265" s="180">
        <f t="shared" si="1990"/>
        <v>0</v>
      </c>
      <c r="L3265" s="180">
        <f t="shared" si="1990"/>
        <v>0</v>
      </c>
      <c r="M3265" s="180">
        <f t="shared" si="1881"/>
        <v>53000</v>
      </c>
    </row>
    <row r="3266" spans="1:13" hidden="1" x14ac:dyDescent="0.2">
      <c r="A3266" s="116" t="s">
        <v>893</v>
      </c>
      <c r="B3266" s="116" t="s">
        <v>912</v>
      </c>
      <c r="C3266" s="101">
        <v>559</v>
      </c>
      <c r="D3266" s="116"/>
      <c r="E3266" s="111">
        <v>422</v>
      </c>
      <c r="F3266" s="139"/>
      <c r="G3266" s="181"/>
      <c r="H3266" s="106">
        <f t="shared" si="1990"/>
        <v>53000</v>
      </c>
      <c r="I3266" s="106">
        <f t="shared" si="1990"/>
        <v>0</v>
      </c>
      <c r="J3266" s="106">
        <f t="shared" si="1990"/>
        <v>0</v>
      </c>
      <c r="K3266" s="106">
        <f t="shared" si="1990"/>
        <v>0</v>
      </c>
      <c r="L3266" s="106">
        <f t="shared" si="1990"/>
        <v>0</v>
      </c>
      <c r="M3266" s="106">
        <f t="shared" si="1881"/>
        <v>53000</v>
      </c>
    </row>
    <row r="3267" spans="1:13" s="99" customFormat="1" hidden="1" x14ac:dyDescent="0.2">
      <c r="A3267" s="95" t="s">
        <v>893</v>
      </c>
      <c r="B3267" s="95" t="s">
        <v>912</v>
      </c>
      <c r="C3267" s="94">
        <v>559</v>
      </c>
      <c r="D3267" s="95" t="s">
        <v>101</v>
      </c>
      <c r="E3267" s="117">
        <v>4227</v>
      </c>
      <c r="F3267" s="140" t="s">
        <v>77</v>
      </c>
      <c r="G3267" s="132"/>
      <c r="H3267" s="275">
        <v>53000</v>
      </c>
      <c r="I3267" s="275"/>
      <c r="J3267" s="275"/>
      <c r="K3267" s="275"/>
      <c r="L3267" s="275"/>
      <c r="M3267" s="275">
        <f t="shared" si="1881"/>
        <v>53000</v>
      </c>
    </row>
    <row r="3268" spans="1:13" s="240" customFormat="1" ht="47.25" hidden="1" x14ac:dyDescent="0.2">
      <c r="A3268" s="199" t="s">
        <v>893</v>
      </c>
      <c r="B3268" s="200" t="s">
        <v>914</v>
      </c>
      <c r="C3268" s="200"/>
      <c r="D3268" s="200"/>
      <c r="E3268" s="201"/>
      <c r="F3268" s="202" t="s">
        <v>915</v>
      </c>
      <c r="G3268" s="203" t="s">
        <v>903</v>
      </c>
      <c r="H3268" s="386">
        <f>H3269+H3274</f>
        <v>15150</v>
      </c>
      <c r="I3268" s="386">
        <f>I3269+I3274</f>
        <v>0</v>
      </c>
      <c r="J3268" s="386">
        <f>J3269+J3274</f>
        <v>25400</v>
      </c>
      <c r="K3268" s="386">
        <f t="shared" ref="K3268:L3268" si="1991">K3269+K3274</f>
        <v>0</v>
      </c>
      <c r="L3268" s="386">
        <f t="shared" si="1991"/>
        <v>0</v>
      </c>
      <c r="M3268" s="386">
        <f t="shared" si="1881"/>
        <v>40550</v>
      </c>
    </row>
    <row r="3269" spans="1:13" s="240" customFormat="1" hidden="1" x14ac:dyDescent="0.2">
      <c r="A3269" s="205" t="s">
        <v>893</v>
      </c>
      <c r="B3269" s="207" t="s">
        <v>914</v>
      </c>
      <c r="C3269" s="206">
        <v>43</v>
      </c>
      <c r="D3269" s="207"/>
      <c r="E3269" s="208">
        <v>31</v>
      </c>
      <c r="F3269" s="209"/>
      <c r="G3269" s="209"/>
      <c r="H3269" s="352">
        <f t="shared" ref="H3269:J3269" si="1992">H3270+H3272</f>
        <v>1950</v>
      </c>
      <c r="I3269" s="352">
        <f t="shared" si="1992"/>
        <v>0</v>
      </c>
      <c r="J3269" s="352">
        <f t="shared" si="1992"/>
        <v>2900</v>
      </c>
      <c r="K3269" s="352">
        <f t="shared" ref="K3269:L3269" si="1993">K3270+K3272</f>
        <v>0</v>
      </c>
      <c r="L3269" s="352">
        <f t="shared" si="1993"/>
        <v>0</v>
      </c>
      <c r="M3269" s="352">
        <f t="shared" si="1881"/>
        <v>4850</v>
      </c>
    </row>
    <row r="3270" spans="1:13" s="240" customFormat="1" hidden="1" x14ac:dyDescent="0.2">
      <c r="A3270" s="219" t="s">
        <v>893</v>
      </c>
      <c r="B3270" s="246" t="s">
        <v>914</v>
      </c>
      <c r="C3270" s="211">
        <v>43</v>
      </c>
      <c r="D3270" s="210"/>
      <c r="E3270" s="212">
        <v>311</v>
      </c>
      <c r="F3270" s="213"/>
      <c r="G3270" s="378"/>
      <c r="H3270" s="260">
        <f>H3271</f>
        <v>1650</v>
      </c>
      <c r="I3270" s="260">
        <f>I3271</f>
        <v>0</v>
      </c>
      <c r="J3270" s="260">
        <f>J3271</f>
        <v>2500</v>
      </c>
      <c r="K3270" s="260">
        <f t="shared" ref="K3270:L3270" si="1994">K3271</f>
        <v>0</v>
      </c>
      <c r="L3270" s="260">
        <f t="shared" si="1994"/>
        <v>0</v>
      </c>
      <c r="M3270" s="260">
        <f t="shared" si="1881"/>
        <v>4150</v>
      </c>
    </row>
    <row r="3271" spans="1:13" s="204" customFormat="1" ht="15" hidden="1" x14ac:dyDescent="0.2">
      <c r="A3271" s="214" t="s">
        <v>893</v>
      </c>
      <c r="B3271" s="253" t="s">
        <v>914</v>
      </c>
      <c r="C3271" s="215">
        <v>43</v>
      </c>
      <c r="D3271" s="214" t="s">
        <v>101</v>
      </c>
      <c r="E3271" s="221">
        <v>3111</v>
      </c>
      <c r="F3271" s="218" t="s">
        <v>33</v>
      </c>
      <c r="G3271" s="379"/>
      <c r="H3271" s="274">
        <v>1650</v>
      </c>
      <c r="I3271" s="274"/>
      <c r="J3271" s="274">
        <v>2500</v>
      </c>
      <c r="K3271" s="274"/>
      <c r="L3271" s="274"/>
      <c r="M3271" s="274">
        <f t="shared" si="1881"/>
        <v>4150</v>
      </c>
    </row>
    <row r="3272" spans="1:13" s="240" customFormat="1" hidden="1" x14ac:dyDescent="0.2">
      <c r="A3272" s="219" t="s">
        <v>893</v>
      </c>
      <c r="B3272" s="256" t="s">
        <v>914</v>
      </c>
      <c r="C3272" s="225">
        <v>43</v>
      </c>
      <c r="D3272" s="255"/>
      <c r="E3272" s="259">
        <v>313</v>
      </c>
      <c r="F3272" s="257"/>
      <c r="G3272" s="387"/>
      <c r="H3272" s="260">
        <f t="shared" ref="H3272:L3272" si="1995">H3273</f>
        <v>300</v>
      </c>
      <c r="I3272" s="260">
        <f t="shared" si="1995"/>
        <v>0</v>
      </c>
      <c r="J3272" s="260">
        <f t="shared" si="1995"/>
        <v>400</v>
      </c>
      <c r="K3272" s="260">
        <f t="shared" si="1995"/>
        <v>0</v>
      </c>
      <c r="L3272" s="260">
        <f t="shared" si="1995"/>
        <v>0</v>
      </c>
      <c r="M3272" s="260">
        <f t="shared" si="1881"/>
        <v>700</v>
      </c>
    </row>
    <row r="3273" spans="1:13" s="204" customFormat="1" ht="15" hidden="1" x14ac:dyDescent="0.2">
      <c r="A3273" s="214" t="s">
        <v>893</v>
      </c>
      <c r="B3273" s="253" t="s">
        <v>914</v>
      </c>
      <c r="C3273" s="215">
        <v>43</v>
      </c>
      <c r="D3273" s="214" t="s">
        <v>101</v>
      </c>
      <c r="E3273" s="221">
        <v>3132</v>
      </c>
      <c r="F3273" s="218" t="s">
        <v>40</v>
      </c>
      <c r="G3273" s="379"/>
      <c r="H3273" s="274">
        <v>300</v>
      </c>
      <c r="I3273" s="274"/>
      <c r="J3273" s="274">
        <v>400</v>
      </c>
      <c r="K3273" s="274"/>
      <c r="L3273" s="274"/>
      <c r="M3273" s="274">
        <f t="shared" si="1881"/>
        <v>700</v>
      </c>
    </row>
    <row r="3274" spans="1:13" s="240" customFormat="1" hidden="1" x14ac:dyDescent="0.2">
      <c r="A3274" s="205" t="s">
        <v>893</v>
      </c>
      <c r="B3274" s="207" t="s">
        <v>914</v>
      </c>
      <c r="C3274" s="206">
        <v>562</v>
      </c>
      <c r="D3274" s="207"/>
      <c r="E3274" s="208">
        <v>31</v>
      </c>
      <c r="F3274" s="209"/>
      <c r="G3274" s="209"/>
      <c r="H3274" s="352">
        <f t="shared" ref="H3274:J3274" si="1996">H3275+H3277</f>
        <v>13200</v>
      </c>
      <c r="I3274" s="352">
        <f t="shared" si="1996"/>
        <v>0</v>
      </c>
      <c r="J3274" s="352">
        <f t="shared" si="1996"/>
        <v>22500</v>
      </c>
      <c r="K3274" s="352">
        <f t="shared" ref="K3274:L3274" si="1997">K3275+K3277</f>
        <v>0</v>
      </c>
      <c r="L3274" s="352">
        <f t="shared" si="1997"/>
        <v>0</v>
      </c>
      <c r="M3274" s="352">
        <f t="shared" si="1881"/>
        <v>35700</v>
      </c>
    </row>
    <row r="3275" spans="1:13" s="240" customFormat="1" hidden="1" x14ac:dyDescent="0.2">
      <c r="A3275" s="219" t="s">
        <v>893</v>
      </c>
      <c r="B3275" s="246" t="s">
        <v>914</v>
      </c>
      <c r="C3275" s="211">
        <v>562</v>
      </c>
      <c r="D3275" s="210"/>
      <c r="E3275" s="212">
        <v>311</v>
      </c>
      <c r="F3275" s="213"/>
      <c r="G3275" s="378"/>
      <c r="H3275" s="260">
        <f t="shared" ref="H3275:L3275" si="1998">H3276</f>
        <v>11000</v>
      </c>
      <c r="I3275" s="260">
        <f t="shared" si="1998"/>
        <v>0</v>
      </c>
      <c r="J3275" s="260">
        <f t="shared" si="1998"/>
        <v>19000</v>
      </c>
      <c r="K3275" s="260">
        <f t="shared" si="1998"/>
        <v>0</v>
      </c>
      <c r="L3275" s="260">
        <f t="shared" si="1998"/>
        <v>0</v>
      </c>
      <c r="M3275" s="260">
        <f t="shared" si="1881"/>
        <v>30000</v>
      </c>
    </row>
    <row r="3276" spans="1:13" s="204" customFormat="1" ht="15" hidden="1" x14ac:dyDescent="0.2">
      <c r="A3276" s="214" t="s">
        <v>893</v>
      </c>
      <c r="B3276" s="253" t="s">
        <v>914</v>
      </c>
      <c r="C3276" s="215">
        <v>562</v>
      </c>
      <c r="D3276" s="214" t="s">
        <v>101</v>
      </c>
      <c r="E3276" s="221">
        <v>3111</v>
      </c>
      <c r="F3276" s="218" t="s">
        <v>33</v>
      </c>
      <c r="G3276" s="379"/>
      <c r="H3276" s="274">
        <v>11000</v>
      </c>
      <c r="I3276" s="274"/>
      <c r="J3276" s="274">
        <v>19000</v>
      </c>
      <c r="K3276" s="274"/>
      <c r="L3276" s="274"/>
      <c r="M3276" s="274">
        <f t="shared" si="1881"/>
        <v>30000</v>
      </c>
    </row>
    <row r="3277" spans="1:13" s="240" customFormat="1" hidden="1" x14ac:dyDescent="0.2">
      <c r="A3277" s="219" t="s">
        <v>893</v>
      </c>
      <c r="B3277" s="256" t="s">
        <v>914</v>
      </c>
      <c r="C3277" s="225">
        <v>562</v>
      </c>
      <c r="D3277" s="255"/>
      <c r="E3277" s="259">
        <v>313</v>
      </c>
      <c r="F3277" s="257"/>
      <c r="G3277" s="387"/>
      <c r="H3277" s="260">
        <f t="shared" ref="H3277:L3277" si="1999">H3278</f>
        <v>2200</v>
      </c>
      <c r="I3277" s="260">
        <f t="shared" si="1999"/>
        <v>0</v>
      </c>
      <c r="J3277" s="260">
        <f t="shared" si="1999"/>
        <v>3500</v>
      </c>
      <c r="K3277" s="260">
        <f t="shared" si="1999"/>
        <v>0</v>
      </c>
      <c r="L3277" s="260">
        <f t="shared" si="1999"/>
        <v>0</v>
      </c>
      <c r="M3277" s="260">
        <f t="shared" si="1881"/>
        <v>5700</v>
      </c>
    </row>
    <row r="3278" spans="1:13" s="204" customFormat="1" ht="15" hidden="1" x14ac:dyDescent="0.2">
      <c r="A3278" s="214" t="s">
        <v>893</v>
      </c>
      <c r="B3278" s="253" t="s">
        <v>914</v>
      </c>
      <c r="C3278" s="215">
        <v>562</v>
      </c>
      <c r="D3278" s="214" t="s">
        <v>101</v>
      </c>
      <c r="E3278" s="221">
        <v>3132</v>
      </c>
      <c r="F3278" s="218" t="s">
        <v>40</v>
      </c>
      <c r="G3278" s="379"/>
      <c r="H3278" s="274">
        <v>2200</v>
      </c>
      <c r="I3278" s="274"/>
      <c r="J3278" s="274">
        <v>3500</v>
      </c>
      <c r="K3278" s="274"/>
      <c r="L3278" s="274"/>
      <c r="M3278" s="274">
        <f t="shared" si="1881"/>
        <v>5700</v>
      </c>
    </row>
    <row r="3279" spans="1:13" hidden="1" x14ac:dyDescent="0.2">
      <c r="A3279" s="190" t="s">
        <v>916</v>
      </c>
      <c r="B3279" s="448" t="s">
        <v>917</v>
      </c>
      <c r="C3279" s="449"/>
      <c r="D3279" s="449"/>
      <c r="E3279" s="450"/>
      <c r="F3279" s="143" t="s">
        <v>918</v>
      </c>
      <c r="G3279" s="115"/>
      <c r="H3279" s="294">
        <f>H3376+H3280+H3343+H3386+H3393+H3463+H3493+H3542+H3579+H3618+H3645</f>
        <v>14002906</v>
      </c>
      <c r="I3279" s="294">
        <f t="shared" ref="I3279:L3279" si="2000">I3376+I3280+I3343+I3386+I3393+I3463+I3493+I3542+I3579+I3618+I3645</f>
        <v>2115138</v>
      </c>
      <c r="J3279" s="294">
        <f t="shared" si="2000"/>
        <v>2403287</v>
      </c>
      <c r="K3279" s="294">
        <f t="shared" si="2000"/>
        <v>0</v>
      </c>
      <c r="L3279" s="294">
        <f t="shared" si="2000"/>
        <v>0</v>
      </c>
      <c r="M3279" s="294">
        <f t="shared" si="1881"/>
        <v>14291055</v>
      </c>
    </row>
    <row r="3280" spans="1:13" ht="67.5" hidden="1" x14ac:dyDescent="0.2">
      <c r="A3280" s="187" t="s">
        <v>916</v>
      </c>
      <c r="B3280" s="169" t="s">
        <v>919</v>
      </c>
      <c r="C3280" s="169"/>
      <c r="D3280" s="169"/>
      <c r="E3280" s="170"/>
      <c r="F3280" s="172" t="s">
        <v>29</v>
      </c>
      <c r="G3280" s="173" t="s">
        <v>618</v>
      </c>
      <c r="H3280" s="297">
        <f>H3281+H3284+H3293+H3326+H3331+H3336</f>
        <v>3306600</v>
      </c>
      <c r="I3280" s="297">
        <f>I3281+I3284+I3293+I3326+I3331+I3336</f>
        <v>209100</v>
      </c>
      <c r="J3280" s="297">
        <f>J3281+J3284+J3293+J3326+J3331+J3336</f>
        <v>482000</v>
      </c>
      <c r="K3280" s="297">
        <f t="shared" ref="K3280:L3280" si="2001">K3281+K3284+K3293+K3326+K3331+K3336</f>
        <v>0</v>
      </c>
      <c r="L3280" s="297">
        <f t="shared" si="2001"/>
        <v>0</v>
      </c>
      <c r="M3280" s="297">
        <f t="shared" si="1881"/>
        <v>3579500</v>
      </c>
    </row>
    <row r="3281" spans="1:13" hidden="1" x14ac:dyDescent="0.2">
      <c r="A3281" s="182" t="s">
        <v>916</v>
      </c>
      <c r="B3281" s="163" t="s">
        <v>919</v>
      </c>
      <c r="C3281" s="164">
        <v>31</v>
      </c>
      <c r="D3281" s="163"/>
      <c r="E3281" s="165">
        <v>32</v>
      </c>
      <c r="F3281" s="166"/>
      <c r="G3281" s="166"/>
      <c r="H3281" s="180">
        <f t="shared" ref="H3281:L3282" si="2002">H3282</f>
        <v>250000</v>
      </c>
      <c r="I3281" s="180">
        <f t="shared" si="2002"/>
        <v>0</v>
      </c>
      <c r="J3281" s="180">
        <f t="shared" si="2002"/>
        <v>100000</v>
      </c>
      <c r="K3281" s="180">
        <f t="shared" si="2002"/>
        <v>0</v>
      </c>
      <c r="L3281" s="180">
        <f t="shared" si="2002"/>
        <v>0</v>
      </c>
      <c r="M3281" s="180">
        <f t="shared" si="1881"/>
        <v>350000</v>
      </c>
    </row>
    <row r="3282" spans="1:13" hidden="1" x14ac:dyDescent="0.2">
      <c r="A3282" s="116" t="s">
        <v>916</v>
      </c>
      <c r="B3282" s="100" t="s">
        <v>919</v>
      </c>
      <c r="C3282" s="101">
        <v>31</v>
      </c>
      <c r="D3282" s="116"/>
      <c r="E3282" s="111">
        <v>323</v>
      </c>
      <c r="F3282" s="139"/>
      <c r="G3282" s="181"/>
      <c r="H3282" s="106">
        <f t="shared" si="2002"/>
        <v>250000</v>
      </c>
      <c r="I3282" s="106">
        <f t="shared" si="2002"/>
        <v>0</v>
      </c>
      <c r="J3282" s="106">
        <f t="shared" si="2002"/>
        <v>100000</v>
      </c>
      <c r="K3282" s="106">
        <f t="shared" si="2002"/>
        <v>0</v>
      </c>
      <c r="L3282" s="106">
        <f t="shared" si="2002"/>
        <v>0</v>
      </c>
      <c r="M3282" s="106">
        <f t="shared" si="1881"/>
        <v>350000</v>
      </c>
    </row>
    <row r="3283" spans="1:13" ht="15" hidden="1" x14ac:dyDescent="0.2">
      <c r="A3283" s="95" t="s">
        <v>916</v>
      </c>
      <c r="B3283" s="93" t="s">
        <v>919</v>
      </c>
      <c r="C3283" s="94">
        <v>31</v>
      </c>
      <c r="D3283" s="95" t="s">
        <v>101</v>
      </c>
      <c r="E3283" s="117">
        <v>3234</v>
      </c>
      <c r="F3283" s="140" t="s">
        <v>55</v>
      </c>
      <c r="H3283" s="275">
        <v>250000</v>
      </c>
      <c r="I3283" s="275"/>
      <c r="J3283" s="275">
        <v>100000</v>
      </c>
      <c r="K3283" s="275"/>
      <c r="L3283" s="275"/>
      <c r="M3283" s="275">
        <f t="shared" si="1881"/>
        <v>350000</v>
      </c>
    </row>
    <row r="3284" spans="1:13" s="99" customFormat="1" hidden="1" x14ac:dyDescent="0.2">
      <c r="A3284" s="182" t="s">
        <v>916</v>
      </c>
      <c r="B3284" s="163" t="s">
        <v>919</v>
      </c>
      <c r="C3284" s="164">
        <v>43</v>
      </c>
      <c r="D3284" s="163"/>
      <c r="E3284" s="165">
        <v>31</v>
      </c>
      <c r="F3284" s="166"/>
      <c r="G3284" s="166"/>
      <c r="H3284" s="180">
        <f t="shared" ref="H3284:J3284" si="2003">H3285+H3289+H3291</f>
        <v>983000</v>
      </c>
      <c r="I3284" s="180">
        <f t="shared" si="2003"/>
        <v>1900</v>
      </c>
      <c r="J3284" s="180">
        <f t="shared" si="2003"/>
        <v>234000</v>
      </c>
      <c r="K3284" s="180">
        <f t="shared" ref="K3284:L3284" si="2004">K3285+K3289+K3291</f>
        <v>0</v>
      </c>
      <c r="L3284" s="180">
        <f t="shared" si="2004"/>
        <v>0</v>
      </c>
      <c r="M3284" s="180">
        <f t="shared" si="1881"/>
        <v>1215100</v>
      </c>
    </row>
    <row r="3285" spans="1:13" hidden="1" x14ac:dyDescent="0.2">
      <c r="A3285" s="116" t="s">
        <v>916</v>
      </c>
      <c r="B3285" s="100" t="s">
        <v>919</v>
      </c>
      <c r="C3285" s="101">
        <v>43</v>
      </c>
      <c r="D3285" s="116"/>
      <c r="E3285" s="111">
        <v>311</v>
      </c>
      <c r="F3285" s="139"/>
      <c r="G3285" s="181"/>
      <c r="H3285" s="106">
        <f t="shared" ref="H3285:J3285" si="2005">H3286+H3287+H3288</f>
        <v>795000</v>
      </c>
      <c r="I3285" s="106">
        <f t="shared" si="2005"/>
        <v>1900</v>
      </c>
      <c r="J3285" s="106">
        <f t="shared" si="2005"/>
        <v>201000</v>
      </c>
      <c r="K3285" s="106">
        <f t="shared" ref="K3285:L3285" si="2006">K3286+K3287+K3288</f>
        <v>0</v>
      </c>
      <c r="L3285" s="106">
        <f t="shared" si="2006"/>
        <v>0</v>
      </c>
      <c r="M3285" s="106">
        <f t="shared" si="1881"/>
        <v>994100</v>
      </c>
    </row>
    <row r="3286" spans="1:13" ht="15" hidden="1" x14ac:dyDescent="0.2">
      <c r="A3286" s="95" t="s">
        <v>916</v>
      </c>
      <c r="B3286" s="93" t="s">
        <v>919</v>
      </c>
      <c r="C3286" s="94">
        <v>43</v>
      </c>
      <c r="D3286" s="95" t="s">
        <v>101</v>
      </c>
      <c r="E3286" s="117">
        <v>3111</v>
      </c>
      <c r="F3286" s="140" t="s">
        <v>33</v>
      </c>
      <c r="H3286" s="275">
        <v>790000</v>
      </c>
      <c r="I3286" s="275"/>
      <c r="J3286" s="275">
        <v>200000</v>
      </c>
      <c r="K3286" s="275"/>
      <c r="L3286" s="275"/>
      <c r="M3286" s="275">
        <f t="shared" si="1881"/>
        <v>990000</v>
      </c>
    </row>
    <row r="3287" spans="1:13" ht="15" hidden="1" x14ac:dyDescent="0.2">
      <c r="A3287" s="95" t="s">
        <v>916</v>
      </c>
      <c r="B3287" s="93" t="s">
        <v>919</v>
      </c>
      <c r="C3287" s="94">
        <v>43</v>
      </c>
      <c r="D3287" s="95" t="s">
        <v>101</v>
      </c>
      <c r="E3287" s="117">
        <v>3112</v>
      </c>
      <c r="F3287" s="140" t="s">
        <v>790</v>
      </c>
      <c r="H3287" s="275">
        <v>2000</v>
      </c>
      <c r="I3287" s="275">
        <v>1900</v>
      </c>
      <c r="J3287" s="275"/>
      <c r="K3287" s="275"/>
      <c r="L3287" s="275"/>
      <c r="M3287" s="275">
        <f t="shared" si="1881"/>
        <v>100</v>
      </c>
    </row>
    <row r="3288" spans="1:13" ht="15" hidden="1" x14ac:dyDescent="0.2">
      <c r="A3288" s="95" t="s">
        <v>916</v>
      </c>
      <c r="B3288" s="93" t="s">
        <v>919</v>
      </c>
      <c r="C3288" s="94">
        <v>43</v>
      </c>
      <c r="D3288" s="95" t="s">
        <v>101</v>
      </c>
      <c r="E3288" s="117">
        <v>3113</v>
      </c>
      <c r="F3288" s="140" t="s">
        <v>35</v>
      </c>
      <c r="H3288" s="275">
        <v>3000</v>
      </c>
      <c r="I3288" s="275"/>
      <c r="J3288" s="275">
        <v>1000</v>
      </c>
      <c r="K3288" s="275"/>
      <c r="L3288" s="275"/>
      <c r="M3288" s="275">
        <f t="shared" si="1881"/>
        <v>4000</v>
      </c>
    </row>
    <row r="3289" spans="1:13" hidden="1" x14ac:dyDescent="0.2">
      <c r="A3289" s="116" t="s">
        <v>916</v>
      </c>
      <c r="B3289" s="100" t="s">
        <v>919</v>
      </c>
      <c r="C3289" s="101">
        <v>43</v>
      </c>
      <c r="D3289" s="116"/>
      <c r="E3289" s="111">
        <v>312</v>
      </c>
      <c r="F3289" s="139"/>
      <c r="G3289" s="181"/>
      <c r="H3289" s="106">
        <f t="shared" ref="H3289:L3291" si="2007">H3290</f>
        <v>57000</v>
      </c>
      <c r="I3289" s="106">
        <f t="shared" si="2007"/>
        <v>0</v>
      </c>
      <c r="J3289" s="106">
        <f t="shared" si="2007"/>
        <v>0</v>
      </c>
      <c r="K3289" s="106">
        <f t="shared" si="2007"/>
        <v>0</v>
      </c>
      <c r="L3289" s="106">
        <f t="shared" si="2007"/>
        <v>0</v>
      </c>
      <c r="M3289" s="106">
        <f t="shared" si="1881"/>
        <v>57000</v>
      </c>
    </row>
    <row r="3290" spans="1:13" ht="15" hidden="1" x14ac:dyDescent="0.2">
      <c r="A3290" s="95" t="s">
        <v>916</v>
      </c>
      <c r="B3290" s="93" t="s">
        <v>919</v>
      </c>
      <c r="C3290" s="94">
        <v>43</v>
      </c>
      <c r="D3290" s="95" t="s">
        <v>101</v>
      </c>
      <c r="E3290" s="117">
        <v>3121</v>
      </c>
      <c r="F3290" s="140" t="s">
        <v>471</v>
      </c>
      <c r="H3290" s="275">
        <v>57000</v>
      </c>
      <c r="I3290" s="275"/>
      <c r="J3290" s="275"/>
      <c r="K3290" s="275"/>
      <c r="L3290" s="275"/>
      <c r="M3290" s="275">
        <f t="shared" si="1881"/>
        <v>57000</v>
      </c>
    </row>
    <row r="3291" spans="1:13" hidden="1" x14ac:dyDescent="0.2">
      <c r="A3291" s="116" t="s">
        <v>916</v>
      </c>
      <c r="B3291" s="100" t="s">
        <v>919</v>
      </c>
      <c r="C3291" s="101">
        <v>43</v>
      </c>
      <c r="D3291" s="116"/>
      <c r="E3291" s="111">
        <v>313</v>
      </c>
      <c r="F3291" s="139"/>
      <c r="G3291" s="181"/>
      <c r="H3291" s="106">
        <f t="shared" si="2007"/>
        <v>131000</v>
      </c>
      <c r="I3291" s="106">
        <f t="shared" si="2007"/>
        <v>0</v>
      </c>
      <c r="J3291" s="106">
        <f t="shared" si="2007"/>
        <v>33000</v>
      </c>
      <c r="K3291" s="106">
        <f t="shared" si="2007"/>
        <v>0</v>
      </c>
      <c r="L3291" s="106">
        <f t="shared" si="2007"/>
        <v>0</v>
      </c>
      <c r="M3291" s="106">
        <f t="shared" si="1881"/>
        <v>164000</v>
      </c>
    </row>
    <row r="3292" spans="1:13" ht="15" hidden="1" x14ac:dyDescent="0.2">
      <c r="A3292" s="95" t="s">
        <v>916</v>
      </c>
      <c r="B3292" s="93" t="s">
        <v>919</v>
      </c>
      <c r="C3292" s="94">
        <v>43</v>
      </c>
      <c r="D3292" s="95" t="s">
        <v>101</v>
      </c>
      <c r="E3292" s="117">
        <v>3132</v>
      </c>
      <c r="F3292" s="140" t="s">
        <v>40</v>
      </c>
      <c r="H3292" s="275">
        <v>131000</v>
      </c>
      <c r="I3292" s="275"/>
      <c r="J3292" s="275">
        <v>33000</v>
      </c>
      <c r="K3292" s="275"/>
      <c r="L3292" s="275"/>
      <c r="M3292" s="275">
        <f t="shared" si="1881"/>
        <v>164000</v>
      </c>
    </row>
    <row r="3293" spans="1:13" hidden="1" x14ac:dyDescent="0.2">
      <c r="A3293" s="182" t="s">
        <v>916</v>
      </c>
      <c r="B3293" s="163" t="s">
        <v>919</v>
      </c>
      <c r="C3293" s="164">
        <v>43</v>
      </c>
      <c r="D3293" s="163"/>
      <c r="E3293" s="165">
        <v>32</v>
      </c>
      <c r="F3293" s="166"/>
      <c r="G3293" s="166"/>
      <c r="H3293" s="180">
        <f t="shared" ref="H3293:J3293" si="2008">H3294+H3299+H3306+H3316+H3318</f>
        <v>2011350</v>
      </c>
      <c r="I3293" s="180">
        <f t="shared" si="2008"/>
        <v>191450</v>
      </c>
      <c r="J3293" s="180">
        <f t="shared" si="2008"/>
        <v>146000</v>
      </c>
      <c r="K3293" s="180">
        <f t="shared" ref="K3293:L3293" si="2009">K3294+K3299+K3306+K3316+K3318</f>
        <v>0</v>
      </c>
      <c r="L3293" s="180">
        <f t="shared" si="2009"/>
        <v>0</v>
      </c>
      <c r="M3293" s="180">
        <f t="shared" si="1881"/>
        <v>1965900</v>
      </c>
    </row>
    <row r="3294" spans="1:13" s="99" customFormat="1" hidden="1" x14ac:dyDescent="0.2">
      <c r="A3294" s="116" t="s">
        <v>916</v>
      </c>
      <c r="B3294" s="100" t="s">
        <v>919</v>
      </c>
      <c r="C3294" s="101">
        <v>43</v>
      </c>
      <c r="D3294" s="116"/>
      <c r="E3294" s="111">
        <v>321</v>
      </c>
      <c r="F3294" s="139"/>
      <c r="G3294" s="181"/>
      <c r="H3294" s="106">
        <f t="shared" ref="H3294:J3294" si="2010">H3295+H3296+H3297+H3298</f>
        <v>61000</v>
      </c>
      <c r="I3294" s="106">
        <f t="shared" si="2010"/>
        <v>1900</v>
      </c>
      <c r="J3294" s="106">
        <f t="shared" si="2010"/>
        <v>9000</v>
      </c>
      <c r="K3294" s="106">
        <f t="shared" ref="K3294:L3294" si="2011">K3295+K3296+K3297+K3298</f>
        <v>0</v>
      </c>
      <c r="L3294" s="106">
        <f t="shared" si="2011"/>
        <v>0</v>
      </c>
      <c r="M3294" s="106">
        <f t="shared" si="1881"/>
        <v>68100</v>
      </c>
    </row>
    <row r="3295" spans="1:13" ht="15" hidden="1" x14ac:dyDescent="0.2">
      <c r="A3295" s="95" t="s">
        <v>916</v>
      </c>
      <c r="B3295" s="93" t="s">
        <v>919</v>
      </c>
      <c r="C3295" s="94">
        <v>43</v>
      </c>
      <c r="D3295" s="95" t="s">
        <v>101</v>
      </c>
      <c r="E3295" s="117">
        <v>3211</v>
      </c>
      <c r="F3295" s="140" t="s">
        <v>42</v>
      </c>
      <c r="H3295" s="275">
        <v>13000</v>
      </c>
      <c r="I3295" s="275"/>
      <c r="J3295" s="275">
        <v>7000</v>
      </c>
      <c r="K3295" s="275"/>
      <c r="L3295" s="275"/>
      <c r="M3295" s="275">
        <f t="shared" si="1881"/>
        <v>20000</v>
      </c>
    </row>
    <row r="3296" spans="1:13" s="99" customFormat="1" ht="30" hidden="1" x14ac:dyDescent="0.2">
      <c r="A3296" s="95" t="s">
        <v>916</v>
      </c>
      <c r="B3296" s="93" t="s">
        <v>919</v>
      </c>
      <c r="C3296" s="94">
        <v>43</v>
      </c>
      <c r="D3296" s="95" t="s">
        <v>101</v>
      </c>
      <c r="E3296" s="117">
        <v>3212</v>
      </c>
      <c r="F3296" s="140" t="s">
        <v>43</v>
      </c>
      <c r="G3296" s="132"/>
      <c r="H3296" s="275">
        <v>36000</v>
      </c>
      <c r="I3296" s="275"/>
      <c r="J3296" s="275"/>
      <c r="K3296" s="275"/>
      <c r="L3296" s="275"/>
      <c r="M3296" s="275">
        <f t="shared" si="1881"/>
        <v>36000</v>
      </c>
    </row>
    <row r="3297" spans="1:13" ht="15" hidden="1" x14ac:dyDescent="0.2">
      <c r="A3297" s="95" t="s">
        <v>916</v>
      </c>
      <c r="B3297" s="93" t="s">
        <v>919</v>
      </c>
      <c r="C3297" s="94">
        <v>43</v>
      </c>
      <c r="D3297" s="95" t="s">
        <v>101</v>
      </c>
      <c r="E3297" s="117">
        <v>3213</v>
      </c>
      <c r="F3297" s="140" t="s">
        <v>44</v>
      </c>
      <c r="H3297" s="275">
        <v>10000</v>
      </c>
      <c r="I3297" s="275"/>
      <c r="J3297" s="275">
        <v>2000</v>
      </c>
      <c r="K3297" s="275"/>
      <c r="L3297" s="275"/>
      <c r="M3297" s="275">
        <f t="shared" si="1881"/>
        <v>12000</v>
      </c>
    </row>
    <row r="3298" spans="1:13" ht="15" hidden="1" x14ac:dyDescent="0.2">
      <c r="A3298" s="95" t="s">
        <v>916</v>
      </c>
      <c r="B3298" s="93" t="s">
        <v>919</v>
      </c>
      <c r="C3298" s="94">
        <v>43</v>
      </c>
      <c r="D3298" s="95" t="s">
        <v>101</v>
      </c>
      <c r="E3298" s="117">
        <v>3214</v>
      </c>
      <c r="F3298" s="140" t="s">
        <v>45</v>
      </c>
      <c r="H3298" s="275">
        <v>2000</v>
      </c>
      <c r="I3298" s="275">
        <v>1900</v>
      </c>
      <c r="J3298" s="275"/>
      <c r="K3298" s="275"/>
      <c r="L3298" s="275"/>
      <c r="M3298" s="275">
        <f t="shared" si="1881"/>
        <v>100</v>
      </c>
    </row>
    <row r="3299" spans="1:13" hidden="1" x14ac:dyDescent="0.2">
      <c r="A3299" s="116" t="s">
        <v>916</v>
      </c>
      <c r="B3299" s="100" t="s">
        <v>919</v>
      </c>
      <c r="C3299" s="101">
        <v>43</v>
      </c>
      <c r="D3299" s="116"/>
      <c r="E3299" s="111">
        <v>322</v>
      </c>
      <c r="F3299" s="139"/>
      <c r="G3299" s="181"/>
      <c r="H3299" s="106">
        <f t="shared" ref="H3299:J3299" si="2012">H3300+H3302+H3303+H3304+H3305+H3301</f>
        <v>297200</v>
      </c>
      <c r="I3299" s="106">
        <f t="shared" si="2012"/>
        <v>157100</v>
      </c>
      <c r="J3299" s="106">
        <f t="shared" si="2012"/>
        <v>17000</v>
      </c>
      <c r="K3299" s="106">
        <f t="shared" ref="K3299:L3299" si="2013">K3300+K3302+K3303+K3304+K3305+K3301</f>
        <v>0</v>
      </c>
      <c r="L3299" s="106">
        <f t="shared" si="2013"/>
        <v>0</v>
      </c>
      <c r="M3299" s="106">
        <f t="shared" si="1881"/>
        <v>157100</v>
      </c>
    </row>
    <row r="3300" spans="1:13" ht="15" hidden="1" x14ac:dyDescent="0.2">
      <c r="A3300" s="95" t="s">
        <v>916</v>
      </c>
      <c r="B3300" s="93" t="s">
        <v>919</v>
      </c>
      <c r="C3300" s="94">
        <v>43</v>
      </c>
      <c r="D3300" s="95" t="s">
        <v>101</v>
      </c>
      <c r="E3300" s="117">
        <v>3221</v>
      </c>
      <c r="F3300" s="140" t="s">
        <v>297</v>
      </c>
      <c r="H3300" s="275">
        <v>30000</v>
      </c>
      <c r="I3300" s="275"/>
      <c r="J3300" s="275"/>
      <c r="K3300" s="275"/>
      <c r="L3300" s="275"/>
      <c r="M3300" s="275">
        <f t="shared" si="1881"/>
        <v>30000</v>
      </c>
    </row>
    <row r="3301" spans="1:13" s="204" customFormat="1" ht="15" hidden="1" x14ac:dyDescent="0.2">
      <c r="A3301" s="214" t="s">
        <v>916</v>
      </c>
      <c r="B3301" s="253" t="s">
        <v>919</v>
      </c>
      <c r="C3301" s="215">
        <v>43</v>
      </c>
      <c r="D3301" s="214" t="s">
        <v>101</v>
      </c>
      <c r="E3301" s="221">
        <v>3222</v>
      </c>
      <c r="F3301" s="218" t="s">
        <v>47</v>
      </c>
      <c r="G3301" s="379"/>
      <c r="H3301" s="274">
        <v>200</v>
      </c>
      <c r="I3301" s="274">
        <v>100</v>
      </c>
      <c r="J3301" s="274"/>
      <c r="K3301" s="274"/>
      <c r="L3301" s="274"/>
      <c r="M3301" s="274">
        <f t="shared" si="1881"/>
        <v>100</v>
      </c>
    </row>
    <row r="3302" spans="1:13" ht="15" hidden="1" x14ac:dyDescent="0.2">
      <c r="A3302" s="95" t="s">
        <v>916</v>
      </c>
      <c r="B3302" s="93" t="s">
        <v>919</v>
      </c>
      <c r="C3302" s="94">
        <v>43</v>
      </c>
      <c r="D3302" s="95" t="s">
        <v>101</v>
      </c>
      <c r="E3302" s="117">
        <v>3223</v>
      </c>
      <c r="F3302" s="140" t="s">
        <v>48</v>
      </c>
      <c r="H3302" s="275">
        <v>250000</v>
      </c>
      <c r="I3302" s="275">
        <v>150000</v>
      </c>
      <c r="J3302" s="275"/>
      <c r="K3302" s="275"/>
      <c r="L3302" s="275"/>
      <c r="M3302" s="275">
        <f t="shared" si="1881"/>
        <v>100000</v>
      </c>
    </row>
    <row r="3303" spans="1:13" ht="30" hidden="1" x14ac:dyDescent="0.2">
      <c r="A3303" s="95" t="s">
        <v>916</v>
      </c>
      <c r="B3303" s="93" t="s">
        <v>919</v>
      </c>
      <c r="C3303" s="94">
        <v>43</v>
      </c>
      <c r="D3303" s="95" t="s">
        <v>101</v>
      </c>
      <c r="E3303" s="117">
        <v>3224</v>
      </c>
      <c r="F3303" s="140" t="s">
        <v>155</v>
      </c>
      <c r="H3303" s="275">
        <v>2000</v>
      </c>
      <c r="I3303" s="275"/>
      <c r="J3303" s="275">
        <v>17000</v>
      </c>
      <c r="K3303" s="275"/>
      <c r="L3303" s="275"/>
      <c r="M3303" s="275">
        <f t="shared" si="1881"/>
        <v>19000</v>
      </c>
    </row>
    <row r="3304" spans="1:13" ht="15" hidden="1" x14ac:dyDescent="0.2">
      <c r="A3304" s="95" t="s">
        <v>916</v>
      </c>
      <c r="B3304" s="93" t="s">
        <v>919</v>
      </c>
      <c r="C3304" s="94">
        <v>43</v>
      </c>
      <c r="D3304" s="95" t="s">
        <v>101</v>
      </c>
      <c r="E3304" s="117">
        <v>3225</v>
      </c>
      <c r="F3304" s="140" t="s">
        <v>473</v>
      </c>
      <c r="H3304" s="275">
        <v>5000</v>
      </c>
      <c r="I3304" s="275">
        <v>2000</v>
      </c>
      <c r="J3304" s="275"/>
      <c r="K3304" s="275"/>
      <c r="L3304" s="275"/>
      <c r="M3304" s="275">
        <f t="shared" si="1881"/>
        <v>3000</v>
      </c>
    </row>
    <row r="3305" spans="1:13" ht="15" hidden="1" x14ac:dyDescent="0.2">
      <c r="A3305" s="95" t="s">
        <v>916</v>
      </c>
      <c r="B3305" s="93" t="s">
        <v>919</v>
      </c>
      <c r="C3305" s="94">
        <v>43</v>
      </c>
      <c r="D3305" s="95" t="s">
        <v>101</v>
      </c>
      <c r="E3305" s="117">
        <v>3227</v>
      </c>
      <c r="F3305" s="140" t="s">
        <v>51</v>
      </c>
      <c r="H3305" s="275">
        <v>10000</v>
      </c>
      <c r="I3305" s="275">
        <v>5000</v>
      </c>
      <c r="J3305" s="275"/>
      <c r="K3305" s="275"/>
      <c r="L3305" s="275"/>
      <c r="M3305" s="275">
        <f t="shared" si="1881"/>
        <v>5000</v>
      </c>
    </row>
    <row r="3306" spans="1:13" s="99" customFormat="1" hidden="1" x14ac:dyDescent="0.2">
      <c r="A3306" s="116" t="s">
        <v>916</v>
      </c>
      <c r="B3306" s="100" t="s">
        <v>919</v>
      </c>
      <c r="C3306" s="101">
        <v>43</v>
      </c>
      <c r="D3306" s="116"/>
      <c r="E3306" s="111">
        <v>323</v>
      </c>
      <c r="F3306" s="139"/>
      <c r="G3306" s="181"/>
      <c r="H3306" s="106">
        <f t="shared" ref="H3306:J3306" si="2014">H3307+H3308+H3309+H3310+H3311+H3312+H3313+H3314+H3315</f>
        <v>1541000</v>
      </c>
      <c r="I3306" s="106">
        <f t="shared" si="2014"/>
        <v>20500</v>
      </c>
      <c r="J3306" s="106">
        <f t="shared" si="2014"/>
        <v>120000</v>
      </c>
      <c r="K3306" s="106">
        <f t="shared" ref="K3306:L3306" si="2015">K3307+K3308+K3309+K3310+K3311+K3312+K3313+K3314+K3315</f>
        <v>0</v>
      </c>
      <c r="L3306" s="106">
        <f t="shared" si="2015"/>
        <v>0</v>
      </c>
      <c r="M3306" s="106">
        <f t="shared" si="1881"/>
        <v>1640500</v>
      </c>
    </row>
    <row r="3307" spans="1:13" ht="15" hidden="1" x14ac:dyDescent="0.2">
      <c r="A3307" s="95" t="s">
        <v>916</v>
      </c>
      <c r="B3307" s="93" t="s">
        <v>919</v>
      </c>
      <c r="C3307" s="94">
        <v>43</v>
      </c>
      <c r="D3307" s="95" t="s">
        <v>101</v>
      </c>
      <c r="E3307" s="117">
        <v>3231</v>
      </c>
      <c r="F3307" s="140" t="s">
        <v>52</v>
      </c>
      <c r="H3307" s="275">
        <v>30000</v>
      </c>
      <c r="I3307" s="275"/>
      <c r="J3307" s="275"/>
      <c r="K3307" s="275"/>
      <c r="L3307" s="275"/>
      <c r="M3307" s="275">
        <f t="shared" si="1881"/>
        <v>30000</v>
      </c>
    </row>
    <row r="3308" spans="1:13" ht="15" hidden="1" x14ac:dyDescent="0.2">
      <c r="A3308" s="95" t="s">
        <v>916</v>
      </c>
      <c r="B3308" s="93" t="s">
        <v>919</v>
      </c>
      <c r="C3308" s="94">
        <v>43</v>
      </c>
      <c r="D3308" s="95" t="s">
        <v>101</v>
      </c>
      <c r="E3308" s="117">
        <v>3232</v>
      </c>
      <c r="F3308" s="140" t="s">
        <v>53</v>
      </c>
      <c r="H3308" s="275">
        <v>30000</v>
      </c>
      <c r="I3308" s="275">
        <v>20000</v>
      </c>
      <c r="J3308" s="275"/>
      <c r="K3308" s="275"/>
      <c r="L3308" s="275"/>
      <c r="M3308" s="275">
        <f t="shared" si="1881"/>
        <v>10000</v>
      </c>
    </row>
    <row r="3309" spans="1:13" ht="15" hidden="1" x14ac:dyDescent="0.2">
      <c r="A3309" s="95" t="s">
        <v>916</v>
      </c>
      <c r="B3309" s="93" t="s">
        <v>919</v>
      </c>
      <c r="C3309" s="94">
        <v>43</v>
      </c>
      <c r="D3309" s="95" t="s">
        <v>101</v>
      </c>
      <c r="E3309" s="117">
        <v>3233</v>
      </c>
      <c r="F3309" s="140" t="s">
        <v>54</v>
      </c>
      <c r="H3309" s="275">
        <v>25000</v>
      </c>
      <c r="I3309" s="275"/>
      <c r="J3309" s="275"/>
      <c r="K3309" s="275"/>
      <c r="L3309" s="275"/>
      <c r="M3309" s="275">
        <f t="shared" si="1881"/>
        <v>25000</v>
      </c>
    </row>
    <row r="3310" spans="1:13" ht="15" hidden="1" x14ac:dyDescent="0.2">
      <c r="A3310" s="95" t="s">
        <v>916</v>
      </c>
      <c r="B3310" s="93" t="s">
        <v>919</v>
      </c>
      <c r="C3310" s="94">
        <v>43</v>
      </c>
      <c r="D3310" s="95" t="s">
        <v>101</v>
      </c>
      <c r="E3310" s="117">
        <v>3234</v>
      </c>
      <c r="F3310" s="140" t="s">
        <v>55</v>
      </c>
      <c r="H3310" s="275">
        <v>400000</v>
      </c>
      <c r="I3310" s="275"/>
      <c r="J3310" s="275">
        <v>10000</v>
      </c>
      <c r="K3310" s="275"/>
      <c r="L3310" s="275"/>
      <c r="M3310" s="275">
        <f t="shared" si="1881"/>
        <v>410000</v>
      </c>
    </row>
    <row r="3311" spans="1:13" ht="15" hidden="1" x14ac:dyDescent="0.2">
      <c r="A3311" s="95" t="s">
        <v>916</v>
      </c>
      <c r="B3311" s="93" t="s">
        <v>919</v>
      </c>
      <c r="C3311" s="94">
        <v>43</v>
      </c>
      <c r="D3311" s="95" t="s">
        <v>101</v>
      </c>
      <c r="E3311" s="117">
        <v>3235</v>
      </c>
      <c r="F3311" s="140" t="s">
        <v>56</v>
      </c>
      <c r="H3311" s="275">
        <v>65000</v>
      </c>
      <c r="I3311" s="275"/>
      <c r="J3311" s="275">
        <v>10000</v>
      </c>
      <c r="K3311" s="275"/>
      <c r="L3311" s="275"/>
      <c r="M3311" s="275">
        <f t="shared" si="1881"/>
        <v>75000</v>
      </c>
    </row>
    <row r="3312" spans="1:13" s="99" customFormat="1" hidden="1" x14ac:dyDescent="0.2">
      <c r="A3312" s="95" t="s">
        <v>916</v>
      </c>
      <c r="B3312" s="93" t="s">
        <v>919</v>
      </c>
      <c r="C3312" s="94">
        <v>43</v>
      </c>
      <c r="D3312" s="95" t="s">
        <v>101</v>
      </c>
      <c r="E3312" s="117">
        <v>3236</v>
      </c>
      <c r="F3312" s="140" t="s">
        <v>57</v>
      </c>
      <c r="G3312" s="132"/>
      <c r="H3312" s="275">
        <v>1000</v>
      </c>
      <c r="I3312" s="275">
        <v>500</v>
      </c>
      <c r="J3312" s="275"/>
      <c r="K3312" s="275"/>
      <c r="L3312" s="275"/>
      <c r="M3312" s="275">
        <f t="shared" ref="M3312:M3375" si="2016">H3312-I3312+J3312-K3312+L3312</f>
        <v>500</v>
      </c>
    </row>
    <row r="3313" spans="1:13" ht="15" hidden="1" x14ac:dyDescent="0.2">
      <c r="A3313" s="95" t="s">
        <v>916</v>
      </c>
      <c r="B3313" s="93" t="s">
        <v>919</v>
      </c>
      <c r="C3313" s="94">
        <v>43</v>
      </c>
      <c r="D3313" s="95" t="s">
        <v>101</v>
      </c>
      <c r="E3313" s="117">
        <v>3237</v>
      </c>
      <c r="F3313" s="140" t="s">
        <v>58</v>
      </c>
      <c r="H3313" s="275">
        <v>170000</v>
      </c>
      <c r="I3313" s="275"/>
      <c r="J3313" s="275">
        <v>50000</v>
      </c>
      <c r="K3313" s="275"/>
      <c r="L3313" s="275"/>
      <c r="M3313" s="275">
        <f t="shared" si="2016"/>
        <v>220000</v>
      </c>
    </row>
    <row r="3314" spans="1:13" s="99" customFormat="1" hidden="1" x14ac:dyDescent="0.2">
      <c r="A3314" s="95" t="s">
        <v>916</v>
      </c>
      <c r="B3314" s="93" t="s">
        <v>919</v>
      </c>
      <c r="C3314" s="94">
        <v>43</v>
      </c>
      <c r="D3314" s="95" t="s">
        <v>101</v>
      </c>
      <c r="E3314" s="117">
        <v>3238</v>
      </c>
      <c r="F3314" s="140" t="s">
        <v>59</v>
      </c>
      <c r="G3314" s="132"/>
      <c r="H3314" s="275">
        <v>20000</v>
      </c>
      <c r="I3314" s="275"/>
      <c r="J3314" s="275"/>
      <c r="K3314" s="275"/>
      <c r="L3314" s="275"/>
      <c r="M3314" s="275">
        <f t="shared" si="2016"/>
        <v>20000</v>
      </c>
    </row>
    <row r="3315" spans="1:13" ht="15" hidden="1" x14ac:dyDescent="0.2">
      <c r="A3315" s="95" t="s">
        <v>916</v>
      </c>
      <c r="B3315" s="93" t="s">
        <v>919</v>
      </c>
      <c r="C3315" s="94">
        <v>43</v>
      </c>
      <c r="D3315" s="95" t="s">
        <v>101</v>
      </c>
      <c r="E3315" s="117">
        <v>3239</v>
      </c>
      <c r="F3315" s="140" t="s">
        <v>857</v>
      </c>
      <c r="H3315" s="275">
        <v>800000</v>
      </c>
      <c r="I3315" s="275"/>
      <c r="J3315" s="275">
        <v>50000</v>
      </c>
      <c r="K3315" s="275"/>
      <c r="L3315" s="275"/>
      <c r="M3315" s="275">
        <f t="shared" si="2016"/>
        <v>850000</v>
      </c>
    </row>
    <row r="3316" spans="1:13" s="99" customFormat="1" hidden="1" x14ac:dyDescent="0.2">
      <c r="A3316" s="116" t="s">
        <v>916</v>
      </c>
      <c r="B3316" s="100" t="s">
        <v>919</v>
      </c>
      <c r="C3316" s="101">
        <v>43</v>
      </c>
      <c r="D3316" s="116"/>
      <c r="E3316" s="111">
        <v>324</v>
      </c>
      <c r="F3316" s="139"/>
      <c r="G3316" s="181"/>
      <c r="H3316" s="106">
        <f t="shared" ref="H3316:L3316" si="2017">H3317</f>
        <v>150</v>
      </c>
      <c r="I3316" s="106">
        <f t="shared" si="2017"/>
        <v>50</v>
      </c>
      <c r="J3316" s="106">
        <f t="shared" si="2017"/>
        <v>0</v>
      </c>
      <c r="K3316" s="106">
        <f t="shared" si="2017"/>
        <v>0</v>
      </c>
      <c r="L3316" s="106">
        <f t="shared" si="2017"/>
        <v>0</v>
      </c>
      <c r="M3316" s="106">
        <f t="shared" si="2016"/>
        <v>100</v>
      </c>
    </row>
    <row r="3317" spans="1:13" ht="30" hidden="1" x14ac:dyDescent="0.2">
      <c r="A3317" s="95" t="s">
        <v>916</v>
      </c>
      <c r="B3317" s="93" t="s">
        <v>919</v>
      </c>
      <c r="C3317" s="94">
        <v>43</v>
      </c>
      <c r="D3317" s="95" t="s">
        <v>101</v>
      </c>
      <c r="E3317" s="117">
        <v>3241</v>
      </c>
      <c r="F3317" s="140" t="s">
        <v>205</v>
      </c>
      <c r="H3317" s="275">
        <v>150</v>
      </c>
      <c r="I3317" s="275">
        <v>50</v>
      </c>
      <c r="J3317" s="275"/>
      <c r="K3317" s="275"/>
      <c r="L3317" s="275"/>
      <c r="M3317" s="275">
        <f t="shared" si="2016"/>
        <v>100</v>
      </c>
    </row>
    <row r="3318" spans="1:13" s="99" customFormat="1" hidden="1" x14ac:dyDescent="0.2">
      <c r="A3318" s="116" t="s">
        <v>916</v>
      </c>
      <c r="B3318" s="100" t="s">
        <v>919</v>
      </c>
      <c r="C3318" s="101">
        <v>43</v>
      </c>
      <c r="D3318" s="116"/>
      <c r="E3318" s="111">
        <v>329</v>
      </c>
      <c r="F3318" s="139"/>
      <c r="G3318" s="181"/>
      <c r="H3318" s="106">
        <f t="shared" ref="H3318:J3318" si="2018">H3319+H3320+H3321+H3322+H3323+H3324+H3325</f>
        <v>112000</v>
      </c>
      <c r="I3318" s="106">
        <f t="shared" si="2018"/>
        <v>11900</v>
      </c>
      <c r="J3318" s="106">
        <f t="shared" si="2018"/>
        <v>0</v>
      </c>
      <c r="K3318" s="106">
        <f t="shared" ref="K3318:L3318" si="2019">K3319+K3320+K3321+K3322+K3323+K3324+K3325</f>
        <v>0</v>
      </c>
      <c r="L3318" s="106">
        <f t="shared" si="2019"/>
        <v>0</v>
      </c>
      <c r="M3318" s="106">
        <f t="shared" si="2016"/>
        <v>100100</v>
      </c>
    </row>
    <row r="3319" spans="1:13" ht="30" hidden="1" x14ac:dyDescent="0.2">
      <c r="A3319" s="95" t="s">
        <v>916</v>
      </c>
      <c r="B3319" s="93" t="s">
        <v>919</v>
      </c>
      <c r="C3319" s="94">
        <v>43</v>
      </c>
      <c r="D3319" s="95" t="s">
        <v>101</v>
      </c>
      <c r="E3319" s="117">
        <v>3291</v>
      </c>
      <c r="F3319" s="140" t="s">
        <v>474</v>
      </c>
      <c r="H3319" s="275">
        <v>33000</v>
      </c>
      <c r="I3319" s="275"/>
      <c r="J3319" s="275"/>
      <c r="K3319" s="275"/>
      <c r="L3319" s="275"/>
      <c r="M3319" s="275">
        <f t="shared" si="2016"/>
        <v>33000</v>
      </c>
    </row>
    <row r="3320" spans="1:13" ht="15" hidden="1" x14ac:dyDescent="0.2">
      <c r="A3320" s="95" t="s">
        <v>916</v>
      </c>
      <c r="B3320" s="93" t="s">
        <v>919</v>
      </c>
      <c r="C3320" s="94">
        <v>43</v>
      </c>
      <c r="D3320" s="95" t="s">
        <v>101</v>
      </c>
      <c r="E3320" s="117">
        <v>3292</v>
      </c>
      <c r="F3320" s="140" t="s">
        <v>63</v>
      </c>
      <c r="H3320" s="275">
        <v>22000</v>
      </c>
      <c r="I3320" s="275"/>
      <c r="J3320" s="275"/>
      <c r="K3320" s="275"/>
      <c r="L3320" s="275"/>
      <c r="M3320" s="275">
        <f t="shared" si="2016"/>
        <v>22000</v>
      </c>
    </row>
    <row r="3321" spans="1:13" ht="15" hidden="1" x14ac:dyDescent="0.2">
      <c r="A3321" s="95" t="s">
        <v>916</v>
      </c>
      <c r="B3321" s="93" t="s">
        <v>919</v>
      </c>
      <c r="C3321" s="94">
        <v>43</v>
      </c>
      <c r="D3321" s="95" t="s">
        <v>101</v>
      </c>
      <c r="E3321" s="117">
        <v>3293</v>
      </c>
      <c r="F3321" s="140" t="s">
        <v>64</v>
      </c>
      <c r="H3321" s="275">
        <v>15000</v>
      </c>
      <c r="I3321" s="275"/>
      <c r="J3321" s="275"/>
      <c r="K3321" s="275"/>
      <c r="L3321" s="275"/>
      <c r="M3321" s="275">
        <f t="shared" si="2016"/>
        <v>15000</v>
      </c>
    </row>
    <row r="3322" spans="1:13" s="99" customFormat="1" hidden="1" x14ac:dyDescent="0.2">
      <c r="A3322" s="95" t="s">
        <v>916</v>
      </c>
      <c r="B3322" s="93" t="s">
        <v>919</v>
      </c>
      <c r="C3322" s="94">
        <v>43</v>
      </c>
      <c r="D3322" s="95" t="s">
        <v>101</v>
      </c>
      <c r="E3322" s="117">
        <v>3294</v>
      </c>
      <c r="F3322" s="140" t="s">
        <v>604</v>
      </c>
      <c r="G3322" s="132"/>
      <c r="H3322" s="275">
        <v>22000</v>
      </c>
      <c r="I3322" s="275"/>
      <c r="J3322" s="275"/>
      <c r="K3322" s="275"/>
      <c r="L3322" s="275"/>
      <c r="M3322" s="275">
        <f t="shared" si="2016"/>
        <v>22000</v>
      </c>
    </row>
    <row r="3323" spans="1:13" ht="15" hidden="1" x14ac:dyDescent="0.2">
      <c r="A3323" s="95" t="s">
        <v>916</v>
      </c>
      <c r="B3323" s="93" t="s">
        <v>919</v>
      </c>
      <c r="C3323" s="94">
        <v>43</v>
      </c>
      <c r="D3323" s="95" t="s">
        <v>101</v>
      </c>
      <c r="E3323" s="117">
        <v>3295</v>
      </c>
      <c r="F3323" s="140" t="s">
        <v>66</v>
      </c>
      <c r="H3323" s="275">
        <v>5000</v>
      </c>
      <c r="I3323" s="275"/>
      <c r="J3323" s="275"/>
      <c r="K3323" s="275"/>
      <c r="L3323" s="275"/>
      <c r="M3323" s="275">
        <f t="shared" si="2016"/>
        <v>5000</v>
      </c>
    </row>
    <row r="3324" spans="1:13" ht="15" hidden="1" x14ac:dyDescent="0.2">
      <c r="A3324" s="95" t="s">
        <v>916</v>
      </c>
      <c r="B3324" s="93" t="s">
        <v>919</v>
      </c>
      <c r="C3324" s="94">
        <v>43</v>
      </c>
      <c r="D3324" s="95" t="s">
        <v>101</v>
      </c>
      <c r="E3324" s="117">
        <v>3296</v>
      </c>
      <c r="F3324" s="140" t="s">
        <v>606</v>
      </c>
      <c r="H3324" s="275">
        <v>10000</v>
      </c>
      <c r="I3324" s="275">
        <v>9900</v>
      </c>
      <c r="J3324" s="275"/>
      <c r="K3324" s="275"/>
      <c r="L3324" s="275"/>
      <c r="M3324" s="275">
        <f t="shared" si="2016"/>
        <v>100</v>
      </c>
    </row>
    <row r="3325" spans="1:13" ht="15" hidden="1" x14ac:dyDescent="0.2">
      <c r="A3325" s="95" t="s">
        <v>916</v>
      </c>
      <c r="B3325" s="93" t="s">
        <v>919</v>
      </c>
      <c r="C3325" s="94">
        <v>43</v>
      </c>
      <c r="D3325" s="95" t="s">
        <v>101</v>
      </c>
      <c r="E3325" s="117">
        <v>3299</v>
      </c>
      <c r="F3325" s="140" t="s">
        <v>67</v>
      </c>
      <c r="H3325" s="275">
        <v>5000</v>
      </c>
      <c r="I3325" s="275">
        <v>2000</v>
      </c>
      <c r="J3325" s="275"/>
      <c r="K3325" s="275"/>
      <c r="L3325" s="275"/>
      <c r="M3325" s="275">
        <f t="shared" si="2016"/>
        <v>3000</v>
      </c>
    </row>
    <row r="3326" spans="1:13" s="99" customFormat="1" hidden="1" x14ac:dyDescent="0.2">
      <c r="A3326" s="182" t="s">
        <v>916</v>
      </c>
      <c r="B3326" s="163" t="s">
        <v>919</v>
      </c>
      <c r="C3326" s="164">
        <v>43</v>
      </c>
      <c r="D3326" s="163"/>
      <c r="E3326" s="165">
        <v>34</v>
      </c>
      <c r="F3326" s="166"/>
      <c r="G3326" s="166"/>
      <c r="H3326" s="180">
        <f t="shared" ref="H3326:L3326" si="2020">H3327</f>
        <v>6600</v>
      </c>
      <c r="I3326" s="180">
        <f t="shared" si="2020"/>
        <v>900</v>
      </c>
      <c r="J3326" s="180">
        <f t="shared" si="2020"/>
        <v>2000</v>
      </c>
      <c r="K3326" s="180">
        <f t="shared" si="2020"/>
        <v>0</v>
      </c>
      <c r="L3326" s="180">
        <f t="shared" si="2020"/>
        <v>0</v>
      </c>
      <c r="M3326" s="180">
        <f t="shared" si="2016"/>
        <v>7700</v>
      </c>
    </row>
    <row r="3327" spans="1:13" hidden="1" x14ac:dyDescent="0.2">
      <c r="A3327" s="116" t="s">
        <v>916</v>
      </c>
      <c r="B3327" s="100" t="s">
        <v>919</v>
      </c>
      <c r="C3327" s="101">
        <v>43</v>
      </c>
      <c r="D3327" s="116"/>
      <c r="E3327" s="111">
        <v>343</v>
      </c>
      <c r="F3327" s="139"/>
      <c r="G3327" s="181"/>
      <c r="H3327" s="106">
        <f>H3328+H3329+H3330</f>
        <v>6600</v>
      </c>
      <c r="I3327" s="106">
        <f>I3328+I3329+I3330</f>
        <v>900</v>
      </c>
      <c r="J3327" s="106">
        <f>J3328+J3329+J3330</f>
        <v>2000</v>
      </c>
      <c r="K3327" s="106">
        <f t="shared" ref="K3327:L3327" si="2021">K3328+K3329+K3330</f>
        <v>0</v>
      </c>
      <c r="L3327" s="106">
        <f t="shared" si="2021"/>
        <v>0</v>
      </c>
      <c r="M3327" s="106">
        <f t="shared" si="2016"/>
        <v>7700</v>
      </c>
    </row>
    <row r="3328" spans="1:13" s="99" customFormat="1" hidden="1" x14ac:dyDescent="0.2">
      <c r="A3328" s="95" t="s">
        <v>916</v>
      </c>
      <c r="B3328" s="93" t="s">
        <v>919</v>
      </c>
      <c r="C3328" s="94">
        <v>43</v>
      </c>
      <c r="D3328" s="95" t="s">
        <v>101</v>
      </c>
      <c r="E3328" s="117">
        <v>3431</v>
      </c>
      <c r="F3328" s="140" t="s">
        <v>68</v>
      </c>
      <c r="G3328" s="132"/>
      <c r="H3328" s="275">
        <v>5500</v>
      </c>
      <c r="I3328" s="275"/>
      <c r="J3328" s="275">
        <v>2000</v>
      </c>
      <c r="K3328" s="275"/>
      <c r="L3328" s="275"/>
      <c r="M3328" s="275">
        <f t="shared" si="2016"/>
        <v>7500</v>
      </c>
    </row>
    <row r="3329" spans="1:13" s="99" customFormat="1" hidden="1" x14ac:dyDescent="0.2">
      <c r="A3329" s="95" t="s">
        <v>916</v>
      </c>
      <c r="B3329" s="93" t="s">
        <v>919</v>
      </c>
      <c r="C3329" s="94">
        <v>43</v>
      </c>
      <c r="D3329" s="95" t="s">
        <v>101</v>
      </c>
      <c r="E3329" s="117">
        <v>3433</v>
      </c>
      <c r="F3329" s="140" t="s">
        <v>69</v>
      </c>
      <c r="G3329" s="132"/>
      <c r="H3329" s="275">
        <v>100</v>
      </c>
      <c r="I3329" s="275"/>
      <c r="J3329" s="275"/>
      <c r="K3329" s="275"/>
      <c r="L3329" s="275"/>
      <c r="M3329" s="275">
        <f t="shared" si="2016"/>
        <v>100</v>
      </c>
    </row>
    <row r="3330" spans="1:13" ht="15" hidden="1" x14ac:dyDescent="0.2">
      <c r="A3330" s="95" t="s">
        <v>916</v>
      </c>
      <c r="B3330" s="93" t="s">
        <v>919</v>
      </c>
      <c r="C3330" s="94">
        <v>43</v>
      </c>
      <c r="D3330" s="95" t="s">
        <v>101</v>
      </c>
      <c r="E3330" s="117">
        <v>3434</v>
      </c>
      <c r="F3330" s="140" t="s">
        <v>70</v>
      </c>
      <c r="H3330" s="275">
        <v>1000</v>
      </c>
      <c r="I3330" s="275">
        <v>900</v>
      </c>
      <c r="J3330" s="275"/>
      <c r="K3330" s="275"/>
      <c r="L3330" s="275"/>
      <c r="M3330" s="275">
        <f t="shared" si="2016"/>
        <v>100</v>
      </c>
    </row>
    <row r="3331" spans="1:13" s="99" customFormat="1" hidden="1" x14ac:dyDescent="0.2">
      <c r="A3331" s="182" t="s">
        <v>916</v>
      </c>
      <c r="B3331" s="163" t="s">
        <v>919</v>
      </c>
      <c r="C3331" s="164">
        <v>43</v>
      </c>
      <c r="D3331" s="163"/>
      <c r="E3331" s="165">
        <v>38</v>
      </c>
      <c r="F3331" s="166"/>
      <c r="G3331" s="166"/>
      <c r="H3331" s="180">
        <f t="shared" ref="H3331:J3331" si="2022">H3332+H3334</f>
        <v>13650</v>
      </c>
      <c r="I3331" s="180">
        <f t="shared" si="2022"/>
        <v>50</v>
      </c>
      <c r="J3331" s="180">
        <f t="shared" si="2022"/>
        <v>0</v>
      </c>
      <c r="K3331" s="180">
        <f t="shared" ref="K3331:L3331" si="2023">K3332+K3334</f>
        <v>0</v>
      </c>
      <c r="L3331" s="180">
        <f t="shared" si="2023"/>
        <v>0</v>
      </c>
      <c r="M3331" s="180">
        <f t="shared" si="2016"/>
        <v>13600</v>
      </c>
    </row>
    <row r="3332" spans="1:13" hidden="1" x14ac:dyDescent="0.2">
      <c r="A3332" s="116" t="s">
        <v>916</v>
      </c>
      <c r="B3332" s="100" t="s">
        <v>919</v>
      </c>
      <c r="C3332" s="101">
        <v>43</v>
      </c>
      <c r="D3332" s="116"/>
      <c r="E3332" s="111">
        <v>381</v>
      </c>
      <c r="F3332" s="139"/>
      <c r="G3332" s="181"/>
      <c r="H3332" s="106">
        <f t="shared" ref="H3332:L3334" si="2024">H3333</f>
        <v>13500</v>
      </c>
      <c r="I3332" s="106">
        <f t="shared" si="2024"/>
        <v>0</v>
      </c>
      <c r="J3332" s="106">
        <f t="shared" si="2024"/>
        <v>0</v>
      </c>
      <c r="K3332" s="106">
        <f t="shared" si="2024"/>
        <v>0</v>
      </c>
      <c r="L3332" s="106">
        <f t="shared" si="2024"/>
        <v>0</v>
      </c>
      <c r="M3332" s="106">
        <f t="shared" si="2016"/>
        <v>13500</v>
      </c>
    </row>
    <row r="3333" spans="1:13" ht="15" hidden="1" x14ac:dyDescent="0.2">
      <c r="A3333" s="95" t="s">
        <v>916</v>
      </c>
      <c r="B3333" s="93" t="s">
        <v>919</v>
      </c>
      <c r="C3333" s="94">
        <v>43</v>
      </c>
      <c r="D3333" s="95" t="s">
        <v>101</v>
      </c>
      <c r="E3333" s="117">
        <v>3811</v>
      </c>
      <c r="F3333" s="140" t="s">
        <v>73</v>
      </c>
      <c r="H3333" s="275">
        <v>13500</v>
      </c>
      <c r="I3333" s="275"/>
      <c r="J3333" s="275"/>
      <c r="K3333" s="275"/>
      <c r="L3333" s="275"/>
      <c r="M3333" s="275">
        <f t="shared" si="2016"/>
        <v>13500</v>
      </c>
    </row>
    <row r="3334" spans="1:13" s="99" customFormat="1" hidden="1" x14ac:dyDescent="0.2">
      <c r="A3334" s="116" t="s">
        <v>916</v>
      </c>
      <c r="B3334" s="100" t="s">
        <v>919</v>
      </c>
      <c r="C3334" s="101">
        <v>43</v>
      </c>
      <c r="D3334" s="116"/>
      <c r="E3334" s="111">
        <v>383</v>
      </c>
      <c r="F3334" s="139"/>
      <c r="G3334" s="181"/>
      <c r="H3334" s="106">
        <f t="shared" si="2024"/>
        <v>150</v>
      </c>
      <c r="I3334" s="106">
        <f t="shared" si="2024"/>
        <v>50</v>
      </c>
      <c r="J3334" s="106">
        <f t="shared" si="2024"/>
        <v>0</v>
      </c>
      <c r="K3334" s="106">
        <f t="shared" si="2024"/>
        <v>0</v>
      </c>
      <c r="L3334" s="106">
        <f t="shared" si="2024"/>
        <v>0</v>
      </c>
      <c r="M3334" s="106">
        <f t="shared" si="2016"/>
        <v>100</v>
      </c>
    </row>
    <row r="3335" spans="1:13" ht="15" hidden="1" x14ac:dyDescent="0.2">
      <c r="A3335" s="95" t="s">
        <v>916</v>
      </c>
      <c r="B3335" s="93" t="s">
        <v>919</v>
      </c>
      <c r="C3335" s="94">
        <v>43</v>
      </c>
      <c r="D3335" s="95" t="s">
        <v>101</v>
      </c>
      <c r="E3335" s="117">
        <v>3831</v>
      </c>
      <c r="F3335" s="140" t="s">
        <v>131</v>
      </c>
      <c r="H3335" s="275">
        <v>150</v>
      </c>
      <c r="I3335" s="275">
        <v>50</v>
      </c>
      <c r="J3335" s="275"/>
      <c r="K3335" s="275"/>
      <c r="L3335" s="275"/>
      <c r="M3335" s="275">
        <f t="shared" si="2016"/>
        <v>100</v>
      </c>
    </row>
    <row r="3336" spans="1:13" s="148" customFormat="1" hidden="1" x14ac:dyDescent="0.2">
      <c r="A3336" s="182" t="s">
        <v>916</v>
      </c>
      <c r="B3336" s="163" t="s">
        <v>919</v>
      </c>
      <c r="C3336" s="164">
        <v>43</v>
      </c>
      <c r="D3336" s="163"/>
      <c r="E3336" s="165">
        <v>42</v>
      </c>
      <c r="F3336" s="166"/>
      <c r="G3336" s="166"/>
      <c r="H3336" s="180">
        <f t="shared" ref="H3336:J3336" si="2025">H3337+H3341</f>
        <v>42000</v>
      </c>
      <c r="I3336" s="180">
        <f t="shared" si="2025"/>
        <v>14800</v>
      </c>
      <c r="J3336" s="180">
        <f t="shared" si="2025"/>
        <v>0</v>
      </c>
      <c r="K3336" s="180">
        <f t="shared" ref="K3336:L3336" si="2026">K3337+K3341</f>
        <v>0</v>
      </c>
      <c r="L3336" s="180">
        <f t="shared" si="2026"/>
        <v>0</v>
      </c>
      <c r="M3336" s="180">
        <f t="shared" si="2016"/>
        <v>27200</v>
      </c>
    </row>
    <row r="3337" spans="1:13" s="148" customFormat="1" hidden="1" x14ac:dyDescent="0.2">
      <c r="A3337" s="151" t="s">
        <v>916</v>
      </c>
      <c r="B3337" s="100" t="s">
        <v>919</v>
      </c>
      <c r="C3337" s="101">
        <v>43</v>
      </c>
      <c r="D3337" s="116"/>
      <c r="E3337" s="111">
        <v>422</v>
      </c>
      <c r="F3337" s="139"/>
      <c r="G3337" s="181"/>
      <c r="H3337" s="106">
        <f t="shared" ref="H3337:I3337" si="2027">SUM(H3338:H3340)</f>
        <v>32000</v>
      </c>
      <c r="I3337" s="106">
        <f t="shared" si="2027"/>
        <v>4900</v>
      </c>
      <c r="J3337" s="106">
        <f t="shared" ref="J3337:L3337" si="2028">SUM(J3338:J3340)</f>
        <v>0</v>
      </c>
      <c r="K3337" s="106">
        <f t="shared" si="2028"/>
        <v>0</v>
      </c>
      <c r="L3337" s="106">
        <f t="shared" si="2028"/>
        <v>0</v>
      </c>
      <c r="M3337" s="106">
        <f t="shared" si="2016"/>
        <v>27100</v>
      </c>
    </row>
    <row r="3338" spans="1:13" s="137" customFormat="1" ht="15" hidden="1" x14ac:dyDescent="0.2">
      <c r="A3338" s="135" t="s">
        <v>916</v>
      </c>
      <c r="B3338" s="133" t="s">
        <v>919</v>
      </c>
      <c r="C3338" s="134">
        <v>43</v>
      </c>
      <c r="D3338" s="150" t="s">
        <v>101</v>
      </c>
      <c r="E3338" s="192">
        <v>4221</v>
      </c>
      <c r="F3338" s="141" t="s">
        <v>74</v>
      </c>
      <c r="G3338" s="194"/>
      <c r="H3338" s="275">
        <v>25000</v>
      </c>
      <c r="I3338" s="275"/>
      <c r="J3338" s="275"/>
      <c r="K3338" s="275"/>
      <c r="L3338" s="275"/>
      <c r="M3338" s="275">
        <f t="shared" si="2016"/>
        <v>25000</v>
      </c>
    </row>
    <row r="3339" spans="1:13" s="137" customFormat="1" ht="15" hidden="1" x14ac:dyDescent="0.2">
      <c r="A3339" s="135" t="s">
        <v>916</v>
      </c>
      <c r="B3339" s="133" t="s">
        <v>919</v>
      </c>
      <c r="C3339" s="134">
        <v>43</v>
      </c>
      <c r="D3339" s="150" t="s">
        <v>101</v>
      </c>
      <c r="E3339" s="192">
        <v>4222</v>
      </c>
      <c r="F3339" s="141" t="s">
        <v>75</v>
      </c>
      <c r="G3339" s="194"/>
      <c r="H3339" s="275">
        <v>5000</v>
      </c>
      <c r="I3339" s="275">
        <v>3000</v>
      </c>
      <c r="J3339" s="275"/>
      <c r="K3339" s="275"/>
      <c r="L3339" s="275"/>
      <c r="M3339" s="275">
        <f t="shared" si="2016"/>
        <v>2000</v>
      </c>
    </row>
    <row r="3340" spans="1:13" s="204" customFormat="1" ht="15" hidden="1" x14ac:dyDescent="0.2">
      <c r="A3340" s="216" t="s">
        <v>916</v>
      </c>
      <c r="B3340" s="253" t="s">
        <v>919</v>
      </c>
      <c r="C3340" s="215">
        <v>43</v>
      </c>
      <c r="D3340" s="214" t="s">
        <v>101</v>
      </c>
      <c r="E3340" s="221">
        <v>4223</v>
      </c>
      <c r="F3340" s="218" t="s">
        <v>76</v>
      </c>
      <c r="G3340" s="379"/>
      <c r="H3340" s="274">
        <v>2000</v>
      </c>
      <c r="I3340" s="274">
        <v>1900</v>
      </c>
      <c r="J3340" s="274"/>
      <c r="K3340" s="274"/>
      <c r="L3340" s="274"/>
      <c r="M3340" s="274">
        <f t="shared" si="2016"/>
        <v>100</v>
      </c>
    </row>
    <row r="3341" spans="1:13" s="99" customFormat="1" hidden="1" x14ac:dyDescent="0.2">
      <c r="A3341" s="151" t="s">
        <v>916</v>
      </c>
      <c r="B3341" s="127" t="s">
        <v>919</v>
      </c>
      <c r="C3341" s="145">
        <v>43</v>
      </c>
      <c r="D3341" s="131"/>
      <c r="E3341" s="128">
        <v>426</v>
      </c>
      <c r="F3341" s="142"/>
      <c r="G3341" s="193"/>
      <c r="H3341" s="147">
        <f t="shared" ref="H3341:L3341" si="2029">H3342</f>
        <v>10000</v>
      </c>
      <c r="I3341" s="147">
        <f t="shared" si="2029"/>
        <v>9900</v>
      </c>
      <c r="J3341" s="147">
        <f t="shared" si="2029"/>
        <v>0</v>
      </c>
      <c r="K3341" s="147">
        <f t="shared" si="2029"/>
        <v>0</v>
      </c>
      <c r="L3341" s="147">
        <f t="shared" si="2029"/>
        <v>0</v>
      </c>
      <c r="M3341" s="147">
        <f t="shared" si="2016"/>
        <v>100</v>
      </c>
    </row>
    <row r="3342" spans="1:13" ht="15" hidden="1" x14ac:dyDescent="0.2">
      <c r="A3342" s="135" t="s">
        <v>916</v>
      </c>
      <c r="B3342" s="133" t="s">
        <v>919</v>
      </c>
      <c r="C3342" s="134">
        <v>43</v>
      </c>
      <c r="D3342" s="150" t="s">
        <v>101</v>
      </c>
      <c r="E3342" s="192">
        <v>4262</v>
      </c>
      <c r="F3342" s="141" t="s">
        <v>86</v>
      </c>
      <c r="G3342" s="194"/>
      <c r="H3342" s="275">
        <v>10000</v>
      </c>
      <c r="I3342" s="275">
        <v>9900</v>
      </c>
      <c r="J3342" s="275"/>
      <c r="K3342" s="275"/>
      <c r="L3342" s="275"/>
      <c r="M3342" s="275">
        <f t="shared" si="2016"/>
        <v>100</v>
      </c>
    </row>
    <row r="3343" spans="1:13" s="99" customFormat="1" ht="67.5" hidden="1" x14ac:dyDescent="0.2">
      <c r="A3343" s="187" t="s">
        <v>916</v>
      </c>
      <c r="B3343" s="169" t="s">
        <v>920</v>
      </c>
      <c r="C3343" s="169"/>
      <c r="D3343" s="169"/>
      <c r="E3343" s="170"/>
      <c r="F3343" s="172" t="s">
        <v>886</v>
      </c>
      <c r="G3343" s="173" t="s">
        <v>618</v>
      </c>
      <c r="H3343" s="297">
        <f>H3344+H3350+H3360+H3370+H3373+H3367</f>
        <v>3348897</v>
      </c>
      <c r="I3343" s="297">
        <f>I3344+I3350+I3360+I3370+I3373+I3367</f>
        <v>1448600</v>
      </c>
      <c r="J3343" s="297">
        <f>J3344+J3350+J3360+J3370+J3373+J3367</f>
        <v>1360017</v>
      </c>
      <c r="K3343" s="297">
        <f t="shared" ref="K3343:L3343" si="2030">K3344+K3350+K3360+K3370+K3373+K3367</f>
        <v>0</v>
      </c>
      <c r="L3343" s="297">
        <f t="shared" si="2030"/>
        <v>0</v>
      </c>
      <c r="M3343" s="297">
        <f t="shared" si="2016"/>
        <v>3260314</v>
      </c>
    </row>
    <row r="3344" spans="1:13" hidden="1" x14ac:dyDescent="0.2">
      <c r="A3344" s="182" t="s">
        <v>916</v>
      </c>
      <c r="B3344" s="163" t="s">
        <v>920</v>
      </c>
      <c r="C3344" s="164">
        <v>43</v>
      </c>
      <c r="D3344" s="163"/>
      <c r="E3344" s="165">
        <v>32</v>
      </c>
      <c r="F3344" s="166"/>
      <c r="G3344" s="166"/>
      <c r="H3344" s="180">
        <f>H3347+H3345</f>
        <v>501900</v>
      </c>
      <c r="I3344" s="180">
        <f t="shared" ref="I3344:J3344" si="2031">I3347+I3345</f>
        <v>1800</v>
      </c>
      <c r="J3344" s="180">
        <f t="shared" si="2031"/>
        <v>1201500</v>
      </c>
      <c r="K3344" s="180">
        <f t="shared" ref="K3344:L3344" si="2032">K3347+K3345</f>
        <v>0</v>
      </c>
      <c r="L3344" s="180">
        <f t="shared" si="2032"/>
        <v>0</v>
      </c>
      <c r="M3344" s="180">
        <f t="shared" si="2016"/>
        <v>1701600</v>
      </c>
    </row>
    <row r="3345" spans="1:13" hidden="1" x14ac:dyDescent="0.2">
      <c r="A3345" s="116" t="s">
        <v>916</v>
      </c>
      <c r="B3345" s="100" t="s">
        <v>920</v>
      </c>
      <c r="C3345" s="101">
        <v>43</v>
      </c>
      <c r="D3345" s="116"/>
      <c r="E3345" s="111">
        <v>322</v>
      </c>
      <c r="F3345" s="139"/>
      <c r="G3345" s="181"/>
      <c r="H3345" s="106">
        <f>H3346</f>
        <v>0</v>
      </c>
      <c r="I3345" s="106">
        <f t="shared" ref="I3345:L3345" si="2033">I3346</f>
        <v>0</v>
      </c>
      <c r="J3345" s="106">
        <f t="shared" si="2033"/>
        <v>1500</v>
      </c>
      <c r="K3345" s="106">
        <f t="shared" si="2033"/>
        <v>0</v>
      </c>
      <c r="L3345" s="106">
        <f t="shared" si="2033"/>
        <v>0</v>
      </c>
      <c r="M3345" s="106">
        <f t="shared" si="2016"/>
        <v>1500</v>
      </c>
    </row>
    <row r="3346" spans="1:13" s="99" customFormat="1" ht="30" hidden="1" x14ac:dyDescent="0.2">
      <c r="A3346" s="95" t="s">
        <v>916</v>
      </c>
      <c r="B3346" s="93" t="s">
        <v>920</v>
      </c>
      <c r="C3346" s="94">
        <v>43</v>
      </c>
      <c r="D3346" s="95" t="s">
        <v>101</v>
      </c>
      <c r="E3346" s="117">
        <v>3224</v>
      </c>
      <c r="F3346" s="140" t="s">
        <v>155</v>
      </c>
      <c r="G3346" s="132"/>
      <c r="H3346" s="275">
        <v>0</v>
      </c>
      <c r="I3346" s="275"/>
      <c r="J3346" s="275">
        <v>1500</v>
      </c>
      <c r="K3346" s="275"/>
      <c r="L3346" s="275"/>
      <c r="M3346" s="275">
        <f t="shared" si="2016"/>
        <v>1500</v>
      </c>
    </row>
    <row r="3347" spans="1:13" hidden="1" x14ac:dyDescent="0.2">
      <c r="A3347" s="116" t="s">
        <v>916</v>
      </c>
      <c r="B3347" s="100" t="s">
        <v>920</v>
      </c>
      <c r="C3347" s="101">
        <v>43</v>
      </c>
      <c r="D3347" s="116"/>
      <c r="E3347" s="111">
        <v>323</v>
      </c>
      <c r="F3347" s="139"/>
      <c r="G3347" s="181"/>
      <c r="H3347" s="106">
        <f t="shared" ref="H3347:J3347" si="2034">H3348+H3349</f>
        <v>501900</v>
      </c>
      <c r="I3347" s="106">
        <f t="shared" si="2034"/>
        <v>1800</v>
      </c>
      <c r="J3347" s="106">
        <f t="shared" si="2034"/>
        <v>1200000</v>
      </c>
      <c r="K3347" s="106">
        <f t="shared" ref="K3347:L3347" si="2035">K3348+K3349</f>
        <v>0</v>
      </c>
      <c r="L3347" s="106">
        <f t="shared" si="2035"/>
        <v>0</v>
      </c>
      <c r="M3347" s="106">
        <f t="shared" si="2016"/>
        <v>1700100</v>
      </c>
    </row>
    <row r="3348" spans="1:13" s="99" customFormat="1" hidden="1" x14ac:dyDescent="0.2">
      <c r="A3348" s="95" t="s">
        <v>916</v>
      </c>
      <c r="B3348" s="93" t="s">
        <v>920</v>
      </c>
      <c r="C3348" s="94">
        <v>43</v>
      </c>
      <c r="D3348" s="95" t="s">
        <v>101</v>
      </c>
      <c r="E3348" s="117">
        <v>3232</v>
      </c>
      <c r="F3348" s="140" t="s">
        <v>53</v>
      </c>
      <c r="G3348" s="132"/>
      <c r="H3348" s="275">
        <v>500000</v>
      </c>
      <c r="I3348" s="275"/>
      <c r="J3348" s="275">
        <v>1200000</v>
      </c>
      <c r="K3348" s="275"/>
      <c r="L3348" s="275"/>
      <c r="M3348" s="275">
        <f t="shared" si="2016"/>
        <v>1700000</v>
      </c>
    </row>
    <row r="3349" spans="1:13" ht="15" hidden="1" x14ac:dyDescent="0.2">
      <c r="A3349" s="95" t="s">
        <v>916</v>
      </c>
      <c r="B3349" s="93" t="s">
        <v>920</v>
      </c>
      <c r="C3349" s="94">
        <v>43</v>
      </c>
      <c r="D3349" s="95" t="s">
        <v>101</v>
      </c>
      <c r="E3349" s="117">
        <v>3235</v>
      </c>
      <c r="F3349" s="140" t="s">
        <v>56</v>
      </c>
      <c r="H3349" s="275">
        <v>1900</v>
      </c>
      <c r="I3349" s="275">
        <v>1800</v>
      </c>
      <c r="J3349" s="275"/>
      <c r="K3349" s="275"/>
      <c r="L3349" s="275"/>
      <c r="M3349" s="275">
        <f t="shared" si="2016"/>
        <v>100</v>
      </c>
    </row>
    <row r="3350" spans="1:13" hidden="1" x14ac:dyDescent="0.2">
      <c r="A3350" s="182" t="s">
        <v>916</v>
      </c>
      <c r="B3350" s="163" t="s">
        <v>920</v>
      </c>
      <c r="C3350" s="164">
        <v>43</v>
      </c>
      <c r="D3350" s="163"/>
      <c r="E3350" s="165">
        <v>42</v>
      </c>
      <c r="F3350" s="166"/>
      <c r="G3350" s="166"/>
      <c r="H3350" s="180">
        <f>H3351+H3354+H3358</f>
        <v>409100</v>
      </c>
      <c r="I3350" s="180">
        <f>I3351+I3354+I3358</f>
        <v>78000</v>
      </c>
      <c r="J3350" s="180">
        <f>J3351+J3354+J3358</f>
        <v>52250</v>
      </c>
      <c r="K3350" s="180">
        <f t="shared" ref="K3350:L3350" si="2036">K3351+K3354+K3358</f>
        <v>0</v>
      </c>
      <c r="L3350" s="180">
        <f t="shared" si="2036"/>
        <v>0</v>
      </c>
      <c r="M3350" s="180">
        <f t="shared" si="2016"/>
        <v>383350</v>
      </c>
    </row>
    <row r="3351" spans="1:13" s="99" customFormat="1" hidden="1" x14ac:dyDescent="0.2">
      <c r="A3351" s="116" t="s">
        <v>916</v>
      </c>
      <c r="B3351" s="100" t="s">
        <v>920</v>
      </c>
      <c r="C3351" s="101">
        <v>43</v>
      </c>
      <c r="D3351" s="116"/>
      <c r="E3351" s="111">
        <v>421</v>
      </c>
      <c r="F3351" s="139"/>
      <c r="G3351" s="181"/>
      <c r="H3351" s="106">
        <f>SUM(H3352:H3353)</f>
        <v>388000</v>
      </c>
      <c r="I3351" s="106">
        <f t="shared" ref="I3351:J3351" si="2037">SUM(I3352:I3353)</f>
        <v>78000</v>
      </c>
      <c r="J3351" s="106">
        <f t="shared" si="2037"/>
        <v>25000</v>
      </c>
      <c r="K3351" s="106">
        <f t="shared" ref="K3351:L3351" si="2038">SUM(K3352:K3353)</f>
        <v>0</v>
      </c>
      <c r="L3351" s="106">
        <f t="shared" si="2038"/>
        <v>0</v>
      </c>
      <c r="M3351" s="106">
        <f t="shared" si="2016"/>
        <v>335000</v>
      </c>
    </row>
    <row r="3352" spans="1:13" ht="15" hidden="1" x14ac:dyDescent="0.2">
      <c r="A3352" s="95" t="s">
        <v>916</v>
      </c>
      <c r="B3352" s="93" t="s">
        <v>920</v>
      </c>
      <c r="C3352" s="94">
        <v>43</v>
      </c>
      <c r="D3352" s="95" t="s">
        <v>101</v>
      </c>
      <c r="E3352" s="117">
        <v>4213</v>
      </c>
      <c r="F3352" s="140" t="s">
        <v>815</v>
      </c>
      <c r="H3352" s="275"/>
      <c r="I3352" s="275"/>
      <c r="J3352" s="275">
        <v>25000</v>
      </c>
      <c r="K3352" s="275"/>
      <c r="L3352" s="275"/>
      <c r="M3352" s="275">
        <f t="shared" si="2016"/>
        <v>25000</v>
      </c>
    </row>
    <row r="3353" spans="1:13" ht="15" hidden="1" x14ac:dyDescent="0.2">
      <c r="A3353" s="95" t="s">
        <v>916</v>
      </c>
      <c r="B3353" s="93" t="s">
        <v>920</v>
      </c>
      <c r="C3353" s="94">
        <v>43</v>
      </c>
      <c r="D3353" s="95" t="s">
        <v>101</v>
      </c>
      <c r="E3353" s="117">
        <v>4214</v>
      </c>
      <c r="F3353" s="140" t="s">
        <v>500</v>
      </c>
      <c r="H3353" s="275">
        <v>388000</v>
      </c>
      <c r="I3353" s="275">
        <v>78000</v>
      </c>
      <c r="J3353" s="275"/>
      <c r="K3353" s="275"/>
      <c r="L3353" s="275"/>
      <c r="M3353" s="275">
        <f t="shared" si="2016"/>
        <v>310000</v>
      </c>
    </row>
    <row r="3354" spans="1:13" hidden="1" x14ac:dyDescent="0.2">
      <c r="A3354" s="116" t="s">
        <v>916</v>
      </c>
      <c r="B3354" s="100" t="s">
        <v>920</v>
      </c>
      <c r="C3354" s="101">
        <v>43</v>
      </c>
      <c r="D3354" s="116"/>
      <c r="E3354" s="111">
        <v>422</v>
      </c>
      <c r="F3354" s="139"/>
      <c r="G3354" s="181"/>
      <c r="H3354" s="106">
        <f t="shared" ref="H3354:J3354" si="2039">SUM(H3355:H3357)</f>
        <v>21000</v>
      </c>
      <c r="I3354" s="106">
        <f t="shared" si="2039"/>
        <v>0</v>
      </c>
      <c r="J3354" s="106">
        <f t="shared" si="2039"/>
        <v>27250</v>
      </c>
      <c r="K3354" s="106">
        <f t="shared" ref="K3354:L3354" si="2040">SUM(K3355:K3357)</f>
        <v>0</v>
      </c>
      <c r="L3354" s="106">
        <f t="shared" si="2040"/>
        <v>0</v>
      </c>
      <c r="M3354" s="106">
        <f t="shared" si="2016"/>
        <v>48250</v>
      </c>
    </row>
    <row r="3355" spans="1:13" s="204" customFormat="1" ht="15" hidden="1" x14ac:dyDescent="0.2">
      <c r="A3355" s="214" t="s">
        <v>916</v>
      </c>
      <c r="B3355" s="253" t="s">
        <v>920</v>
      </c>
      <c r="C3355" s="215">
        <v>43</v>
      </c>
      <c r="D3355" s="214" t="s">
        <v>101</v>
      </c>
      <c r="E3355" s="221">
        <v>4223</v>
      </c>
      <c r="F3355" s="218" t="s">
        <v>76</v>
      </c>
      <c r="G3355" s="379"/>
      <c r="H3355" s="388">
        <v>10000</v>
      </c>
      <c r="I3355" s="388"/>
      <c r="J3355" s="388"/>
      <c r="K3355" s="388"/>
      <c r="L3355" s="388"/>
      <c r="M3355" s="388">
        <f t="shared" si="2016"/>
        <v>10000</v>
      </c>
    </row>
    <row r="3356" spans="1:13" s="204" customFormat="1" ht="15" hidden="1" x14ac:dyDescent="0.2">
      <c r="A3356" s="214" t="s">
        <v>916</v>
      </c>
      <c r="B3356" s="253" t="s">
        <v>920</v>
      </c>
      <c r="C3356" s="215">
        <v>43</v>
      </c>
      <c r="D3356" s="214" t="s">
        <v>101</v>
      </c>
      <c r="E3356" s="221">
        <v>4225</v>
      </c>
      <c r="F3356" s="218" t="s">
        <v>85</v>
      </c>
      <c r="G3356" s="379"/>
      <c r="H3356" s="388">
        <v>5000</v>
      </c>
      <c r="I3356" s="388"/>
      <c r="J3356" s="388">
        <v>26250</v>
      </c>
      <c r="K3356" s="388"/>
      <c r="L3356" s="388"/>
      <c r="M3356" s="388">
        <f t="shared" si="2016"/>
        <v>31250</v>
      </c>
    </row>
    <row r="3357" spans="1:13" s="240" customFormat="1" hidden="1" x14ac:dyDescent="0.2">
      <c r="A3357" s="214" t="s">
        <v>916</v>
      </c>
      <c r="B3357" s="253" t="s">
        <v>920</v>
      </c>
      <c r="C3357" s="215">
        <v>43</v>
      </c>
      <c r="D3357" s="214" t="s">
        <v>101</v>
      </c>
      <c r="E3357" s="221">
        <v>4227</v>
      </c>
      <c r="F3357" s="218" t="s">
        <v>77</v>
      </c>
      <c r="G3357" s="379"/>
      <c r="H3357" s="274">
        <v>6000</v>
      </c>
      <c r="I3357" s="274"/>
      <c r="J3357" s="274">
        <v>1000</v>
      </c>
      <c r="K3357" s="274"/>
      <c r="L3357" s="274"/>
      <c r="M3357" s="274">
        <f t="shared" si="2016"/>
        <v>7000</v>
      </c>
    </row>
    <row r="3358" spans="1:13" s="240" customFormat="1" hidden="1" x14ac:dyDescent="0.2">
      <c r="A3358" s="210" t="s">
        <v>916</v>
      </c>
      <c r="B3358" s="246" t="s">
        <v>920</v>
      </c>
      <c r="C3358" s="211">
        <v>43</v>
      </c>
      <c r="D3358" s="210"/>
      <c r="E3358" s="212">
        <v>426</v>
      </c>
      <c r="F3358" s="213"/>
      <c r="G3358" s="378"/>
      <c r="H3358" s="260">
        <f t="shared" ref="H3358:L3358" si="2041">H3359</f>
        <v>100</v>
      </c>
      <c r="I3358" s="260">
        <f t="shared" si="2041"/>
        <v>0</v>
      </c>
      <c r="J3358" s="260">
        <f t="shared" si="2041"/>
        <v>0</v>
      </c>
      <c r="K3358" s="260">
        <f t="shared" si="2041"/>
        <v>0</v>
      </c>
      <c r="L3358" s="260">
        <f t="shared" si="2041"/>
        <v>0</v>
      </c>
      <c r="M3358" s="260">
        <f t="shared" si="2016"/>
        <v>100</v>
      </c>
    </row>
    <row r="3359" spans="1:13" s="240" customFormat="1" hidden="1" x14ac:dyDescent="0.2">
      <c r="A3359" s="214" t="s">
        <v>916</v>
      </c>
      <c r="B3359" s="253" t="s">
        <v>920</v>
      </c>
      <c r="C3359" s="215">
        <v>43</v>
      </c>
      <c r="D3359" s="214" t="s">
        <v>101</v>
      </c>
      <c r="E3359" s="221">
        <v>4264</v>
      </c>
      <c r="F3359" s="218" t="s">
        <v>816</v>
      </c>
      <c r="G3359" s="379"/>
      <c r="H3359" s="274">
        <v>100</v>
      </c>
      <c r="I3359" s="274"/>
      <c r="J3359" s="274"/>
      <c r="K3359" s="274"/>
      <c r="L3359" s="274"/>
      <c r="M3359" s="274">
        <f t="shared" si="2016"/>
        <v>100</v>
      </c>
    </row>
    <row r="3360" spans="1:13" hidden="1" x14ac:dyDescent="0.2">
      <c r="A3360" s="182" t="s">
        <v>916</v>
      </c>
      <c r="B3360" s="163" t="s">
        <v>920</v>
      </c>
      <c r="C3360" s="164">
        <v>43</v>
      </c>
      <c r="D3360" s="163"/>
      <c r="E3360" s="165">
        <v>45</v>
      </c>
      <c r="F3360" s="166"/>
      <c r="G3360" s="166"/>
      <c r="H3360" s="180">
        <f t="shared" ref="H3360:J3360" si="2042">H3361+H3363+H3365</f>
        <v>2277000</v>
      </c>
      <c r="I3360" s="180">
        <f t="shared" si="2042"/>
        <v>1317000</v>
      </c>
      <c r="J3360" s="180">
        <f t="shared" si="2042"/>
        <v>5000</v>
      </c>
      <c r="K3360" s="180">
        <f t="shared" ref="K3360:L3360" si="2043">K3361+K3363+K3365</f>
        <v>0</v>
      </c>
      <c r="L3360" s="180">
        <f t="shared" si="2043"/>
        <v>0</v>
      </c>
      <c r="M3360" s="180">
        <f t="shared" si="2016"/>
        <v>965000</v>
      </c>
    </row>
    <row r="3361" spans="1:13" s="99" customFormat="1" hidden="1" x14ac:dyDescent="0.2">
      <c r="A3361" s="116" t="s">
        <v>916</v>
      </c>
      <c r="B3361" s="100" t="s">
        <v>920</v>
      </c>
      <c r="C3361" s="101">
        <v>43</v>
      </c>
      <c r="D3361" s="116"/>
      <c r="E3361" s="111">
        <v>451</v>
      </c>
      <c r="F3361" s="139"/>
      <c r="G3361" s="181"/>
      <c r="H3361" s="106">
        <f t="shared" ref="H3361:L3361" si="2044">H3362</f>
        <v>2217000</v>
      </c>
      <c r="I3361" s="106">
        <f t="shared" si="2044"/>
        <v>1317000</v>
      </c>
      <c r="J3361" s="106">
        <f t="shared" si="2044"/>
        <v>0</v>
      </c>
      <c r="K3361" s="106">
        <f t="shared" si="2044"/>
        <v>0</v>
      </c>
      <c r="L3361" s="106">
        <f t="shared" si="2044"/>
        <v>0</v>
      </c>
      <c r="M3361" s="106">
        <f t="shared" si="2016"/>
        <v>900000</v>
      </c>
    </row>
    <row r="3362" spans="1:13" ht="15" hidden="1" x14ac:dyDescent="0.2">
      <c r="A3362" s="95" t="s">
        <v>916</v>
      </c>
      <c r="B3362" s="93" t="s">
        <v>920</v>
      </c>
      <c r="C3362" s="94">
        <v>43</v>
      </c>
      <c r="D3362" s="95" t="s">
        <v>101</v>
      </c>
      <c r="E3362" s="117">
        <v>4511</v>
      </c>
      <c r="F3362" s="140" t="s">
        <v>91</v>
      </c>
      <c r="H3362" s="275">
        <v>2217000</v>
      </c>
      <c r="I3362" s="275">
        <v>1317000</v>
      </c>
      <c r="J3362" s="275"/>
      <c r="K3362" s="275"/>
      <c r="L3362" s="275"/>
      <c r="M3362" s="275">
        <f t="shared" si="2016"/>
        <v>900000</v>
      </c>
    </row>
    <row r="3363" spans="1:13" s="99" customFormat="1" hidden="1" x14ac:dyDescent="0.2">
      <c r="A3363" s="116" t="s">
        <v>916</v>
      </c>
      <c r="B3363" s="100" t="s">
        <v>920</v>
      </c>
      <c r="C3363" s="101">
        <v>43</v>
      </c>
      <c r="D3363" s="116"/>
      <c r="E3363" s="111">
        <v>452</v>
      </c>
      <c r="F3363" s="139"/>
      <c r="G3363" s="181"/>
      <c r="H3363" s="106">
        <f t="shared" ref="H3363:L3363" si="2045">H3364</f>
        <v>40000</v>
      </c>
      <c r="I3363" s="106">
        <f t="shared" si="2045"/>
        <v>0</v>
      </c>
      <c r="J3363" s="106">
        <f t="shared" si="2045"/>
        <v>0</v>
      </c>
      <c r="K3363" s="106">
        <f t="shared" si="2045"/>
        <v>0</v>
      </c>
      <c r="L3363" s="106">
        <f t="shared" si="2045"/>
        <v>0</v>
      </c>
      <c r="M3363" s="106">
        <f t="shared" si="2016"/>
        <v>40000</v>
      </c>
    </row>
    <row r="3364" spans="1:13" ht="15" hidden="1" x14ac:dyDescent="0.2">
      <c r="A3364" s="95" t="s">
        <v>916</v>
      </c>
      <c r="B3364" s="93" t="s">
        <v>920</v>
      </c>
      <c r="C3364" s="94">
        <v>43</v>
      </c>
      <c r="D3364" s="95" t="s">
        <v>101</v>
      </c>
      <c r="E3364" s="117">
        <v>4521</v>
      </c>
      <c r="F3364" s="140" t="s">
        <v>92</v>
      </c>
      <c r="H3364" s="275">
        <v>40000</v>
      </c>
      <c r="I3364" s="275"/>
      <c r="J3364" s="275"/>
      <c r="K3364" s="275"/>
      <c r="L3364" s="275"/>
      <c r="M3364" s="275">
        <f t="shared" si="2016"/>
        <v>40000</v>
      </c>
    </row>
    <row r="3365" spans="1:13" s="99" customFormat="1" hidden="1" x14ac:dyDescent="0.2">
      <c r="A3365" s="116" t="s">
        <v>916</v>
      </c>
      <c r="B3365" s="100" t="s">
        <v>920</v>
      </c>
      <c r="C3365" s="101">
        <v>43</v>
      </c>
      <c r="D3365" s="116"/>
      <c r="E3365" s="111">
        <v>454</v>
      </c>
      <c r="F3365" s="139"/>
      <c r="G3365" s="181"/>
      <c r="H3365" s="106">
        <f t="shared" ref="H3365:L3365" si="2046">H3366</f>
        <v>20000</v>
      </c>
      <c r="I3365" s="106">
        <f t="shared" si="2046"/>
        <v>0</v>
      </c>
      <c r="J3365" s="106">
        <f t="shared" si="2046"/>
        <v>5000</v>
      </c>
      <c r="K3365" s="106">
        <f t="shared" si="2046"/>
        <v>0</v>
      </c>
      <c r="L3365" s="106">
        <f t="shared" si="2046"/>
        <v>0</v>
      </c>
      <c r="M3365" s="106">
        <f t="shared" si="2016"/>
        <v>25000</v>
      </c>
    </row>
    <row r="3366" spans="1:13" ht="30" hidden="1" x14ac:dyDescent="0.2">
      <c r="A3366" s="95" t="s">
        <v>916</v>
      </c>
      <c r="B3366" s="93" t="s">
        <v>920</v>
      </c>
      <c r="C3366" s="94">
        <v>43</v>
      </c>
      <c r="D3366" s="95" t="s">
        <v>101</v>
      </c>
      <c r="E3366" s="117">
        <v>4541</v>
      </c>
      <c r="F3366" s="140" t="s">
        <v>805</v>
      </c>
      <c r="H3366" s="275">
        <v>20000</v>
      </c>
      <c r="I3366" s="275"/>
      <c r="J3366" s="275">
        <v>5000</v>
      </c>
      <c r="K3366" s="275"/>
      <c r="L3366" s="275"/>
      <c r="M3366" s="275">
        <f t="shared" si="2016"/>
        <v>25000</v>
      </c>
    </row>
    <row r="3367" spans="1:13" s="240" customFormat="1" hidden="1" x14ac:dyDescent="0.2">
      <c r="A3367" s="242" t="s">
        <v>916</v>
      </c>
      <c r="B3367" s="243" t="s">
        <v>920</v>
      </c>
      <c r="C3367" s="206">
        <v>51</v>
      </c>
      <c r="D3367" s="242"/>
      <c r="E3367" s="389">
        <v>32</v>
      </c>
      <c r="F3367" s="390"/>
      <c r="G3367" s="391"/>
      <c r="H3367" s="352">
        <f t="shared" ref="H3367:L3368" si="2047">H3368</f>
        <v>897</v>
      </c>
      <c r="I3367" s="352">
        <f t="shared" si="2047"/>
        <v>0</v>
      </c>
      <c r="J3367" s="352">
        <f t="shared" si="2047"/>
        <v>2085</v>
      </c>
      <c r="K3367" s="352">
        <f t="shared" si="2047"/>
        <v>0</v>
      </c>
      <c r="L3367" s="352">
        <f t="shared" si="2047"/>
        <v>0</v>
      </c>
      <c r="M3367" s="352">
        <f t="shared" si="2016"/>
        <v>2982</v>
      </c>
    </row>
    <row r="3368" spans="1:13" s="240" customFormat="1" hidden="1" x14ac:dyDescent="0.2">
      <c r="A3368" s="210" t="s">
        <v>916</v>
      </c>
      <c r="B3368" s="246" t="s">
        <v>920</v>
      </c>
      <c r="C3368" s="211">
        <v>51</v>
      </c>
      <c r="D3368" s="210"/>
      <c r="E3368" s="212">
        <v>323</v>
      </c>
      <c r="F3368" s="213"/>
      <c r="G3368" s="378"/>
      <c r="H3368" s="260">
        <f t="shared" si="2047"/>
        <v>897</v>
      </c>
      <c r="I3368" s="260">
        <f t="shared" si="2047"/>
        <v>0</v>
      </c>
      <c r="J3368" s="260">
        <f t="shared" si="2047"/>
        <v>2085</v>
      </c>
      <c r="K3368" s="260">
        <f t="shared" si="2047"/>
        <v>0</v>
      </c>
      <c r="L3368" s="260">
        <f t="shared" si="2047"/>
        <v>0</v>
      </c>
      <c r="M3368" s="260">
        <f t="shared" si="2016"/>
        <v>2982</v>
      </c>
    </row>
    <row r="3369" spans="1:13" s="204" customFormat="1" ht="15" hidden="1" x14ac:dyDescent="0.2">
      <c r="A3369" s="214" t="s">
        <v>916</v>
      </c>
      <c r="B3369" s="253" t="s">
        <v>920</v>
      </c>
      <c r="C3369" s="215">
        <v>51</v>
      </c>
      <c r="D3369" s="214" t="s">
        <v>101</v>
      </c>
      <c r="E3369" s="221">
        <v>3232</v>
      </c>
      <c r="F3369" s="218" t="s">
        <v>53</v>
      </c>
      <c r="G3369" s="379"/>
      <c r="H3369" s="274">
        <v>897</v>
      </c>
      <c r="I3369" s="274"/>
      <c r="J3369" s="274">
        <v>2085</v>
      </c>
      <c r="K3369" s="274"/>
      <c r="L3369" s="274"/>
      <c r="M3369" s="274">
        <f t="shared" si="2016"/>
        <v>2982</v>
      </c>
    </row>
    <row r="3370" spans="1:13" hidden="1" x14ac:dyDescent="0.2">
      <c r="A3370" s="182" t="s">
        <v>916</v>
      </c>
      <c r="B3370" s="163" t="s">
        <v>920</v>
      </c>
      <c r="C3370" s="164">
        <v>51</v>
      </c>
      <c r="D3370" s="163"/>
      <c r="E3370" s="165">
        <v>42</v>
      </c>
      <c r="F3370" s="166"/>
      <c r="G3370" s="166"/>
      <c r="H3370" s="180">
        <f t="shared" ref="H3370:L3371" si="2048">H3371</f>
        <v>107000</v>
      </c>
      <c r="I3370" s="180">
        <f t="shared" si="2048"/>
        <v>0</v>
      </c>
      <c r="J3370" s="180">
        <f t="shared" si="2048"/>
        <v>99182</v>
      </c>
      <c r="K3370" s="180">
        <f t="shared" si="2048"/>
        <v>0</v>
      </c>
      <c r="L3370" s="180">
        <f t="shared" si="2048"/>
        <v>0</v>
      </c>
      <c r="M3370" s="180">
        <f t="shared" si="2016"/>
        <v>206182</v>
      </c>
    </row>
    <row r="3371" spans="1:13" s="99" customFormat="1" hidden="1" x14ac:dyDescent="0.2">
      <c r="A3371" s="116" t="s">
        <v>916</v>
      </c>
      <c r="B3371" s="100" t="s">
        <v>920</v>
      </c>
      <c r="C3371" s="101">
        <v>51</v>
      </c>
      <c r="D3371" s="116"/>
      <c r="E3371" s="111">
        <v>421</v>
      </c>
      <c r="F3371" s="139"/>
      <c r="G3371" s="181"/>
      <c r="H3371" s="106">
        <f t="shared" si="2048"/>
        <v>107000</v>
      </c>
      <c r="I3371" s="106">
        <f t="shared" si="2048"/>
        <v>0</v>
      </c>
      <c r="J3371" s="106">
        <f t="shared" si="2048"/>
        <v>99182</v>
      </c>
      <c r="K3371" s="106">
        <f t="shared" si="2048"/>
        <v>0</v>
      </c>
      <c r="L3371" s="106">
        <f t="shared" si="2048"/>
        <v>0</v>
      </c>
      <c r="M3371" s="106">
        <f t="shared" si="2016"/>
        <v>206182</v>
      </c>
    </row>
    <row r="3372" spans="1:13" ht="15" hidden="1" x14ac:dyDescent="0.2">
      <c r="A3372" s="95" t="s">
        <v>916</v>
      </c>
      <c r="B3372" s="93" t="s">
        <v>920</v>
      </c>
      <c r="C3372" s="94">
        <v>51</v>
      </c>
      <c r="D3372" s="95" t="s">
        <v>101</v>
      </c>
      <c r="E3372" s="117">
        <v>4214</v>
      </c>
      <c r="F3372" s="140" t="s">
        <v>500</v>
      </c>
      <c r="H3372" s="275">
        <v>107000</v>
      </c>
      <c r="I3372" s="275"/>
      <c r="J3372" s="275">
        <v>99182</v>
      </c>
      <c r="K3372" s="275"/>
      <c r="L3372" s="275"/>
      <c r="M3372" s="275">
        <f t="shared" si="2016"/>
        <v>206182</v>
      </c>
    </row>
    <row r="3373" spans="1:13" hidden="1" x14ac:dyDescent="0.2">
      <c r="A3373" s="182" t="s">
        <v>916</v>
      </c>
      <c r="B3373" s="163" t="s">
        <v>920</v>
      </c>
      <c r="C3373" s="164">
        <v>71</v>
      </c>
      <c r="D3373" s="163"/>
      <c r="E3373" s="165">
        <v>32</v>
      </c>
      <c r="F3373" s="166"/>
      <c r="G3373" s="166"/>
      <c r="H3373" s="180">
        <f t="shared" ref="H3373:L3374" si="2049">H3374</f>
        <v>53000</v>
      </c>
      <c r="I3373" s="180">
        <f t="shared" si="2049"/>
        <v>51800</v>
      </c>
      <c r="J3373" s="180">
        <f t="shared" si="2049"/>
        <v>0</v>
      </c>
      <c r="K3373" s="180">
        <f t="shared" si="2049"/>
        <v>0</v>
      </c>
      <c r="L3373" s="180">
        <f t="shared" si="2049"/>
        <v>0</v>
      </c>
      <c r="M3373" s="180">
        <f t="shared" si="2016"/>
        <v>1200</v>
      </c>
    </row>
    <row r="3374" spans="1:13" s="99" customFormat="1" hidden="1" x14ac:dyDescent="0.2">
      <c r="A3374" s="116" t="s">
        <v>916</v>
      </c>
      <c r="B3374" s="100" t="s">
        <v>920</v>
      </c>
      <c r="C3374" s="101">
        <v>71</v>
      </c>
      <c r="D3374" s="116"/>
      <c r="E3374" s="111">
        <v>323</v>
      </c>
      <c r="F3374" s="139"/>
      <c r="G3374" s="181"/>
      <c r="H3374" s="106">
        <f t="shared" si="2049"/>
        <v>53000</v>
      </c>
      <c r="I3374" s="106">
        <f t="shared" si="2049"/>
        <v>51800</v>
      </c>
      <c r="J3374" s="106">
        <f t="shared" si="2049"/>
        <v>0</v>
      </c>
      <c r="K3374" s="106">
        <f t="shared" si="2049"/>
        <v>0</v>
      </c>
      <c r="L3374" s="106">
        <f t="shared" si="2049"/>
        <v>0</v>
      </c>
      <c r="M3374" s="106">
        <f t="shared" si="2016"/>
        <v>1200</v>
      </c>
    </row>
    <row r="3375" spans="1:13" ht="15" hidden="1" x14ac:dyDescent="0.2">
      <c r="A3375" s="95" t="s">
        <v>916</v>
      </c>
      <c r="B3375" s="93" t="s">
        <v>920</v>
      </c>
      <c r="C3375" s="94">
        <v>71</v>
      </c>
      <c r="D3375" s="95" t="s">
        <v>101</v>
      </c>
      <c r="E3375" s="117">
        <v>3232</v>
      </c>
      <c r="F3375" s="140" t="s">
        <v>53</v>
      </c>
      <c r="H3375" s="275">
        <v>53000</v>
      </c>
      <c r="I3375" s="275">
        <v>51800</v>
      </c>
      <c r="J3375" s="275"/>
      <c r="K3375" s="275"/>
      <c r="L3375" s="275"/>
      <c r="M3375" s="275">
        <f t="shared" si="2016"/>
        <v>1200</v>
      </c>
    </row>
    <row r="3376" spans="1:13" s="99" customFormat="1" ht="67.5" hidden="1" x14ac:dyDescent="0.2">
      <c r="A3376" s="187" t="s">
        <v>916</v>
      </c>
      <c r="B3376" s="169" t="s">
        <v>921</v>
      </c>
      <c r="C3376" s="169"/>
      <c r="D3376" s="169"/>
      <c r="E3376" s="170"/>
      <c r="F3376" s="172" t="s">
        <v>922</v>
      </c>
      <c r="G3376" s="173" t="s">
        <v>618</v>
      </c>
      <c r="H3376" s="297">
        <f>H3377+H3383+H3380</f>
        <v>6625869</v>
      </c>
      <c r="I3376" s="297">
        <f t="shared" ref="I3376:L3376" si="2050">I3377+I3383+I3380</f>
        <v>250000</v>
      </c>
      <c r="J3376" s="297">
        <f t="shared" si="2050"/>
        <v>0</v>
      </c>
      <c r="K3376" s="297">
        <f t="shared" si="2050"/>
        <v>0</v>
      </c>
      <c r="L3376" s="297">
        <f t="shared" si="2050"/>
        <v>0</v>
      </c>
      <c r="M3376" s="297">
        <f t="shared" si="1881"/>
        <v>6375869</v>
      </c>
    </row>
    <row r="3377" spans="1:13" hidden="1" x14ac:dyDescent="0.2">
      <c r="A3377" s="182" t="s">
        <v>916</v>
      </c>
      <c r="B3377" s="163" t="s">
        <v>921</v>
      </c>
      <c r="C3377" s="164">
        <v>11</v>
      </c>
      <c r="D3377" s="163"/>
      <c r="E3377" s="165">
        <v>34</v>
      </c>
      <c r="F3377" s="166"/>
      <c r="G3377" s="166"/>
      <c r="H3377" s="180">
        <f t="shared" ref="H3377:L3378" si="2051">H3378</f>
        <v>1500000</v>
      </c>
      <c r="I3377" s="180">
        <f t="shared" si="2051"/>
        <v>0</v>
      </c>
      <c r="J3377" s="180">
        <f t="shared" si="2051"/>
        <v>0</v>
      </c>
      <c r="K3377" s="180">
        <f t="shared" si="2051"/>
        <v>0</v>
      </c>
      <c r="L3377" s="180">
        <f t="shared" si="2051"/>
        <v>0</v>
      </c>
      <c r="M3377" s="180">
        <f t="shared" si="1881"/>
        <v>1500000</v>
      </c>
    </row>
    <row r="3378" spans="1:13" hidden="1" x14ac:dyDescent="0.2">
      <c r="A3378" s="116" t="s">
        <v>916</v>
      </c>
      <c r="B3378" s="100" t="s">
        <v>921</v>
      </c>
      <c r="C3378" s="101">
        <v>11</v>
      </c>
      <c r="D3378" s="116"/>
      <c r="E3378" s="111">
        <v>342</v>
      </c>
      <c r="F3378" s="139"/>
      <c r="G3378" s="181"/>
      <c r="H3378" s="106">
        <f t="shared" si="2051"/>
        <v>1500000</v>
      </c>
      <c r="I3378" s="106">
        <f t="shared" si="2051"/>
        <v>0</v>
      </c>
      <c r="J3378" s="106">
        <f t="shared" si="2051"/>
        <v>0</v>
      </c>
      <c r="K3378" s="106">
        <f t="shared" si="2051"/>
        <v>0</v>
      </c>
      <c r="L3378" s="106">
        <f t="shared" si="2051"/>
        <v>0</v>
      </c>
      <c r="M3378" s="106">
        <f t="shared" si="1881"/>
        <v>1500000</v>
      </c>
    </row>
    <row r="3379" spans="1:13" s="99" customFormat="1" ht="45" hidden="1" x14ac:dyDescent="0.2">
      <c r="A3379" s="107" t="s">
        <v>916</v>
      </c>
      <c r="B3379" s="94" t="s">
        <v>921</v>
      </c>
      <c r="C3379" s="94">
        <v>11</v>
      </c>
      <c r="D3379" s="94" t="s">
        <v>101</v>
      </c>
      <c r="E3379" s="108">
        <v>3421</v>
      </c>
      <c r="F3379" s="144" t="s">
        <v>820</v>
      </c>
      <c r="G3379" s="109"/>
      <c r="H3379" s="276">
        <v>1500000</v>
      </c>
      <c r="I3379" s="276"/>
      <c r="J3379" s="276"/>
      <c r="K3379" s="276"/>
      <c r="L3379" s="276"/>
      <c r="M3379" s="276">
        <f t="shared" si="1881"/>
        <v>1500000</v>
      </c>
    </row>
    <row r="3380" spans="1:13" hidden="1" x14ac:dyDescent="0.2">
      <c r="A3380" s="182" t="s">
        <v>916</v>
      </c>
      <c r="B3380" s="163" t="s">
        <v>921</v>
      </c>
      <c r="C3380" s="164">
        <v>11</v>
      </c>
      <c r="D3380" s="163"/>
      <c r="E3380" s="165">
        <v>54</v>
      </c>
      <c r="F3380" s="166"/>
      <c r="G3380" s="166"/>
      <c r="H3380" s="180">
        <f t="shared" ref="H3380:L3381" si="2052">H3381</f>
        <v>4275869</v>
      </c>
      <c r="I3380" s="180">
        <f t="shared" si="2052"/>
        <v>0</v>
      </c>
      <c r="J3380" s="180">
        <f t="shared" si="2052"/>
        <v>0</v>
      </c>
      <c r="K3380" s="180">
        <f t="shared" si="2052"/>
        <v>0</v>
      </c>
      <c r="L3380" s="180">
        <f t="shared" si="2052"/>
        <v>0</v>
      </c>
      <c r="M3380" s="180">
        <f t="shared" ref="M3380:M3382" si="2053">H3380-I3380+J3380-K3380+L3380</f>
        <v>4275869</v>
      </c>
    </row>
    <row r="3381" spans="1:13" s="99" customFormat="1" hidden="1" x14ac:dyDescent="0.2">
      <c r="A3381" s="116" t="s">
        <v>916</v>
      </c>
      <c r="B3381" s="100" t="s">
        <v>921</v>
      </c>
      <c r="C3381" s="101">
        <v>11</v>
      </c>
      <c r="D3381" s="116"/>
      <c r="E3381" s="111">
        <v>541</v>
      </c>
      <c r="F3381" s="139"/>
      <c r="G3381" s="181"/>
      <c r="H3381" s="106">
        <f t="shared" si="2052"/>
        <v>4275869</v>
      </c>
      <c r="I3381" s="106">
        <f t="shared" si="2052"/>
        <v>0</v>
      </c>
      <c r="J3381" s="106">
        <f t="shared" si="2052"/>
        <v>0</v>
      </c>
      <c r="K3381" s="106">
        <f t="shared" si="2052"/>
        <v>0</v>
      </c>
      <c r="L3381" s="106">
        <f t="shared" si="2052"/>
        <v>0</v>
      </c>
      <c r="M3381" s="106">
        <f t="shared" si="2053"/>
        <v>4275869</v>
      </c>
    </row>
    <row r="3382" spans="1:13" ht="30" hidden="1" x14ac:dyDescent="0.2">
      <c r="A3382" s="95" t="s">
        <v>916</v>
      </c>
      <c r="B3382" s="93" t="s">
        <v>921</v>
      </c>
      <c r="C3382" s="94">
        <v>11</v>
      </c>
      <c r="D3382" s="95" t="s">
        <v>101</v>
      </c>
      <c r="E3382" s="117">
        <v>5413</v>
      </c>
      <c r="F3382" s="140" t="s">
        <v>823</v>
      </c>
      <c r="H3382" s="275">
        <v>4275869</v>
      </c>
      <c r="I3382" s="275"/>
      <c r="J3382" s="275"/>
      <c r="K3382" s="275"/>
      <c r="L3382" s="275"/>
      <c r="M3382" s="275">
        <f t="shared" si="2053"/>
        <v>4275869</v>
      </c>
    </row>
    <row r="3383" spans="1:13" s="99" customFormat="1" hidden="1" x14ac:dyDescent="0.2">
      <c r="A3383" s="182" t="s">
        <v>916</v>
      </c>
      <c r="B3383" s="163" t="s">
        <v>921</v>
      </c>
      <c r="C3383" s="164">
        <v>43</v>
      </c>
      <c r="D3383" s="163"/>
      <c r="E3383" s="165">
        <v>34</v>
      </c>
      <c r="F3383" s="166"/>
      <c r="G3383" s="166"/>
      <c r="H3383" s="180">
        <f t="shared" ref="H3383:L3384" si="2054">H3384</f>
        <v>850000</v>
      </c>
      <c r="I3383" s="180">
        <f t="shared" si="2054"/>
        <v>250000</v>
      </c>
      <c r="J3383" s="180">
        <f t="shared" si="2054"/>
        <v>0</v>
      </c>
      <c r="K3383" s="180">
        <f t="shared" si="2054"/>
        <v>0</v>
      </c>
      <c r="L3383" s="180">
        <f t="shared" si="2054"/>
        <v>0</v>
      </c>
      <c r="M3383" s="180">
        <f t="shared" ref="M3383:M3446" si="2055">H3383-I3383+J3383-K3383+L3383</f>
        <v>600000</v>
      </c>
    </row>
    <row r="3384" spans="1:13" hidden="1" x14ac:dyDescent="0.2">
      <c r="A3384" s="116" t="s">
        <v>916</v>
      </c>
      <c r="B3384" s="100" t="s">
        <v>921</v>
      </c>
      <c r="C3384" s="101">
        <v>43</v>
      </c>
      <c r="D3384" s="116"/>
      <c r="E3384" s="111">
        <v>342</v>
      </c>
      <c r="F3384" s="139"/>
      <c r="G3384" s="181"/>
      <c r="H3384" s="106">
        <f t="shared" si="2054"/>
        <v>850000</v>
      </c>
      <c r="I3384" s="106">
        <f t="shared" si="2054"/>
        <v>250000</v>
      </c>
      <c r="J3384" s="106">
        <f t="shared" si="2054"/>
        <v>0</v>
      </c>
      <c r="K3384" s="106">
        <f t="shared" si="2054"/>
        <v>0</v>
      </c>
      <c r="L3384" s="106">
        <f t="shared" si="2054"/>
        <v>0</v>
      </c>
      <c r="M3384" s="106">
        <f t="shared" si="2055"/>
        <v>600000</v>
      </c>
    </row>
    <row r="3385" spans="1:13" ht="45" hidden="1" x14ac:dyDescent="0.2">
      <c r="A3385" s="95" t="s">
        <v>916</v>
      </c>
      <c r="B3385" s="93" t="s">
        <v>921</v>
      </c>
      <c r="C3385" s="94">
        <v>43</v>
      </c>
      <c r="D3385" s="95" t="s">
        <v>101</v>
      </c>
      <c r="E3385" s="117">
        <v>3421</v>
      </c>
      <c r="F3385" s="140" t="s">
        <v>820</v>
      </c>
      <c r="H3385" s="275">
        <v>850000</v>
      </c>
      <c r="I3385" s="275">
        <v>250000</v>
      </c>
      <c r="J3385" s="275"/>
      <c r="K3385" s="275"/>
      <c r="L3385" s="275"/>
      <c r="M3385" s="275">
        <f t="shared" si="2055"/>
        <v>600000</v>
      </c>
    </row>
    <row r="3386" spans="1:13" ht="67.5" hidden="1" x14ac:dyDescent="0.2">
      <c r="A3386" s="187" t="s">
        <v>916</v>
      </c>
      <c r="B3386" s="169" t="s">
        <v>923</v>
      </c>
      <c r="C3386" s="169"/>
      <c r="D3386" s="169"/>
      <c r="E3386" s="170"/>
      <c r="F3386" s="172" t="s">
        <v>924</v>
      </c>
      <c r="G3386" s="173" t="s">
        <v>618</v>
      </c>
      <c r="H3386" s="297">
        <f t="shared" ref="H3386:J3386" si="2056">H3387+H3390</f>
        <v>241000</v>
      </c>
      <c r="I3386" s="297">
        <f t="shared" si="2056"/>
        <v>6363</v>
      </c>
      <c r="J3386" s="297">
        <f t="shared" si="2056"/>
        <v>0</v>
      </c>
      <c r="K3386" s="297">
        <f t="shared" ref="K3386:L3386" si="2057">K3387+K3390</f>
        <v>0</v>
      </c>
      <c r="L3386" s="297">
        <f t="shared" si="2057"/>
        <v>0</v>
      </c>
      <c r="M3386" s="297">
        <f t="shared" si="2055"/>
        <v>234637</v>
      </c>
    </row>
    <row r="3387" spans="1:13" hidden="1" x14ac:dyDescent="0.2">
      <c r="A3387" s="182" t="s">
        <v>916</v>
      </c>
      <c r="B3387" s="163" t="s">
        <v>923</v>
      </c>
      <c r="C3387" s="164">
        <v>43</v>
      </c>
      <c r="D3387" s="163"/>
      <c r="E3387" s="165">
        <v>42</v>
      </c>
      <c r="F3387" s="166"/>
      <c r="G3387" s="166"/>
      <c r="H3387" s="180">
        <f t="shared" ref="H3387:L3388" si="2058">H3388</f>
        <v>172000</v>
      </c>
      <c r="I3387" s="180">
        <f t="shared" si="2058"/>
        <v>4402</v>
      </c>
      <c r="J3387" s="180">
        <f t="shared" si="2058"/>
        <v>0</v>
      </c>
      <c r="K3387" s="180">
        <f t="shared" si="2058"/>
        <v>0</v>
      </c>
      <c r="L3387" s="180">
        <f t="shared" si="2058"/>
        <v>0</v>
      </c>
      <c r="M3387" s="180">
        <f t="shared" si="2055"/>
        <v>167598</v>
      </c>
    </row>
    <row r="3388" spans="1:13" s="99" customFormat="1" hidden="1" x14ac:dyDescent="0.2">
      <c r="A3388" s="116" t="s">
        <v>916</v>
      </c>
      <c r="B3388" s="100" t="s">
        <v>923</v>
      </c>
      <c r="C3388" s="101">
        <v>43</v>
      </c>
      <c r="D3388" s="116"/>
      <c r="E3388" s="111">
        <v>421</v>
      </c>
      <c r="F3388" s="139"/>
      <c r="G3388" s="181"/>
      <c r="H3388" s="106">
        <f t="shared" si="2058"/>
        <v>172000</v>
      </c>
      <c r="I3388" s="106">
        <f t="shared" si="2058"/>
        <v>4402</v>
      </c>
      <c r="J3388" s="106">
        <f t="shared" si="2058"/>
        <v>0</v>
      </c>
      <c r="K3388" s="106">
        <f t="shared" si="2058"/>
        <v>0</v>
      </c>
      <c r="L3388" s="106">
        <f t="shared" si="2058"/>
        <v>0</v>
      </c>
      <c r="M3388" s="106">
        <f t="shared" si="2055"/>
        <v>167598</v>
      </c>
    </row>
    <row r="3389" spans="1:13" ht="15" hidden="1" x14ac:dyDescent="0.2">
      <c r="A3389" s="95" t="s">
        <v>916</v>
      </c>
      <c r="B3389" s="93" t="s">
        <v>923</v>
      </c>
      <c r="C3389" s="94">
        <v>43</v>
      </c>
      <c r="D3389" s="95" t="s">
        <v>101</v>
      </c>
      <c r="E3389" s="117">
        <v>4214</v>
      </c>
      <c r="F3389" s="140" t="s">
        <v>500</v>
      </c>
      <c r="H3389" s="275">
        <v>172000</v>
      </c>
      <c r="I3389" s="275">
        <v>4402</v>
      </c>
      <c r="J3389" s="275"/>
      <c r="K3389" s="275"/>
      <c r="L3389" s="275"/>
      <c r="M3389" s="275">
        <f t="shared" si="2055"/>
        <v>167598</v>
      </c>
    </row>
    <row r="3390" spans="1:13" hidden="1" x14ac:dyDescent="0.2">
      <c r="A3390" s="182" t="s">
        <v>916</v>
      </c>
      <c r="B3390" s="163" t="s">
        <v>923</v>
      </c>
      <c r="C3390" s="164">
        <v>52</v>
      </c>
      <c r="D3390" s="163"/>
      <c r="E3390" s="165">
        <v>42</v>
      </c>
      <c r="F3390" s="166"/>
      <c r="G3390" s="166"/>
      <c r="H3390" s="180">
        <f t="shared" ref="H3390:L3391" si="2059">H3391</f>
        <v>69000</v>
      </c>
      <c r="I3390" s="180">
        <f t="shared" si="2059"/>
        <v>1961</v>
      </c>
      <c r="J3390" s="180">
        <f t="shared" si="2059"/>
        <v>0</v>
      </c>
      <c r="K3390" s="180">
        <f t="shared" si="2059"/>
        <v>0</v>
      </c>
      <c r="L3390" s="180">
        <f t="shared" si="2059"/>
        <v>0</v>
      </c>
      <c r="M3390" s="180">
        <f t="shared" si="2055"/>
        <v>67039</v>
      </c>
    </row>
    <row r="3391" spans="1:13" hidden="1" x14ac:dyDescent="0.2">
      <c r="A3391" s="116" t="s">
        <v>916</v>
      </c>
      <c r="B3391" s="100" t="s">
        <v>923</v>
      </c>
      <c r="C3391" s="101">
        <v>52</v>
      </c>
      <c r="D3391" s="116"/>
      <c r="E3391" s="111">
        <v>421</v>
      </c>
      <c r="F3391" s="139"/>
      <c r="G3391" s="181"/>
      <c r="H3391" s="106">
        <f t="shared" si="2059"/>
        <v>69000</v>
      </c>
      <c r="I3391" s="106">
        <f t="shared" si="2059"/>
        <v>1961</v>
      </c>
      <c r="J3391" s="106">
        <f t="shared" si="2059"/>
        <v>0</v>
      </c>
      <c r="K3391" s="106">
        <f t="shared" si="2059"/>
        <v>0</v>
      </c>
      <c r="L3391" s="106">
        <f t="shared" si="2059"/>
        <v>0</v>
      </c>
      <c r="M3391" s="106">
        <f t="shared" si="2055"/>
        <v>67039</v>
      </c>
    </row>
    <row r="3392" spans="1:13" ht="15" hidden="1" x14ac:dyDescent="0.2">
      <c r="A3392" s="95" t="s">
        <v>916</v>
      </c>
      <c r="B3392" s="93" t="s">
        <v>923</v>
      </c>
      <c r="C3392" s="94">
        <v>52</v>
      </c>
      <c r="D3392" s="95" t="s">
        <v>101</v>
      </c>
      <c r="E3392" s="117">
        <v>4214</v>
      </c>
      <c r="F3392" s="140" t="s">
        <v>500</v>
      </c>
      <c r="H3392" s="275">
        <v>69000</v>
      </c>
      <c r="I3392" s="275">
        <v>1961</v>
      </c>
      <c r="J3392" s="275"/>
      <c r="K3392" s="275"/>
      <c r="L3392" s="275"/>
      <c r="M3392" s="275">
        <f t="shared" si="2055"/>
        <v>67039</v>
      </c>
    </row>
    <row r="3393" spans="1:13" s="99" customFormat="1" ht="67.5" hidden="1" x14ac:dyDescent="0.2">
      <c r="A3393" s="187" t="s">
        <v>916</v>
      </c>
      <c r="B3393" s="169" t="s">
        <v>925</v>
      </c>
      <c r="C3393" s="169"/>
      <c r="D3393" s="169"/>
      <c r="E3393" s="170"/>
      <c r="F3393" s="172" t="s">
        <v>655</v>
      </c>
      <c r="G3393" s="173" t="s">
        <v>618</v>
      </c>
      <c r="H3393" s="297">
        <f>H3394+H3440+H3401+H3447+H3409+H3455+H3414+H3460+H3417+H3424+H3432+H3437</f>
        <v>253945</v>
      </c>
      <c r="I3393" s="297">
        <f>I3394+I3440+I3401+I3447+I3409+I3455+I3414+I3460+I3417+I3424+I3432+I3437</f>
        <v>71425</v>
      </c>
      <c r="J3393" s="297">
        <f>J3394+J3440+J3401+J3447+J3409+J3455+J3414+J3460+J3417+J3424+J3432+J3437</f>
        <v>197380</v>
      </c>
      <c r="K3393" s="297">
        <f t="shared" ref="K3393:L3393" si="2060">K3394+K3440+K3401+K3447+K3409+K3455+K3414+K3460+K3417+K3424+K3432+K3437</f>
        <v>0</v>
      </c>
      <c r="L3393" s="297">
        <f t="shared" si="2060"/>
        <v>0</v>
      </c>
      <c r="M3393" s="297">
        <f t="shared" si="2055"/>
        <v>379900</v>
      </c>
    </row>
    <row r="3394" spans="1:13" hidden="1" x14ac:dyDescent="0.2">
      <c r="A3394" s="182" t="s">
        <v>916</v>
      </c>
      <c r="B3394" s="182" t="s">
        <v>925</v>
      </c>
      <c r="C3394" s="164">
        <v>43</v>
      </c>
      <c r="D3394" s="163"/>
      <c r="E3394" s="165">
        <v>31</v>
      </c>
      <c r="F3394" s="166"/>
      <c r="G3394" s="166"/>
      <c r="H3394" s="180">
        <f t="shared" ref="H3394:J3394" si="2061">H3395+H3399+H3397</f>
        <v>8220</v>
      </c>
      <c r="I3394" s="180">
        <f t="shared" si="2061"/>
        <v>0</v>
      </c>
      <c r="J3394" s="180">
        <f t="shared" si="2061"/>
        <v>7430</v>
      </c>
      <c r="K3394" s="180">
        <f t="shared" ref="K3394:L3394" si="2062">K3395+K3399+K3397</f>
        <v>0</v>
      </c>
      <c r="L3394" s="180">
        <f t="shared" si="2062"/>
        <v>0</v>
      </c>
      <c r="M3394" s="180">
        <f t="shared" si="2055"/>
        <v>15650</v>
      </c>
    </row>
    <row r="3395" spans="1:13" s="99" customFormat="1" hidden="1" x14ac:dyDescent="0.2">
      <c r="A3395" s="116" t="s">
        <v>916</v>
      </c>
      <c r="B3395" s="116" t="s">
        <v>925</v>
      </c>
      <c r="C3395" s="101">
        <v>43</v>
      </c>
      <c r="D3395" s="116"/>
      <c r="E3395" s="111">
        <v>311</v>
      </c>
      <c r="F3395" s="139"/>
      <c r="G3395" s="181"/>
      <c r="H3395" s="106">
        <f t="shared" ref="H3395:L3397" si="2063">H3396</f>
        <v>7000</v>
      </c>
      <c r="I3395" s="106">
        <f t="shared" si="2063"/>
        <v>0</v>
      </c>
      <c r="J3395" s="106">
        <f t="shared" si="2063"/>
        <v>6400</v>
      </c>
      <c r="K3395" s="106">
        <f t="shared" si="2063"/>
        <v>0</v>
      </c>
      <c r="L3395" s="106">
        <f t="shared" si="2063"/>
        <v>0</v>
      </c>
      <c r="M3395" s="106">
        <f t="shared" si="2055"/>
        <v>13400</v>
      </c>
    </row>
    <row r="3396" spans="1:13" ht="15" hidden="1" x14ac:dyDescent="0.2">
      <c r="A3396" s="95" t="s">
        <v>916</v>
      </c>
      <c r="B3396" s="95" t="s">
        <v>925</v>
      </c>
      <c r="C3396" s="94">
        <v>43</v>
      </c>
      <c r="D3396" s="95" t="s">
        <v>101</v>
      </c>
      <c r="E3396" s="117">
        <v>3111</v>
      </c>
      <c r="F3396" s="140" t="s">
        <v>33</v>
      </c>
      <c r="H3396" s="275">
        <v>7000</v>
      </c>
      <c r="I3396" s="275"/>
      <c r="J3396" s="275">
        <v>6400</v>
      </c>
      <c r="K3396" s="275"/>
      <c r="L3396" s="275"/>
      <c r="M3396" s="275">
        <f t="shared" si="2055"/>
        <v>13400</v>
      </c>
    </row>
    <row r="3397" spans="1:13" s="99" customFormat="1" hidden="1" x14ac:dyDescent="0.2">
      <c r="A3397" s="116" t="s">
        <v>916</v>
      </c>
      <c r="B3397" s="116" t="s">
        <v>925</v>
      </c>
      <c r="C3397" s="101">
        <v>43</v>
      </c>
      <c r="D3397" s="116"/>
      <c r="E3397" s="111">
        <v>312</v>
      </c>
      <c r="F3397" s="139"/>
      <c r="G3397" s="181"/>
      <c r="H3397" s="106">
        <f t="shared" si="2063"/>
        <v>20</v>
      </c>
      <c r="I3397" s="106">
        <f t="shared" si="2063"/>
        <v>0</v>
      </c>
      <c r="J3397" s="106">
        <f t="shared" si="2063"/>
        <v>0</v>
      </c>
      <c r="K3397" s="106">
        <f t="shared" si="2063"/>
        <v>0</v>
      </c>
      <c r="L3397" s="106">
        <f t="shared" si="2063"/>
        <v>0</v>
      </c>
      <c r="M3397" s="106">
        <f t="shared" si="2055"/>
        <v>20</v>
      </c>
    </row>
    <row r="3398" spans="1:13" ht="15" hidden="1" x14ac:dyDescent="0.2">
      <c r="A3398" s="95" t="s">
        <v>916</v>
      </c>
      <c r="B3398" s="95" t="s">
        <v>925</v>
      </c>
      <c r="C3398" s="94">
        <v>43</v>
      </c>
      <c r="D3398" s="95" t="s">
        <v>101</v>
      </c>
      <c r="E3398" s="117">
        <v>3121</v>
      </c>
      <c r="F3398" s="140" t="s">
        <v>471</v>
      </c>
      <c r="H3398" s="275">
        <v>20</v>
      </c>
      <c r="I3398" s="275"/>
      <c r="J3398" s="275"/>
      <c r="K3398" s="275"/>
      <c r="L3398" s="275"/>
      <c r="M3398" s="275">
        <f t="shared" si="2055"/>
        <v>20</v>
      </c>
    </row>
    <row r="3399" spans="1:13" hidden="1" x14ac:dyDescent="0.2">
      <c r="A3399" s="116" t="s">
        <v>916</v>
      </c>
      <c r="B3399" s="116" t="s">
        <v>925</v>
      </c>
      <c r="C3399" s="101">
        <v>43</v>
      </c>
      <c r="D3399" s="116"/>
      <c r="E3399" s="111">
        <v>313</v>
      </c>
      <c r="F3399" s="139"/>
      <c r="G3399" s="181"/>
      <c r="H3399" s="106">
        <f t="shared" ref="H3399:L3399" si="2064">H3400</f>
        <v>1200</v>
      </c>
      <c r="I3399" s="106">
        <f t="shared" si="2064"/>
        <v>0</v>
      </c>
      <c r="J3399" s="106">
        <f t="shared" si="2064"/>
        <v>1030</v>
      </c>
      <c r="K3399" s="106">
        <f t="shared" si="2064"/>
        <v>0</v>
      </c>
      <c r="L3399" s="106">
        <f t="shared" si="2064"/>
        <v>0</v>
      </c>
      <c r="M3399" s="106">
        <f t="shared" si="2055"/>
        <v>2230</v>
      </c>
    </row>
    <row r="3400" spans="1:13" s="99" customFormat="1" hidden="1" x14ac:dyDescent="0.2">
      <c r="A3400" s="95" t="s">
        <v>916</v>
      </c>
      <c r="B3400" s="95" t="s">
        <v>925</v>
      </c>
      <c r="C3400" s="94">
        <v>43</v>
      </c>
      <c r="D3400" s="95" t="s">
        <v>101</v>
      </c>
      <c r="E3400" s="117">
        <v>3132</v>
      </c>
      <c r="F3400" s="140" t="s">
        <v>40</v>
      </c>
      <c r="G3400" s="132"/>
      <c r="H3400" s="275">
        <v>1200</v>
      </c>
      <c r="I3400" s="275"/>
      <c r="J3400" s="275">
        <v>1030</v>
      </c>
      <c r="K3400" s="275"/>
      <c r="L3400" s="275"/>
      <c r="M3400" s="275">
        <f t="shared" si="2055"/>
        <v>2230</v>
      </c>
    </row>
    <row r="3401" spans="1:13" hidden="1" x14ac:dyDescent="0.2">
      <c r="A3401" s="182" t="s">
        <v>916</v>
      </c>
      <c r="B3401" s="182" t="s">
        <v>925</v>
      </c>
      <c r="C3401" s="164">
        <v>43</v>
      </c>
      <c r="D3401" s="163"/>
      <c r="E3401" s="165">
        <v>32</v>
      </c>
      <c r="F3401" s="166"/>
      <c r="G3401" s="166"/>
      <c r="H3401" s="180">
        <f t="shared" ref="H3401:J3401" si="2065">H3402+H3406</f>
        <v>59550</v>
      </c>
      <c r="I3401" s="180">
        <f t="shared" si="2065"/>
        <v>57750</v>
      </c>
      <c r="J3401" s="180">
        <f t="shared" si="2065"/>
        <v>0</v>
      </c>
      <c r="K3401" s="180">
        <f t="shared" ref="K3401:L3401" si="2066">K3402+K3406</f>
        <v>0</v>
      </c>
      <c r="L3401" s="180">
        <f t="shared" si="2066"/>
        <v>0</v>
      </c>
      <c r="M3401" s="180">
        <f t="shared" si="2055"/>
        <v>1800</v>
      </c>
    </row>
    <row r="3402" spans="1:13" hidden="1" x14ac:dyDescent="0.2">
      <c r="A3402" s="116" t="s">
        <v>916</v>
      </c>
      <c r="B3402" s="116" t="s">
        <v>925</v>
      </c>
      <c r="C3402" s="101">
        <v>43</v>
      </c>
      <c r="D3402" s="116"/>
      <c r="E3402" s="111">
        <v>321</v>
      </c>
      <c r="F3402" s="139"/>
      <c r="G3402" s="181"/>
      <c r="H3402" s="106">
        <f t="shared" ref="H3402:I3402" si="2067">SUM(H3403:H3405)</f>
        <v>8050</v>
      </c>
      <c r="I3402" s="106">
        <f t="shared" si="2067"/>
        <v>6250</v>
      </c>
      <c r="J3402" s="106">
        <f t="shared" ref="J3402:L3402" si="2068">SUM(J3403:J3405)</f>
        <v>0</v>
      </c>
      <c r="K3402" s="106">
        <f t="shared" si="2068"/>
        <v>0</v>
      </c>
      <c r="L3402" s="106">
        <f t="shared" si="2068"/>
        <v>0</v>
      </c>
      <c r="M3402" s="106">
        <f t="shared" si="2055"/>
        <v>1800</v>
      </c>
    </row>
    <row r="3403" spans="1:13" ht="15" hidden="1" x14ac:dyDescent="0.2">
      <c r="A3403" s="95" t="s">
        <v>916</v>
      </c>
      <c r="B3403" s="95" t="s">
        <v>925</v>
      </c>
      <c r="C3403" s="94">
        <v>43</v>
      </c>
      <c r="D3403" s="95" t="s">
        <v>101</v>
      </c>
      <c r="E3403" s="117">
        <v>3211</v>
      </c>
      <c r="F3403" s="140" t="s">
        <v>42</v>
      </c>
      <c r="H3403" s="275">
        <v>3000</v>
      </c>
      <c r="I3403" s="275">
        <v>1500</v>
      </c>
      <c r="J3403" s="275"/>
      <c r="K3403" s="275"/>
      <c r="L3403" s="275"/>
      <c r="M3403" s="275">
        <f t="shared" si="2055"/>
        <v>1500</v>
      </c>
    </row>
    <row r="3404" spans="1:13" s="99" customFormat="1" ht="30" hidden="1" x14ac:dyDescent="0.2">
      <c r="A3404" s="95" t="s">
        <v>916</v>
      </c>
      <c r="B3404" s="95" t="s">
        <v>925</v>
      </c>
      <c r="C3404" s="94">
        <v>43</v>
      </c>
      <c r="D3404" s="95" t="s">
        <v>101</v>
      </c>
      <c r="E3404" s="117">
        <v>3212</v>
      </c>
      <c r="F3404" s="140" t="s">
        <v>43</v>
      </c>
      <c r="G3404" s="132"/>
      <c r="H3404" s="275">
        <v>550</v>
      </c>
      <c r="I3404" s="275">
        <v>250</v>
      </c>
      <c r="J3404" s="275"/>
      <c r="K3404" s="275"/>
      <c r="L3404" s="275"/>
      <c r="M3404" s="275">
        <f t="shared" si="2055"/>
        <v>300</v>
      </c>
    </row>
    <row r="3405" spans="1:13" ht="15" hidden="1" x14ac:dyDescent="0.2">
      <c r="A3405" s="95" t="s">
        <v>916</v>
      </c>
      <c r="B3405" s="95" t="s">
        <v>925</v>
      </c>
      <c r="C3405" s="94">
        <v>43</v>
      </c>
      <c r="D3405" s="95" t="s">
        <v>101</v>
      </c>
      <c r="E3405" s="117">
        <v>3213</v>
      </c>
      <c r="F3405" s="140" t="s">
        <v>44</v>
      </c>
      <c r="H3405" s="275">
        <v>4500</v>
      </c>
      <c r="I3405" s="275">
        <v>4500</v>
      </c>
      <c r="J3405" s="275"/>
      <c r="K3405" s="275"/>
      <c r="L3405" s="275"/>
      <c r="M3405" s="275">
        <f t="shared" si="2055"/>
        <v>0</v>
      </c>
    </row>
    <row r="3406" spans="1:13" hidden="1" x14ac:dyDescent="0.2">
      <c r="A3406" s="116" t="s">
        <v>916</v>
      </c>
      <c r="B3406" s="116" t="s">
        <v>925</v>
      </c>
      <c r="C3406" s="101">
        <v>43</v>
      </c>
      <c r="D3406" s="116"/>
      <c r="E3406" s="111">
        <v>323</v>
      </c>
      <c r="F3406" s="139"/>
      <c r="G3406" s="181"/>
      <c r="H3406" s="106">
        <f t="shared" ref="H3406:J3406" si="2069">SUM(H3407:H3408)</f>
        <v>51500</v>
      </c>
      <c r="I3406" s="106">
        <f t="shared" si="2069"/>
        <v>51500</v>
      </c>
      <c r="J3406" s="106">
        <f t="shared" si="2069"/>
        <v>0</v>
      </c>
      <c r="K3406" s="106">
        <f t="shared" ref="K3406:L3406" si="2070">SUM(K3407:K3408)</f>
        <v>0</v>
      </c>
      <c r="L3406" s="106">
        <f t="shared" si="2070"/>
        <v>0</v>
      </c>
      <c r="M3406" s="106">
        <f t="shared" si="2055"/>
        <v>0</v>
      </c>
    </row>
    <row r="3407" spans="1:13" ht="15" hidden="1" x14ac:dyDescent="0.2">
      <c r="A3407" s="95" t="s">
        <v>916</v>
      </c>
      <c r="B3407" s="95" t="s">
        <v>925</v>
      </c>
      <c r="C3407" s="94">
        <v>43</v>
      </c>
      <c r="D3407" s="95" t="s">
        <v>101</v>
      </c>
      <c r="E3407" s="117">
        <v>3233</v>
      </c>
      <c r="F3407" s="140" t="s">
        <v>54</v>
      </c>
      <c r="H3407" s="275">
        <v>1500</v>
      </c>
      <c r="I3407" s="275">
        <v>1500</v>
      </c>
      <c r="J3407" s="275"/>
      <c r="K3407" s="275"/>
      <c r="L3407" s="275"/>
      <c r="M3407" s="275">
        <f t="shared" si="2055"/>
        <v>0</v>
      </c>
    </row>
    <row r="3408" spans="1:13" s="99" customFormat="1" hidden="1" x14ac:dyDescent="0.2">
      <c r="A3408" s="95" t="s">
        <v>916</v>
      </c>
      <c r="B3408" s="95" t="s">
        <v>925</v>
      </c>
      <c r="C3408" s="94">
        <v>43</v>
      </c>
      <c r="D3408" s="95" t="s">
        <v>101</v>
      </c>
      <c r="E3408" s="117">
        <v>3237</v>
      </c>
      <c r="F3408" s="140" t="s">
        <v>58</v>
      </c>
      <c r="G3408" s="132"/>
      <c r="H3408" s="275">
        <v>50000</v>
      </c>
      <c r="I3408" s="275">
        <v>50000</v>
      </c>
      <c r="J3408" s="275"/>
      <c r="K3408" s="275"/>
      <c r="L3408" s="275"/>
      <c r="M3408" s="275">
        <f t="shared" si="2055"/>
        <v>0</v>
      </c>
    </row>
    <row r="3409" spans="1:13" hidden="1" x14ac:dyDescent="0.2">
      <c r="A3409" s="182" t="s">
        <v>916</v>
      </c>
      <c r="B3409" s="182" t="s">
        <v>925</v>
      </c>
      <c r="C3409" s="164">
        <v>43</v>
      </c>
      <c r="D3409" s="163"/>
      <c r="E3409" s="165">
        <v>42</v>
      </c>
      <c r="F3409" s="166"/>
      <c r="G3409" s="166"/>
      <c r="H3409" s="180">
        <f t="shared" ref="H3409:J3409" si="2071">H3410+H3412</f>
        <v>152500</v>
      </c>
      <c r="I3409" s="180">
        <f t="shared" si="2071"/>
        <v>0</v>
      </c>
      <c r="J3409" s="180">
        <f t="shared" si="2071"/>
        <v>0</v>
      </c>
      <c r="K3409" s="180">
        <f t="shared" ref="K3409:L3409" si="2072">K3410+K3412</f>
        <v>0</v>
      </c>
      <c r="L3409" s="180">
        <f t="shared" si="2072"/>
        <v>0</v>
      </c>
      <c r="M3409" s="180">
        <f t="shared" si="2055"/>
        <v>152500</v>
      </c>
    </row>
    <row r="3410" spans="1:13" s="99" customFormat="1" hidden="1" x14ac:dyDescent="0.2">
      <c r="A3410" s="116" t="s">
        <v>916</v>
      </c>
      <c r="B3410" s="116" t="s">
        <v>925</v>
      </c>
      <c r="C3410" s="101">
        <v>43</v>
      </c>
      <c r="D3410" s="116"/>
      <c r="E3410" s="111">
        <v>422</v>
      </c>
      <c r="F3410" s="139"/>
      <c r="G3410" s="181"/>
      <c r="H3410" s="106">
        <f t="shared" ref="H3410:L3410" si="2073">H3411</f>
        <v>112500</v>
      </c>
      <c r="I3410" s="106">
        <f t="shared" si="2073"/>
        <v>0</v>
      </c>
      <c r="J3410" s="106">
        <f t="shared" si="2073"/>
        <v>0</v>
      </c>
      <c r="K3410" s="106">
        <f t="shared" si="2073"/>
        <v>0</v>
      </c>
      <c r="L3410" s="106">
        <f t="shared" si="2073"/>
        <v>0</v>
      </c>
      <c r="M3410" s="106">
        <f t="shared" si="2055"/>
        <v>112500</v>
      </c>
    </row>
    <row r="3411" spans="1:13" ht="15" hidden="1" x14ac:dyDescent="0.2">
      <c r="A3411" s="95" t="s">
        <v>916</v>
      </c>
      <c r="B3411" s="95" t="s">
        <v>925</v>
      </c>
      <c r="C3411" s="94">
        <v>43</v>
      </c>
      <c r="D3411" s="95" t="s">
        <v>101</v>
      </c>
      <c r="E3411" s="117">
        <v>4221</v>
      </c>
      <c r="F3411" s="140" t="s">
        <v>872</v>
      </c>
      <c r="H3411" s="275">
        <v>112500</v>
      </c>
      <c r="I3411" s="275"/>
      <c r="J3411" s="275"/>
      <c r="K3411" s="275"/>
      <c r="L3411" s="275"/>
      <c r="M3411" s="275">
        <f t="shared" si="2055"/>
        <v>112500</v>
      </c>
    </row>
    <row r="3412" spans="1:13" hidden="1" x14ac:dyDescent="0.2">
      <c r="A3412" s="116" t="s">
        <v>916</v>
      </c>
      <c r="B3412" s="116" t="s">
        <v>925</v>
      </c>
      <c r="C3412" s="101">
        <v>43</v>
      </c>
      <c r="D3412" s="116"/>
      <c r="E3412" s="111">
        <v>426</v>
      </c>
      <c r="F3412" s="139"/>
      <c r="G3412" s="181"/>
      <c r="H3412" s="106">
        <f t="shared" ref="H3412:L3412" si="2074">SUM(H3413:H3413)</f>
        <v>40000</v>
      </c>
      <c r="I3412" s="106">
        <f t="shared" si="2074"/>
        <v>0</v>
      </c>
      <c r="J3412" s="106">
        <f t="shared" si="2074"/>
        <v>0</v>
      </c>
      <c r="K3412" s="106">
        <f t="shared" si="2074"/>
        <v>0</v>
      </c>
      <c r="L3412" s="106">
        <f t="shared" si="2074"/>
        <v>0</v>
      </c>
      <c r="M3412" s="106">
        <f t="shared" si="2055"/>
        <v>40000</v>
      </c>
    </row>
    <row r="3413" spans="1:13" s="99" customFormat="1" hidden="1" x14ac:dyDescent="0.2">
      <c r="A3413" s="95" t="s">
        <v>916</v>
      </c>
      <c r="B3413" s="95" t="s">
        <v>925</v>
      </c>
      <c r="C3413" s="94">
        <v>43</v>
      </c>
      <c r="D3413" s="95" t="s">
        <v>101</v>
      </c>
      <c r="E3413" s="117">
        <v>4262</v>
      </c>
      <c r="F3413" s="140" t="s">
        <v>218</v>
      </c>
      <c r="G3413" s="132"/>
      <c r="H3413" s="275">
        <v>40000</v>
      </c>
      <c r="I3413" s="275"/>
      <c r="J3413" s="275"/>
      <c r="K3413" s="275"/>
      <c r="L3413" s="275"/>
      <c r="M3413" s="275">
        <f t="shared" si="2055"/>
        <v>40000</v>
      </c>
    </row>
    <row r="3414" spans="1:13" s="99" customFormat="1" hidden="1" x14ac:dyDescent="0.2">
      <c r="A3414" s="186" t="s">
        <v>916</v>
      </c>
      <c r="B3414" s="186" t="s">
        <v>925</v>
      </c>
      <c r="C3414" s="164">
        <v>43</v>
      </c>
      <c r="D3414" s="186"/>
      <c r="E3414" s="366">
        <v>45</v>
      </c>
      <c r="F3414" s="367"/>
      <c r="G3414" s="368"/>
      <c r="H3414" s="180">
        <f t="shared" ref="H3414:L3415" si="2075">H3415</f>
        <v>20000</v>
      </c>
      <c r="I3414" s="180">
        <f t="shared" si="2075"/>
        <v>0</v>
      </c>
      <c r="J3414" s="180">
        <f t="shared" si="2075"/>
        <v>0</v>
      </c>
      <c r="K3414" s="180">
        <f t="shared" si="2075"/>
        <v>0</v>
      </c>
      <c r="L3414" s="180">
        <f t="shared" si="2075"/>
        <v>0</v>
      </c>
      <c r="M3414" s="180">
        <f t="shared" si="2055"/>
        <v>20000</v>
      </c>
    </row>
    <row r="3415" spans="1:13" s="99" customFormat="1" hidden="1" x14ac:dyDescent="0.2">
      <c r="A3415" s="116" t="s">
        <v>916</v>
      </c>
      <c r="B3415" s="116" t="s">
        <v>925</v>
      </c>
      <c r="C3415" s="101">
        <v>43</v>
      </c>
      <c r="D3415" s="116"/>
      <c r="E3415" s="111">
        <v>452</v>
      </c>
      <c r="F3415" s="139"/>
      <c r="G3415" s="181"/>
      <c r="H3415" s="155">
        <f t="shared" si="2075"/>
        <v>20000</v>
      </c>
      <c r="I3415" s="155">
        <f t="shared" si="2075"/>
        <v>0</v>
      </c>
      <c r="J3415" s="155">
        <f t="shared" si="2075"/>
        <v>0</v>
      </c>
      <c r="K3415" s="155">
        <f t="shared" si="2075"/>
        <v>0</v>
      </c>
      <c r="L3415" s="155">
        <f t="shared" si="2075"/>
        <v>0</v>
      </c>
      <c r="M3415" s="155">
        <f t="shared" si="2055"/>
        <v>20000</v>
      </c>
    </row>
    <row r="3416" spans="1:13" s="99" customFormat="1" hidden="1" x14ac:dyDescent="0.2">
      <c r="A3416" s="95" t="s">
        <v>916</v>
      </c>
      <c r="B3416" s="95" t="s">
        <v>925</v>
      </c>
      <c r="C3416" s="94">
        <v>43</v>
      </c>
      <c r="D3416" s="95" t="s">
        <v>101</v>
      </c>
      <c r="E3416" s="117">
        <v>4521</v>
      </c>
      <c r="F3416" s="140" t="s">
        <v>92</v>
      </c>
      <c r="G3416" s="132"/>
      <c r="H3416" s="275">
        <v>20000</v>
      </c>
      <c r="I3416" s="275"/>
      <c r="J3416" s="275"/>
      <c r="K3416" s="275"/>
      <c r="L3416" s="275"/>
      <c r="M3416" s="275">
        <f t="shared" si="2055"/>
        <v>20000</v>
      </c>
    </row>
    <row r="3417" spans="1:13" hidden="1" x14ac:dyDescent="0.2">
      <c r="A3417" s="182" t="s">
        <v>916</v>
      </c>
      <c r="B3417" s="182" t="s">
        <v>925</v>
      </c>
      <c r="C3417" s="164">
        <v>51</v>
      </c>
      <c r="D3417" s="163"/>
      <c r="E3417" s="165">
        <v>31</v>
      </c>
      <c r="F3417" s="166"/>
      <c r="G3417" s="166"/>
      <c r="H3417" s="180">
        <f t="shared" ref="H3417:J3417" si="2076">H3418+H3422+H3420</f>
        <v>0</v>
      </c>
      <c r="I3417" s="180">
        <f t="shared" si="2076"/>
        <v>0</v>
      </c>
      <c r="J3417" s="180">
        <f t="shared" si="2076"/>
        <v>15650</v>
      </c>
      <c r="K3417" s="180">
        <f t="shared" ref="K3417:L3417" si="2077">K3418+K3422+K3420</f>
        <v>0</v>
      </c>
      <c r="L3417" s="180">
        <f t="shared" si="2077"/>
        <v>0</v>
      </c>
      <c r="M3417" s="180">
        <f t="shared" si="2055"/>
        <v>15650</v>
      </c>
    </row>
    <row r="3418" spans="1:13" s="99" customFormat="1" hidden="1" x14ac:dyDescent="0.2">
      <c r="A3418" s="116" t="s">
        <v>916</v>
      </c>
      <c r="B3418" s="116" t="s">
        <v>925</v>
      </c>
      <c r="C3418" s="101">
        <v>51</v>
      </c>
      <c r="D3418" s="116"/>
      <c r="E3418" s="111">
        <v>311</v>
      </c>
      <c r="F3418" s="139"/>
      <c r="G3418" s="181"/>
      <c r="H3418" s="106">
        <f t="shared" ref="H3418:L3420" si="2078">H3419</f>
        <v>0</v>
      </c>
      <c r="I3418" s="106">
        <f t="shared" si="2078"/>
        <v>0</v>
      </c>
      <c r="J3418" s="106">
        <f t="shared" si="2078"/>
        <v>13400</v>
      </c>
      <c r="K3418" s="106">
        <f t="shared" si="2078"/>
        <v>0</v>
      </c>
      <c r="L3418" s="106">
        <f t="shared" si="2078"/>
        <v>0</v>
      </c>
      <c r="M3418" s="106">
        <f t="shared" si="2055"/>
        <v>13400</v>
      </c>
    </row>
    <row r="3419" spans="1:13" ht="15" hidden="1" x14ac:dyDescent="0.2">
      <c r="A3419" s="95" t="s">
        <v>916</v>
      </c>
      <c r="B3419" s="95" t="s">
        <v>925</v>
      </c>
      <c r="C3419" s="94">
        <v>51</v>
      </c>
      <c r="D3419" s="95" t="s">
        <v>101</v>
      </c>
      <c r="E3419" s="117">
        <v>3111</v>
      </c>
      <c r="F3419" s="140" t="s">
        <v>33</v>
      </c>
      <c r="H3419" s="275"/>
      <c r="I3419" s="275"/>
      <c r="J3419" s="275">
        <v>13400</v>
      </c>
      <c r="K3419" s="275"/>
      <c r="L3419" s="275"/>
      <c r="M3419" s="275">
        <f t="shared" si="2055"/>
        <v>13400</v>
      </c>
    </row>
    <row r="3420" spans="1:13" s="99" customFormat="1" hidden="1" x14ac:dyDescent="0.2">
      <c r="A3420" s="116" t="s">
        <v>916</v>
      </c>
      <c r="B3420" s="116" t="s">
        <v>925</v>
      </c>
      <c r="C3420" s="101">
        <v>51</v>
      </c>
      <c r="D3420" s="116"/>
      <c r="E3420" s="111">
        <v>312</v>
      </c>
      <c r="F3420" s="139"/>
      <c r="G3420" s="181"/>
      <c r="H3420" s="106">
        <f t="shared" si="2078"/>
        <v>0</v>
      </c>
      <c r="I3420" s="106">
        <f t="shared" si="2078"/>
        <v>0</v>
      </c>
      <c r="J3420" s="106">
        <f t="shared" si="2078"/>
        <v>20</v>
      </c>
      <c r="K3420" s="106">
        <f t="shared" si="2078"/>
        <v>0</v>
      </c>
      <c r="L3420" s="106">
        <f t="shared" si="2078"/>
        <v>0</v>
      </c>
      <c r="M3420" s="106">
        <f t="shared" si="2055"/>
        <v>20</v>
      </c>
    </row>
    <row r="3421" spans="1:13" ht="15" hidden="1" x14ac:dyDescent="0.2">
      <c r="A3421" s="95" t="s">
        <v>916</v>
      </c>
      <c r="B3421" s="95" t="s">
        <v>925</v>
      </c>
      <c r="C3421" s="94">
        <v>51</v>
      </c>
      <c r="D3421" s="95" t="s">
        <v>101</v>
      </c>
      <c r="E3421" s="117">
        <v>3121</v>
      </c>
      <c r="F3421" s="140" t="s">
        <v>471</v>
      </c>
      <c r="H3421" s="275"/>
      <c r="I3421" s="275"/>
      <c r="J3421" s="275">
        <v>20</v>
      </c>
      <c r="K3421" s="275"/>
      <c r="L3421" s="275"/>
      <c r="M3421" s="275">
        <f t="shared" si="2055"/>
        <v>20</v>
      </c>
    </row>
    <row r="3422" spans="1:13" hidden="1" x14ac:dyDescent="0.2">
      <c r="A3422" s="116" t="s">
        <v>916</v>
      </c>
      <c r="B3422" s="116" t="s">
        <v>925</v>
      </c>
      <c r="C3422" s="101">
        <v>51</v>
      </c>
      <c r="D3422" s="116"/>
      <c r="E3422" s="111">
        <v>313</v>
      </c>
      <c r="F3422" s="139"/>
      <c r="G3422" s="181"/>
      <c r="H3422" s="106">
        <f t="shared" ref="H3422:L3422" si="2079">H3423</f>
        <v>0</v>
      </c>
      <c r="I3422" s="106">
        <f t="shared" si="2079"/>
        <v>0</v>
      </c>
      <c r="J3422" s="106">
        <f t="shared" si="2079"/>
        <v>2230</v>
      </c>
      <c r="K3422" s="106">
        <f t="shared" si="2079"/>
        <v>0</v>
      </c>
      <c r="L3422" s="106">
        <f t="shared" si="2079"/>
        <v>0</v>
      </c>
      <c r="M3422" s="106">
        <f t="shared" si="2055"/>
        <v>2230</v>
      </c>
    </row>
    <row r="3423" spans="1:13" s="99" customFormat="1" hidden="1" x14ac:dyDescent="0.2">
      <c r="A3423" s="95" t="s">
        <v>916</v>
      </c>
      <c r="B3423" s="95" t="s">
        <v>925</v>
      </c>
      <c r="C3423" s="94">
        <v>51</v>
      </c>
      <c r="D3423" s="95" t="s">
        <v>101</v>
      </c>
      <c r="E3423" s="117">
        <v>3132</v>
      </c>
      <c r="F3423" s="140" t="s">
        <v>40</v>
      </c>
      <c r="G3423" s="132"/>
      <c r="H3423" s="275"/>
      <c r="I3423" s="275"/>
      <c r="J3423" s="275">
        <v>2230</v>
      </c>
      <c r="K3423" s="275"/>
      <c r="L3423" s="275"/>
      <c r="M3423" s="275">
        <f t="shared" si="2055"/>
        <v>2230</v>
      </c>
    </row>
    <row r="3424" spans="1:13" hidden="1" x14ac:dyDescent="0.2">
      <c r="A3424" s="182" t="s">
        <v>916</v>
      </c>
      <c r="B3424" s="182" t="s">
        <v>925</v>
      </c>
      <c r="C3424" s="164">
        <v>51</v>
      </c>
      <c r="D3424" s="163"/>
      <c r="E3424" s="165">
        <v>32</v>
      </c>
      <c r="F3424" s="166"/>
      <c r="G3424" s="166"/>
      <c r="H3424" s="180">
        <f t="shared" ref="H3424:J3424" si="2080">H3425+H3429</f>
        <v>0</v>
      </c>
      <c r="I3424" s="180">
        <f t="shared" si="2080"/>
        <v>0</v>
      </c>
      <c r="J3424" s="180">
        <f t="shared" si="2080"/>
        <v>1800</v>
      </c>
      <c r="K3424" s="180">
        <f t="shared" ref="K3424:L3424" si="2081">K3425+K3429</f>
        <v>0</v>
      </c>
      <c r="L3424" s="180">
        <f t="shared" si="2081"/>
        <v>0</v>
      </c>
      <c r="M3424" s="180">
        <f t="shared" si="2055"/>
        <v>1800</v>
      </c>
    </row>
    <row r="3425" spans="1:13" hidden="1" x14ac:dyDescent="0.2">
      <c r="A3425" s="116" t="s">
        <v>916</v>
      </c>
      <c r="B3425" s="116" t="s">
        <v>925</v>
      </c>
      <c r="C3425" s="101">
        <v>51</v>
      </c>
      <c r="D3425" s="116"/>
      <c r="E3425" s="111">
        <v>321</v>
      </c>
      <c r="F3425" s="139"/>
      <c r="G3425" s="181"/>
      <c r="H3425" s="106">
        <f t="shared" ref="H3425:I3425" si="2082">SUM(H3426:H3428)</f>
        <v>0</v>
      </c>
      <c r="I3425" s="106">
        <f t="shared" si="2082"/>
        <v>0</v>
      </c>
      <c r="J3425" s="106">
        <f t="shared" ref="J3425:L3425" si="2083">SUM(J3426:J3428)</f>
        <v>1800</v>
      </c>
      <c r="K3425" s="106">
        <f t="shared" si="2083"/>
        <v>0</v>
      </c>
      <c r="L3425" s="106">
        <f t="shared" si="2083"/>
        <v>0</v>
      </c>
      <c r="M3425" s="106">
        <f t="shared" si="2055"/>
        <v>1800</v>
      </c>
    </row>
    <row r="3426" spans="1:13" ht="15" hidden="1" x14ac:dyDescent="0.2">
      <c r="A3426" s="95" t="s">
        <v>916</v>
      </c>
      <c r="B3426" s="95" t="s">
        <v>925</v>
      </c>
      <c r="C3426" s="94">
        <v>51</v>
      </c>
      <c r="D3426" s="95" t="s">
        <v>101</v>
      </c>
      <c r="E3426" s="117">
        <v>3211</v>
      </c>
      <c r="F3426" s="140" t="s">
        <v>42</v>
      </c>
      <c r="H3426" s="275"/>
      <c r="I3426" s="275"/>
      <c r="J3426" s="275">
        <v>1500</v>
      </c>
      <c r="K3426" s="275"/>
      <c r="L3426" s="275"/>
      <c r="M3426" s="275">
        <f t="shared" si="2055"/>
        <v>1500</v>
      </c>
    </row>
    <row r="3427" spans="1:13" s="99" customFormat="1" ht="30" hidden="1" x14ac:dyDescent="0.2">
      <c r="A3427" s="95" t="s">
        <v>916</v>
      </c>
      <c r="B3427" s="95" t="s">
        <v>925</v>
      </c>
      <c r="C3427" s="94">
        <v>51</v>
      </c>
      <c r="D3427" s="95" t="s">
        <v>101</v>
      </c>
      <c r="E3427" s="117">
        <v>3212</v>
      </c>
      <c r="F3427" s="140" t="s">
        <v>43</v>
      </c>
      <c r="G3427" s="132"/>
      <c r="H3427" s="275"/>
      <c r="I3427" s="275"/>
      <c r="J3427" s="275">
        <v>300</v>
      </c>
      <c r="K3427" s="275"/>
      <c r="L3427" s="275"/>
      <c r="M3427" s="275">
        <f t="shared" si="2055"/>
        <v>300</v>
      </c>
    </row>
    <row r="3428" spans="1:13" ht="15" hidden="1" x14ac:dyDescent="0.2">
      <c r="A3428" s="95" t="s">
        <v>916</v>
      </c>
      <c r="B3428" s="95" t="s">
        <v>925</v>
      </c>
      <c r="C3428" s="94">
        <v>51</v>
      </c>
      <c r="D3428" s="95" t="s">
        <v>101</v>
      </c>
      <c r="E3428" s="117">
        <v>3213</v>
      </c>
      <c r="F3428" s="140" t="s">
        <v>44</v>
      </c>
      <c r="H3428" s="275"/>
      <c r="I3428" s="275"/>
      <c r="J3428" s="275"/>
      <c r="K3428" s="275"/>
      <c r="L3428" s="275"/>
      <c r="M3428" s="275">
        <f t="shared" si="2055"/>
        <v>0</v>
      </c>
    </row>
    <row r="3429" spans="1:13" hidden="1" x14ac:dyDescent="0.2">
      <c r="A3429" s="116" t="s">
        <v>916</v>
      </c>
      <c r="B3429" s="116" t="s">
        <v>925</v>
      </c>
      <c r="C3429" s="101">
        <v>51</v>
      </c>
      <c r="D3429" s="116"/>
      <c r="E3429" s="111">
        <v>323</v>
      </c>
      <c r="F3429" s="139"/>
      <c r="G3429" s="181"/>
      <c r="H3429" s="106">
        <f t="shared" ref="H3429:J3429" si="2084">SUM(H3430:H3431)</f>
        <v>0</v>
      </c>
      <c r="I3429" s="106">
        <f t="shared" si="2084"/>
        <v>0</v>
      </c>
      <c r="J3429" s="106">
        <f t="shared" si="2084"/>
        <v>0</v>
      </c>
      <c r="K3429" s="106">
        <f t="shared" ref="K3429:L3429" si="2085">SUM(K3430:K3431)</f>
        <v>0</v>
      </c>
      <c r="L3429" s="106">
        <f t="shared" si="2085"/>
        <v>0</v>
      </c>
      <c r="M3429" s="106">
        <f t="shared" si="2055"/>
        <v>0</v>
      </c>
    </row>
    <row r="3430" spans="1:13" ht="15" hidden="1" x14ac:dyDescent="0.2">
      <c r="A3430" s="95" t="s">
        <v>916</v>
      </c>
      <c r="B3430" s="95" t="s">
        <v>925</v>
      </c>
      <c r="C3430" s="94">
        <v>51</v>
      </c>
      <c r="D3430" s="95" t="s">
        <v>101</v>
      </c>
      <c r="E3430" s="117">
        <v>3233</v>
      </c>
      <c r="F3430" s="140" t="s">
        <v>54</v>
      </c>
      <c r="H3430" s="275"/>
      <c r="I3430" s="275"/>
      <c r="J3430" s="275"/>
      <c r="K3430" s="275"/>
      <c r="L3430" s="275"/>
      <c r="M3430" s="275">
        <f t="shared" si="2055"/>
        <v>0</v>
      </c>
    </row>
    <row r="3431" spans="1:13" s="99" customFormat="1" hidden="1" x14ac:dyDescent="0.2">
      <c r="A3431" s="95" t="s">
        <v>916</v>
      </c>
      <c r="B3431" s="95" t="s">
        <v>925</v>
      </c>
      <c r="C3431" s="94">
        <v>51</v>
      </c>
      <c r="D3431" s="95" t="s">
        <v>101</v>
      </c>
      <c r="E3431" s="117">
        <v>3237</v>
      </c>
      <c r="F3431" s="140" t="s">
        <v>58</v>
      </c>
      <c r="G3431" s="132"/>
      <c r="H3431" s="275"/>
      <c r="I3431" s="275"/>
      <c r="J3431" s="275"/>
      <c r="K3431" s="275"/>
      <c r="L3431" s="275"/>
      <c r="M3431" s="275">
        <f t="shared" si="2055"/>
        <v>0</v>
      </c>
    </row>
    <row r="3432" spans="1:13" hidden="1" x14ac:dyDescent="0.2">
      <c r="A3432" s="182" t="s">
        <v>916</v>
      </c>
      <c r="B3432" s="182" t="s">
        <v>925</v>
      </c>
      <c r="C3432" s="164">
        <v>51</v>
      </c>
      <c r="D3432" s="163"/>
      <c r="E3432" s="165">
        <v>42</v>
      </c>
      <c r="F3432" s="166"/>
      <c r="G3432" s="166"/>
      <c r="H3432" s="180">
        <f t="shared" ref="H3432:J3432" si="2086">H3433+H3435</f>
        <v>0</v>
      </c>
      <c r="I3432" s="180">
        <f t="shared" si="2086"/>
        <v>0</v>
      </c>
      <c r="J3432" s="180">
        <f t="shared" si="2086"/>
        <v>152500</v>
      </c>
      <c r="K3432" s="180">
        <f t="shared" ref="K3432:L3432" si="2087">K3433+K3435</f>
        <v>0</v>
      </c>
      <c r="L3432" s="180">
        <f t="shared" si="2087"/>
        <v>0</v>
      </c>
      <c r="M3432" s="180">
        <f t="shared" si="2055"/>
        <v>152500</v>
      </c>
    </row>
    <row r="3433" spans="1:13" s="99" customFormat="1" hidden="1" x14ac:dyDescent="0.2">
      <c r="A3433" s="116" t="s">
        <v>916</v>
      </c>
      <c r="B3433" s="116" t="s">
        <v>925</v>
      </c>
      <c r="C3433" s="101">
        <v>51</v>
      </c>
      <c r="D3433" s="116"/>
      <c r="E3433" s="111">
        <v>422</v>
      </c>
      <c r="F3433" s="139"/>
      <c r="G3433" s="181"/>
      <c r="H3433" s="106">
        <f t="shared" ref="H3433:L3433" si="2088">H3434</f>
        <v>0</v>
      </c>
      <c r="I3433" s="106">
        <f t="shared" si="2088"/>
        <v>0</v>
      </c>
      <c r="J3433" s="106">
        <f t="shared" si="2088"/>
        <v>112500</v>
      </c>
      <c r="K3433" s="106">
        <f t="shared" si="2088"/>
        <v>0</v>
      </c>
      <c r="L3433" s="106">
        <f t="shared" si="2088"/>
        <v>0</v>
      </c>
      <c r="M3433" s="106">
        <f t="shared" si="2055"/>
        <v>112500</v>
      </c>
    </row>
    <row r="3434" spans="1:13" ht="15" hidden="1" x14ac:dyDescent="0.2">
      <c r="A3434" s="95" t="s">
        <v>916</v>
      </c>
      <c r="B3434" s="95" t="s">
        <v>925</v>
      </c>
      <c r="C3434" s="94">
        <v>51</v>
      </c>
      <c r="D3434" s="95" t="s">
        <v>101</v>
      </c>
      <c r="E3434" s="117">
        <v>4221</v>
      </c>
      <c r="F3434" s="140" t="s">
        <v>872</v>
      </c>
      <c r="H3434" s="275"/>
      <c r="I3434" s="275"/>
      <c r="J3434" s="275">
        <v>112500</v>
      </c>
      <c r="K3434" s="275"/>
      <c r="L3434" s="275"/>
      <c r="M3434" s="275">
        <f t="shared" si="2055"/>
        <v>112500</v>
      </c>
    </row>
    <row r="3435" spans="1:13" hidden="1" x14ac:dyDescent="0.2">
      <c r="A3435" s="116" t="s">
        <v>916</v>
      </c>
      <c r="B3435" s="116" t="s">
        <v>925</v>
      </c>
      <c r="C3435" s="101">
        <v>51</v>
      </c>
      <c r="D3435" s="116"/>
      <c r="E3435" s="111">
        <v>426</v>
      </c>
      <c r="F3435" s="139"/>
      <c r="G3435" s="181"/>
      <c r="H3435" s="106">
        <f t="shared" ref="H3435:L3435" si="2089">SUM(H3436:H3436)</f>
        <v>0</v>
      </c>
      <c r="I3435" s="106">
        <f t="shared" si="2089"/>
        <v>0</v>
      </c>
      <c r="J3435" s="106">
        <f t="shared" si="2089"/>
        <v>40000</v>
      </c>
      <c r="K3435" s="106">
        <f t="shared" si="2089"/>
        <v>0</v>
      </c>
      <c r="L3435" s="106">
        <f t="shared" si="2089"/>
        <v>0</v>
      </c>
      <c r="M3435" s="106">
        <f t="shared" si="2055"/>
        <v>40000</v>
      </c>
    </row>
    <row r="3436" spans="1:13" s="99" customFormat="1" hidden="1" x14ac:dyDescent="0.2">
      <c r="A3436" s="95" t="s">
        <v>916</v>
      </c>
      <c r="B3436" s="95" t="s">
        <v>925</v>
      </c>
      <c r="C3436" s="94">
        <v>51</v>
      </c>
      <c r="D3436" s="95" t="s">
        <v>101</v>
      </c>
      <c r="E3436" s="117">
        <v>4262</v>
      </c>
      <c r="F3436" s="140" t="s">
        <v>218</v>
      </c>
      <c r="G3436" s="132"/>
      <c r="H3436" s="275"/>
      <c r="I3436" s="275"/>
      <c r="J3436" s="275">
        <v>40000</v>
      </c>
      <c r="K3436" s="275"/>
      <c r="L3436" s="275"/>
      <c r="M3436" s="275">
        <f t="shared" si="2055"/>
        <v>40000</v>
      </c>
    </row>
    <row r="3437" spans="1:13" s="99" customFormat="1" hidden="1" x14ac:dyDescent="0.2">
      <c r="A3437" s="186" t="s">
        <v>916</v>
      </c>
      <c r="B3437" s="186" t="s">
        <v>925</v>
      </c>
      <c r="C3437" s="164">
        <v>51</v>
      </c>
      <c r="D3437" s="186"/>
      <c r="E3437" s="366">
        <v>45</v>
      </c>
      <c r="F3437" s="367"/>
      <c r="G3437" s="368"/>
      <c r="H3437" s="180">
        <f t="shared" ref="H3437:L3438" si="2090">H3438</f>
        <v>0</v>
      </c>
      <c r="I3437" s="180">
        <f t="shared" si="2090"/>
        <v>0</v>
      </c>
      <c r="J3437" s="180">
        <f t="shared" si="2090"/>
        <v>20000</v>
      </c>
      <c r="K3437" s="180">
        <f t="shared" si="2090"/>
        <v>0</v>
      </c>
      <c r="L3437" s="180">
        <f t="shared" si="2090"/>
        <v>0</v>
      </c>
      <c r="M3437" s="180">
        <f t="shared" si="2055"/>
        <v>20000</v>
      </c>
    </row>
    <row r="3438" spans="1:13" s="99" customFormat="1" hidden="1" x14ac:dyDescent="0.2">
      <c r="A3438" s="116" t="s">
        <v>916</v>
      </c>
      <c r="B3438" s="116" t="s">
        <v>925</v>
      </c>
      <c r="C3438" s="101">
        <v>51</v>
      </c>
      <c r="D3438" s="116"/>
      <c r="E3438" s="111">
        <v>452</v>
      </c>
      <c r="F3438" s="139"/>
      <c r="G3438" s="181"/>
      <c r="H3438" s="155">
        <f t="shared" si="2090"/>
        <v>0</v>
      </c>
      <c r="I3438" s="155">
        <f t="shared" si="2090"/>
        <v>0</v>
      </c>
      <c r="J3438" s="155">
        <f t="shared" si="2090"/>
        <v>20000</v>
      </c>
      <c r="K3438" s="155">
        <f t="shared" si="2090"/>
        <v>0</v>
      </c>
      <c r="L3438" s="155">
        <f t="shared" si="2090"/>
        <v>0</v>
      </c>
      <c r="M3438" s="155">
        <f t="shared" si="2055"/>
        <v>20000</v>
      </c>
    </row>
    <row r="3439" spans="1:13" s="99" customFormat="1" hidden="1" x14ac:dyDescent="0.2">
      <c r="A3439" s="95" t="s">
        <v>916</v>
      </c>
      <c r="B3439" s="95" t="s">
        <v>925</v>
      </c>
      <c r="C3439" s="94">
        <v>51</v>
      </c>
      <c r="D3439" s="95" t="s">
        <v>101</v>
      </c>
      <c r="E3439" s="117">
        <v>4521</v>
      </c>
      <c r="F3439" s="140" t="s">
        <v>92</v>
      </c>
      <c r="G3439" s="132"/>
      <c r="H3439" s="275"/>
      <c r="I3439" s="275"/>
      <c r="J3439" s="275">
        <v>20000</v>
      </c>
      <c r="K3439" s="275"/>
      <c r="L3439" s="275"/>
      <c r="M3439" s="275">
        <f t="shared" si="2055"/>
        <v>20000</v>
      </c>
    </row>
    <row r="3440" spans="1:13" hidden="1" x14ac:dyDescent="0.2">
      <c r="A3440" s="182" t="s">
        <v>916</v>
      </c>
      <c r="B3440" s="182" t="s">
        <v>925</v>
      </c>
      <c r="C3440" s="164">
        <v>559</v>
      </c>
      <c r="D3440" s="163"/>
      <c r="E3440" s="165">
        <v>31</v>
      </c>
      <c r="F3440" s="166"/>
      <c r="G3440" s="166"/>
      <c r="H3440" s="180">
        <f t="shared" ref="H3440:J3440" si="2091">H3441+H3445+H3443</f>
        <v>0</v>
      </c>
      <c r="I3440" s="180">
        <f t="shared" si="2091"/>
        <v>0</v>
      </c>
      <c r="J3440" s="180">
        <f t="shared" si="2091"/>
        <v>0</v>
      </c>
      <c r="K3440" s="180">
        <f t="shared" ref="K3440:L3440" si="2092">K3441+K3445+K3443</f>
        <v>0</v>
      </c>
      <c r="L3440" s="180">
        <f t="shared" si="2092"/>
        <v>0</v>
      </c>
      <c r="M3440" s="180">
        <f t="shared" si="2055"/>
        <v>0</v>
      </c>
    </row>
    <row r="3441" spans="1:13" hidden="1" x14ac:dyDescent="0.2">
      <c r="A3441" s="116" t="s">
        <v>916</v>
      </c>
      <c r="B3441" s="116" t="s">
        <v>925</v>
      </c>
      <c r="C3441" s="101">
        <v>559</v>
      </c>
      <c r="D3441" s="116"/>
      <c r="E3441" s="111">
        <v>311</v>
      </c>
      <c r="F3441" s="139"/>
      <c r="G3441" s="181"/>
      <c r="H3441" s="304">
        <f t="shared" ref="H3441:L3441" si="2093">H3442</f>
        <v>0</v>
      </c>
      <c r="I3441" s="106">
        <f t="shared" si="2093"/>
        <v>0</v>
      </c>
      <c r="J3441" s="106">
        <f t="shared" si="2093"/>
        <v>0</v>
      </c>
      <c r="K3441" s="106">
        <f t="shared" si="2093"/>
        <v>0</v>
      </c>
      <c r="L3441" s="106">
        <f t="shared" si="2093"/>
        <v>0</v>
      </c>
      <c r="M3441" s="106">
        <f t="shared" si="2055"/>
        <v>0</v>
      </c>
    </row>
    <row r="3442" spans="1:13" hidden="1" x14ac:dyDescent="0.2">
      <c r="A3442" s="95" t="s">
        <v>916</v>
      </c>
      <c r="B3442" s="95" t="s">
        <v>925</v>
      </c>
      <c r="C3442" s="94">
        <v>559</v>
      </c>
      <c r="D3442" s="95" t="s">
        <v>101</v>
      </c>
      <c r="E3442" s="117">
        <v>3111</v>
      </c>
      <c r="F3442" s="140" t="s">
        <v>33</v>
      </c>
      <c r="H3442" s="304">
        <v>0</v>
      </c>
      <c r="I3442" s="275">
        <v>0</v>
      </c>
      <c r="J3442" s="275"/>
      <c r="K3442" s="275"/>
      <c r="L3442" s="275"/>
      <c r="M3442" s="275">
        <f t="shared" si="2055"/>
        <v>0</v>
      </c>
    </row>
    <row r="3443" spans="1:13" s="99" customFormat="1" hidden="1" x14ac:dyDescent="0.2">
      <c r="A3443" s="116" t="s">
        <v>916</v>
      </c>
      <c r="B3443" s="116" t="s">
        <v>925</v>
      </c>
      <c r="C3443" s="101">
        <v>559</v>
      </c>
      <c r="D3443" s="116"/>
      <c r="E3443" s="111">
        <v>312</v>
      </c>
      <c r="F3443" s="139"/>
      <c r="G3443" s="181"/>
      <c r="H3443" s="304">
        <f t="shared" ref="H3443:L3443" si="2094">H3444</f>
        <v>0</v>
      </c>
      <c r="I3443" s="106">
        <f t="shared" si="2094"/>
        <v>0</v>
      </c>
      <c r="J3443" s="106">
        <f t="shared" si="2094"/>
        <v>0</v>
      </c>
      <c r="K3443" s="106">
        <f t="shared" si="2094"/>
        <v>0</v>
      </c>
      <c r="L3443" s="106">
        <f t="shared" si="2094"/>
        <v>0</v>
      </c>
      <c r="M3443" s="106">
        <f t="shared" si="2055"/>
        <v>0</v>
      </c>
    </row>
    <row r="3444" spans="1:13" hidden="1" x14ac:dyDescent="0.2">
      <c r="A3444" s="95" t="s">
        <v>916</v>
      </c>
      <c r="B3444" s="95" t="s">
        <v>925</v>
      </c>
      <c r="C3444" s="94">
        <v>559</v>
      </c>
      <c r="D3444" s="95" t="s">
        <v>101</v>
      </c>
      <c r="E3444" s="117">
        <v>3121</v>
      </c>
      <c r="F3444" s="140" t="s">
        <v>471</v>
      </c>
      <c r="H3444" s="304">
        <v>0</v>
      </c>
      <c r="I3444" s="275">
        <v>0</v>
      </c>
      <c r="J3444" s="275"/>
      <c r="K3444" s="275"/>
      <c r="L3444" s="275"/>
      <c r="M3444" s="275">
        <f t="shared" si="2055"/>
        <v>0</v>
      </c>
    </row>
    <row r="3445" spans="1:13" hidden="1" x14ac:dyDescent="0.2">
      <c r="A3445" s="116" t="s">
        <v>916</v>
      </c>
      <c r="B3445" s="116" t="s">
        <v>925</v>
      </c>
      <c r="C3445" s="101">
        <v>559</v>
      </c>
      <c r="D3445" s="116"/>
      <c r="E3445" s="111">
        <v>313</v>
      </c>
      <c r="F3445" s="139"/>
      <c r="G3445" s="181"/>
      <c r="H3445" s="304">
        <f t="shared" ref="H3445:L3445" si="2095">H3446</f>
        <v>0</v>
      </c>
      <c r="I3445" s="106">
        <f t="shared" si="2095"/>
        <v>0</v>
      </c>
      <c r="J3445" s="106">
        <f t="shared" si="2095"/>
        <v>0</v>
      </c>
      <c r="K3445" s="106">
        <f t="shared" si="2095"/>
        <v>0</v>
      </c>
      <c r="L3445" s="106">
        <f t="shared" si="2095"/>
        <v>0</v>
      </c>
      <c r="M3445" s="106">
        <f t="shared" si="2055"/>
        <v>0</v>
      </c>
    </row>
    <row r="3446" spans="1:13" hidden="1" x14ac:dyDescent="0.2">
      <c r="A3446" s="95" t="s">
        <v>916</v>
      </c>
      <c r="B3446" s="95" t="s">
        <v>925</v>
      </c>
      <c r="C3446" s="94">
        <v>559</v>
      </c>
      <c r="D3446" s="95" t="s">
        <v>101</v>
      </c>
      <c r="E3446" s="117">
        <v>3132</v>
      </c>
      <c r="F3446" s="140" t="s">
        <v>40</v>
      </c>
      <c r="H3446" s="304">
        <v>0</v>
      </c>
      <c r="I3446" s="275">
        <v>0</v>
      </c>
      <c r="J3446" s="275"/>
      <c r="K3446" s="275"/>
      <c r="L3446" s="275"/>
      <c r="M3446" s="275">
        <f t="shared" si="2055"/>
        <v>0</v>
      </c>
    </row>
    <row r="3447" spans="1:13" hidden="1" x14ac:dyDescent="0.2">
      <c r="A3447" s="182" t="s">
        <v>916</v>
      </c>
      <c r="B3447" s="182" t="s">
        <v>925</v>
      </c>
      <c r="C3447" s="164">
        <v>559</v>
      </c>
      <c r="D3447" s="163"/>
      <c r="E3447" s="165">
        <v>32</v>
      </c>
      <c r="F3447" s="166"/>
      <c r="G3447" s="166"/>
      <c r="H3447" s="180">
        <f t="shared" ref="H3447:J3447" si="2096">H3448+H3452</f>
        <v>0</v>
      </c>
      <c r="I3447" s="180">
        <f t="shared" si="2096"/>
        <v>0</v>
      </c>
      <c r="J3447" s="180">
        <f t="shared" si="2096"/>
        <v>0</v>
      </c>
      <c r="K3447" s="180">
        <f t="shared" ref="K3447:L3447" si="2097">K3448+K3452</f>
        <v>0</v>
      </c>
      <c r="L3447" s="180">
        <f t="shared" si="2097"/>
        <v>0</v>
      </c>
      <c r="M3447" s="180">
        <f t="shared" ref="M3447:M3510" si="2098">H3447-I3447+J3447-K3447+L3447</f>
        <v>0</v>
      </c>
    </row>
    <row r="3448" spans="1:13" hidden="1" x14ac:dyDescent="0.2">
      <c r="A3448" s="116" t="s">
        <v>916</v>
      </c>
      <c r="B3448" s="116" t="s">
        <v>925</v>
      </c>
      <c r="C3448" s="101">
        <v>559</v>
      </c>
      <c r="D3448" s="116"/>
      <c r="E3448" s="111">
        <v>321</v>
      </c>
      <c r="F3448" s="139"/>
      <c r="G3448" s="181"/>
      <c r="H3448" s="147">
        <f t="shared" ref="H3448:I3448" si="2099">SUM(H3449:H3451)</f>
        <v>0</v>
      </c>
      <c r="I3448" s="106">
        <f t="shared" si="2099"/>
        <v>0</v>
      </c>
      <c r="J3448" s="106">
        <f t="shared" ref="J3448:L3448" si="2100">SUM(J3449:J3451)</f>
        <v>0</v>
      </c>
      <c r="K3448" s="106">
        <f t="shared" si="2100"/>
        <v>0</v>
      </c>
      <c r="L3448" s="106">
        <f t="shared" si="2100"/>
        <v>0</v>
      </c>
      <c r="M3448" s="106">
        <f t="shared" si="2098"/>
        <v>0</v>
      </c>
    </row>
    <row r="3449" spans="1:13" hidden="1" x14ac:dyDescent="0.2">
      <c r="A3449" s="95" t="s">
        <v>916</v>
      </c>
      <c r="B3449" s="95" t="s">
        <v>925</v>
      </c>
      <c r="C3449" s="94">
        <v>559</v>
      </c>
      <c r="D3449" s="95" t="s">
        <v>101</v>
      </c>
      <c r="E3449" s="117">
        <v>3211</v>
      </c>
      <c r="F3449" s="140" t="s">
        <v>42</v>
      </c>
      <c r="H3449" s="155">
        <v>0</v>
      </c>
      <c r="I3449" s="275"/>
      <c r="J3449" s="275"/>
      <c r="K3449" s="275"/>
      <c r="L3449" s="275"/>
      <c r="M3449" s="275">
        <f t="shared" si="2098"/>
        <v>0</v>
      </c>
    </row>
    <row r="3450" spans="1:13" s="99" customFormat="1" ht="30" hidden="1" x14ac:dyDescent="0.2">
      <c r="A3450" s="95" t="s">
        <v>916</v>
      </c>
      <c r="B3450" s="95" t="s">
        <v>925</v>
      </c>
      <c r="C3450" s="94">
        <v>559</v>
      </c>
      <c r="D3450" s="95" t="s">
        <v>101</v>
      </c>
      <c r="E3450" s="117">
        <v>3212</v>
      </c>
      <c r="F3450" s="140" t="s">
        <v>43</v>
      </c>
      <c r="G3450" s="132"/>
      <c r="H3450" s="155">
        <v>0</v>
      </c>
      <c r="I3450" s="275">
        <v>0</v>
      </c>
      <c r="J3450" s="275"/>
      <c r="K3450" s="275"/>
      <c r="L3450" s="275"/>
      <c r="M3450" s="275">
        <f t="shared" si="2098"/>
        <v>0</v>
      </c>
    </row>
    <row r="3451" spans="1:13" hidden="1" x14ac:dyDescent="0.2">
      <c r="A3451" s="95" t="s">
        <v>916</v>
      </c>
      <c r="B3451" s="95" t="s">
        <v>925</v>
      </c>
      <c r="C3451" s="94">
        <v>559</v>
      </c>
      <c r="D3451" s="95" t="s">
        <v>101</v>
      </c>
      <c r="E3451" s="117">
        <v>3213</v>
      </c>
      <c r="F3451" s="140" t="s">
        <v>44</v>
      </c>
      <c r="H3451" s="155">
        <v>0</v>
      </c>
      <c r="I3451" s="275"/>
      <c r="J3451" s="275"/>
      <c r="K3451" s="275"/>
      <c r="L3451" s="275"/>
      <c r="M3451" s="275">
        <f t="shared" si="2098"/>
        <v>0</v>
      </c>
    </row>
    <row r="3452" spans="1:13" hidden="1" x14ac:dyDescent="0.2">
      <c r="A3452" s="116" t="s">
        <v>916</v>
      </c>
      <c r="B3452" s="116" t="s">
        <v>925</v>
      </c>
      <c r="C3452" s="101">
        <v>559</v>
      </c>
      <c r="D3452" s="116"/>
      <c r="E3452" s="111">
        <v>323</v>
      </c>
      <c r="F3452" s="139"/>
      <c r="G3452" s="181"/>
      <c r="H3452" s="147">
        <f t="shared" ref="H3452:J3452" si="2101">SUM(H3453:H3454)</f>
        <v>0</v>
      </c>
      <c r="I3452" s="106">
        <f t="shared" si="2101"/>
        <v>0</v>
      </c>
      <c r="J3452" s="106">
        <f t="shared" si="2101"/>
        <v>0</v>
      </c>
      <c r="K3452" s="106">
        <f t="shared" ref="K3452:L3452" si="2102">SUM(K3453:K3454)</f>
        <v>0</v>
      </c>
      <c r="L3452" s="106">
        <f t="shared" si="2102"/>
        <v>0</v>
      </c>
      <c r="M3452" s="106">
        <f t="shared" si="2098"/>
        <v>0</v>
      </c>
    </row>
    <row r="3453" spans="1:13" hidden="1" x14ac:dyDescent="0.2">
      <c r="A3453" s="95" t="s">
        <v>916</v>
      </c>
      <c r="B3453" s="95" t="s">
        <v>925</v>
      </c>
      <c r="C3453" s="94">
        <v>559</v>
      </c>
      <c r="D3453" s="95" t="s">
        <v>101</v>
      </c>
      <c r="E3453" s="117">
        <v>3233</v>
      </c>
      <c r="F3453" s="140" t="s">
        <v>54</v>
      </c>
      <c r="H3453" s="155">
        <v>0</v>
      </c>
      <c r="I3453" s="275">
        <v>0</v>
      </c>
      <c r="J3453" s="275"/>
      <c r="K3453" s="275"/>
      <c r="L3453" s="275"/>
      <c r="M3453" s="275">
        <f t="shared" si="2098"/>
        <v>0</v>
      </c>
    </row>
    <row r="3454" spans="1:13" s="99" customFormat="1" hidden="1" x14ac:dyDescent="0.2">
      <c r="A3454" s="95" t="s">
        <v>916</v>
      </c>
      <c r="B3454" s="95" t="s">
        <v>925</v>
      </c>
      <c r="C3454" s="94">
        <v>559</v>
      </c>
      <c r="D3454" s="95" t="s">
        <v>101</v>
      </c>
      <c r="E3454" s="117">
        <v>3237</v>
      </c>
      <c r="F3454" s="140" t="s">
        <v>58</v>
      </c>
      <c r="G3454" s="132"/>
      <c r="H3454" s="155">
        <v>0</v>
      </c>
      <c r="I3454" s="275"/>
      <c r="J3454" s="275"/>
      <c r="K3454" s="275"/>
      <c r="L3454" s="275"/>
      <c r="M3454" s="275">
        <f t="shared" si="2098"/>
        <v>0</v>
      </c>
    </row>
    <row r="3455" spans="1:13" hidden="1" x14ac:dyDescent="0.2">
      <c r="A3455" s="182" t="s">
        <v>916</v>
      </c>
      <c r="B3455" s="182" t="s">
        <v>925</v>
      </c>
      <c r="C3455" s="164">
        <v>559</v>
      </c>
      <c r="D3455" s="163"/>
      <c r="E3455" s="165">
        <v>42</v>
      </c>
      <c r="F3455" s="166"/>
      <c r="G3455" s="166"/>
      <c r="H3455" s="180">
        <f t="shared" ref="H3455:J3455" si="2103">H3456+H3458</f>
        <v>13675</v>
      </c>
      <c r="I3455" s="180">
        <f t="shared" si="2103"/>
        <v>13675</v>
      </c>
      <c r="J3455" s="180">
        <f t="shared" si="2103"/>
        <v>0</v>
      </c>
      <c r="K3455" s="180">
        <f t="shared" ref="K3455:L3455" si="2104">K3456+K3458</f>
        <v>0</v>
      </c>
      <c r="L3455" s="180">
        <f t="shared" si="2104"/>
        <v>0</v>
      </c>
      <c r="M3455" s="180">
        <f t="shared" si="2098"/>
        <v>0</v>
      </c>
    </row>
    <row r="3456" spans="1:13" s="99" customFormat="1" hidden="1" x14ac:dyDescent="0.2">
      <c r="A3456" s="116" t="s">
        <v>916</v>
      </c>
      <c r="B3456" s="116" t="s">
        <v>925</v>
      </c>
      <c r="C3456" s="101">
        <v>559</v>
      </c>
      <c r="D3456" s="116"/>
      <c r="E3456" s="111">
        <v>422</v>
      </c>
      <c r="F3456" s="139"/>
      <c r="G3456" s="181"/>
      <c r="H3456" s="147">
        <f t="shared" ref="H3456:L3456" si="2105">H3457</f>
        <v>13675</v>
      </c>
      <c r="I3456" s="106">
        <f t="shared" si="2105"/>
        <v>13675</v>
      </c>
      <c r="J3456" s="106">
        <f t="shared" si="2105"/>
        <v>0</v>
      </c>
      <c r="K3456" s="106">
        <f t="shared" si="2105"/>
        <v>0</v>
      </c>
      <c r="L3456" s="106">
        <f t="shared" si="2105"/>
        <v>0</v>
      </c>
      <c r="M3456" s="106">
        <f t="shared" si="2098"/>
        <v>0</v>
      </c>
    </row>
    <row r="3457" spans="1:13" ht="15" hidden="1" x14ac:dyDescent="0.2">
      <c r="A3457" s="95" t="s">
        <v>916</v>
      </c>
      <c r="B3457" s="95" t="s">
        <v>925</v>
      </c>
      <c r="C3457" s="94">
        <v>559</v>
      </c>
      <c r="D3457" s="95" t="s">
        <v>101</v>
      </c>
      <c r="E3457" s="117">
        <v>4221</v>
      </c>
      <c r="F3457" s="140" t="s">
        <v>872</v>
      </c>
      <c r="H3457" s="369">
        <v>13675</v>
      </c>
      <c r="I3457" s="275">
        <v>13675</v>
      </c>
      <c r="J3457" s="275"/>
      <c r="K3457" s="275"/>
      <c r="L3457" s="275"/>
      <c r="M3457" s="275">
        <f t="shared" si="2098"/>
        <v>0</v>
      </c>
    </row>
    <row r="3458" spans="1:13" hidden="1" x14ac:dyDescent="0.2">
      <c r="A3458" s="116" t="s">
        <v>916</v>
      </c>
      <c r="B3458" s="116" t="s">
        <v>925</v>
      </c>
      <c r="C3458" s="101">
        <v>559</v>
      </c>
      <c r="D3458" s="116"/>
      <c r="E3458" s="111">
        <v>426</v>
      </c>
      <c r="F3458" s="139"/>
      <c r="G3458" s="181"/>
      <c r="H3458" s="147">
        <f t="shared" ref="H3458:L3458" si="2106">SUM(H3459:H3459)</f>
        <v>0</v>
      </c>
      <c r="I3458" s="106">
        <f t="shared" si="2106"/>
        <v>0</v>
      </c>
      <c r="J3458" s="106">
        <f t="shared" si="2106"/>
        <v>0</v>
      </c>
      <c r="K3458" s="106">
        <f t="shared" si="2106"/>
        <v>0</v>
      </c>
      <c r="L3458" s="106">
        <f t="shared" si="2106"/>
        <v>0</v>
      </c>
      <c r="M3458" s="106">
        <f t="shared" si="2098"/>
        <v>0</v>
      </c>
    </row>
    <row r="3459" spans="1:13" ht="15" hidden="1" x14ac:dyDescent="0.2">
      <c r="A3459" s="95" t="s">
        <v>916</v>
      </c>
      <c r="B3459" s="95" t="s">
        <v>925</v>
      </c>
      <c r="C3459" s="94">
        <v>559</v>
      </c>
      <c r="D3459" s="95" t="s">
        <v>101</v>
      </c>
      <c r="E3459" s="117">
        <v>4262</v>
      </c>
      <c r="F3459" s="140" t="s">
        <v>218</v>
      </c>
      <c r="H3459" s="369">
        <v>0</v>
      </c>
      <c r="I3459" s="275"/>
      <c r="J3459" s="275"/>
      <c r="K3459" s="275"/>
      <c r="L3459" s="275"/>
      <c r="M3459" s="275">
        <f t="shared" si="2098"/>
        <v>0</v>
      </c>
    </row>
    <row r="3460" spans="1:13" s="99" customFormat="1" hidden="1" x14ac:dyDescent="0.2">
      <c r="A3460" s="186" t="s">
        <v>916</v>
      </c>
      <c r="B3460" s="186" t="s">
        <v>925</v>
      </c>
      <c r="C3460" s="164">
        <v>559</v>
      </c>
      <c r="D3460" s="186"/>
      <c r="E3460" s="366">
        <v>45</v>
      </c>
      <c r="F3460" s="367"/>
      <c r="G3460" s="368"/>
      <c r="H3460" s="180">
        <f t="shared" ref="H3460:L3461" si="2107">H3461</f>
        <v>0</v>
      </c>
      <c r="I3460" s="180">
        <f t="shared" si="2107"/>
        <v>0</v>
      </c>
      <c r="J3460" s="180">
        <f t="shared" si="2107"/>
        <v>0</v>
      </c>
      <c r="K3460" s="180">
        <f t="shared" si="2107"/>
        <v>0</v>
      </c>
      <c r="L3460" s="180">
        <f t="shared" si="2107"/>
        <v>0</v>
      </c>
      <c r="M3460" s="180">
        <f t="shared" si="2098"/>
        <v>0</v>
      </c>
    </row>
    <row r="3461" spans="1:13" s="99" customFormat="1" hidden="1" x14ac:dyDescent="0.2">
      <c r="A3461" s="116" t="s">
        <v>916</v>
      </c>
      <c r="B3461" s="116" t="s">
        <v>925</v>
      </c>
      <c r="C3461" s="101">
        <v>559</v>
      </c>
      <c r="D3461" s="116"/>
      <c r="E3461" s="111">
        <v>452</v>
      </c>
      <c r="F3461" s="139"/>
      <c r="G3461" s="181"/>
      <c r="H3461" s="155">
        <f t="shared" si="2107"/>
        <v>0</v>
      </c>
      <c r="I3461" s="155">
        <f t="shared" si="2107"/>
        <v>0</v>
      </c>
      <c r="J3461" s="155">
        <f t="shared" si="2107"/>
        <v>0</v>
      </c>
      <c r="K3461" s="155">
        <f t="shared" si="2107"/>
        <v>0</v>
      </c>
      <c r="L3461" s="155">
        <f t="shared" si="2107"/>
        <v>0</v>
      </c>
      <c r="M3461" s="155">
        <f t="shared" si="2098"/>
        <v>0</v>
      </c>
    </row>
    <row r="3462" spans="1:13" s="99" customFormat="1" hidden="1" x14ac:dyDescent="0.2">
      <c r="A3462" s="95" t="s">
        <v>916</v>
      </c>
      <c r="B3462" s="95" t="s">
        <v>925</v>
      </c>
      <c r="C3462" s="94">
        <v>559</v>
      </c>
      <c r="D3462" s="95" t="s">
        <v>101</v>
      </c>
      <c r="E3462" s="117">
        <v>4521</v>
      </c>
      <c r="F3462" s="140" t="s">
        <v>92</v>
      </c>
      <c r="G3462" s="132"/>
      <c r="H3462" s="275">
        <v>0</v>
      </c>
      <c r="I3462" s="275"/>
      <c r="J3462" s="275"/>
      <c r="K3462" s="275"/>
      <c r="L3462" s="275"/>
      <c r="M3462" s="275">
        <f t="shared" si="2098"/>
        <v>0</v>
      </c>
    </row>
    <row r="3463" spans="1:13" s="99" customFormat="1" ht="67.5" hidden="1" x14ac:dyDescent="0.2">
      <c r="A3463" s="187" t="s">
        <v>916</v>
      </c>
      <c r="B3463" s="169" t="s">
        <v>926</v>
      </c>
      <c r="C3463" s="169"/>
      <c r="D3463" s="169"/>
      <c r="E3463" s="170"/>
      <c r="F3463" s="172" t="s">
        <v>927</v>
      </c>
      <c r="G3463" s="173" t="s">
        <v>618</v>
      </c>
      <c r="H3463" s="297">
        <f>H3464+H3471+H3477+H3484+H3490</f>
        <v>0</v>
      </c>
      <c r="I3463" s="297">
        <f>I3464+I3471+I3477+I3484+I3490</f>
        <v>0</v>
      </c>
      <c r="J3463" s="297">
        <f>J3464+J3471+J3477+J3484+J3490</f>
        <v>315235</v>
      </c>
      <c r="K3463" s="297">
        <f t="shared" ref="K3463:L3463" si="2108">K3464+K3471+K3477+K3484+K3490</f>
        <v>0</v>
      </c>
      <c r="L3463" s="297">
        <f t="shared" si="2108"/>
        <v>0</v>
      </c>
      <c r="M3463" s="297">
        <f t="shared" si="2098"/>
        <v>315235</v>
      </c>
    </row>
    <row r="3464" spans="1:13" s="99" customFormat="1" hidden="1" x14ac:dyDescent="0.2">
      <c r="A3464" s="186" t="s">
        <v>916</v>
      </c>
      <c r="B3464" s="186" t="s">
        <v>926</v>
      </c>
      <c r="C3464" s="164">
        <v>43</v>
      </c>
      <c r="D3464" s="186"/>
      <c r="E3464" s="366">
        <v>31</v>
      </c>
      <c r="F3464" s="367"/>
      <c r="G3464" s="368"/>
      <c r="H3464" s="180">
        <f>H3465+H3467+H3469</f>
        <v>0</v>
      </c>
      <c r="I3464" s="180">
        <f>I3465+I3467+I3469</f>
        <v>0</v>
      </c>
      <c r="J3464" s="180">
        <f>J3465+J3467+J3469</f>
        <v>8530</v>
      </c>
      <c r="K3464" s="180">
        <f t="shared" ref="K3464:L3464" si="2109">K3465+K3467+K3469</f>
        <v>0</v>
      </c>
      <c r="L3464" s="180">
        <f t="shared" si="2109"/>
        <v>0</v>
      </c>
      <c r="M3464" s="180">
        <f t="shared" si="2098"/>
        <v>8530</v>
      </c>
    </row>
    <row r="3465" spans="1:13" s="99" customFormat="1" hidden="1" x14ac:dyDescent="0.2">
      <c r="A3465" s="116" t="s">
        <v>916</v>
      </c>
      <c r="B3465" s="116" t="s">
        <v>926</v>
      </c>
      <c r="C3465" s="101">
        <v>43</v>
      </c>
      <c r="D3465" s="116"/>
      <c r="E3465" s="111">
        <v>311</v>
      </c>
      <c r="F3465" s="139"/>
      <c r="G3465" s="181"/>
      <c r="H3465" s="155">
        <f>H3466</f>
        <v>0</v>
      </c>
      <c r="I3465" s="155">
        <f>I3466</f>
        <v>0</v>
      </c>
      <c r="J3465" s="155">
        <f>J3466</f>
        <v>7200</v>
      </c>
      <c r="K3465" s="155">
        <f t="shared" ref="K3465:L3465" si="2110">K3466</f>
        <v>0</v>
      </c>
      <c r="L3465" s="155">
        <f t="shared" si="2110"/>
        <v>0</v>
      </c>
      <c r="M3465" s="155">
        <f t="shared" si="2098"/>
        <v>7200</v>
      </c>
    </row>
    <row r="3466" spans="1:13" s="99" customFormat="1" hidden="1" x14ac:dyDescent="0.2">
      <c r="A3466" s="95" t="s">
        <v>916</v>
      </c>
      <c r="B3466" s="95" t="s">
        <v>926</v>
      </c>
      <c r="C3466" s="94">
        <v>43</v>
      </c>
      <c r="D3466" s="95" t="s">
        <v>101</v>
      </c>
      <c r="E3466" s="117">
        <v>3111</v>
      </c>
      <c r="F3466" s="140" t="s">
        <v>33</v>
      </c>
      <c r="G3466" s="132"/>
      <c r="H3466" s="275"/>
      <c r="I3466" s="275"/>
      <c r="J3466" s="275">
        <v>7200</v>
      </c>
      <c r="K3466" s="275"/>
      <c r="L3466" s="275"/>
      <c r="M3466" s="275">
        <f t="shared" si="2098"/>
        <v>7200</v>
      </c>
    </row>
    <row r="3467" spans="1:13" s="99" customFormat="1" hidden="1" x14ac:dyDescent="0.2">
      <c r="A3467" s="116" t="s">
        <v>916</v>
      </c>
      <c r="B3467" s="116" t="s">
        <v>926</v>
      </c>
      <c r="C3467" s="101">
        <v>43</v>
      </c>
      <c r="D3467" s="116"/>
      <c r="E3467" s="111">
        <v>312</v>
      </c>
      <c r="F3467" s="139"/>
      <c r="G3467" s="181"/>
      <c r="H3467" s="155">
        <f>H3468</f>
        <v>0</v>
      </c>
      <c r="I3467" s="155">
        <f>I3468</f>
        <v>0</v>
      </c>
      <c r="J3467" s="155">
        <f>J3468</f>
        <v>130</v>
      </c>
      <c r="K3467" s="155">
        <f t="shared" ref="K3467:L3467" si="2111">K3468</f>
        <v>0</v>
      </c>
      <c r="L3467" s="155">
        <f t="shared" si="2111"/>
        <v>0</v>
      </c>
      <c r="M3467" s="155">
        <f t="shared" si="2098"/>
        <v>130</v>
      </c>
    </row>
    <row r="3468" spans="1:13" s="99" customFormat="1" hidden="1" x14ac:dyDescent="0.2">
      <c r="A3468" s="95" t="s">
        <v>916</v>
      </c>
      <c r="B3468" s="95" t="s">
        <v>926</v>
      </c>
      <c r="C3468" s="94">
        <v>43</v>
      </c>
      <c r="D3468" s="95" t="s">
        <v>101</v>
      </c>
      <c r="E3468" s="117">
        <v>3121</v>
      </c>
      <c r="F3468" s="140" t="s">
        <v>471</v>
      </c>
      <c r="G3468" s="132"/>
      <c r="H3468" s="275"/>
      <c r="I3468" s="275"/>
      <c r="J3468" s="275">
        <v>130</v>
      </c>
      <c r="K3468" s="275"/>
      <c r="L3468" s="275"/>
      <c r="M3468" s="275">
        <f t="shared" si="2098"/>
        <v>130</v>
      </c>
    </row>
    <row r="3469" spans="1:13" s="99" customFormat="1" hidden="1" x14ac:dyDescent="0.2">
      <c r="A3469" s="116" t="s">
        <v>916</v>
      </c>
      <c r="B3469" s="116" t="s">
        <v>926</v>
      </c>
      <c r="C3469" s="101">
        <v>43</v>
      </c>
      <c r="D3469" s="116"/>
      <c r="E3469" s="111">
        <v>313</v>
      </c>
      <c r="F3469" s="139"/>
      <c r="G3469" s="181"/>
      <c r="H3469" s="155">
        <f>H3470</f>
        <v>0</v>
      </c>
      <c r="I3469" s="155">
        <f>I3470</f>
        <v>0</v>
      </c>
      <c r="J3469" s="155">
        <f>J3470</f>
        <v>1200</v>
      </c>
      <c r="K3469" s="155">
        <f t="shared" ref="K3469:L3469" si="2112">K3470</f>
        <v>0</v>
      </c>
      <c r="L3469" s="155">
        <f t="shared" si="2112"/>
        <v>0</v>
      </c>
      <c r="M3469" s="155">
        <f t="shared" si="2098"/>
        <v>1200</v>
      </c>
    </row>
    <row r="3470" spans="1:13" s="99" customFormat="1" hidden="1" x14ac:dyDescent="0.2">
      <c r="A3470" s="95" t="s">
        <v>916</v>
      </c>
      <c r="B3470" s="95" t="s">
        <v>926</v>
      </c>
      <c r="C3470" s="94">
        <v>43</v>
      </c>
      <c r="D3470" s="95" t="s">
        <v>101</v>
      </c>
      <c r="E3470" s="117">
        <v>3132</v>
      </c>
      <c r="F3470" s="140" t="s">
        <v>40</v>
      </c>
      <c r="G3470" s="132"/>
      <c r="H3470" s="275"/>
      <c r="I3470" s="275"/>
      <c r="J3470" s="275">
        <v>1200</v>
      </c>
      <c r="K3470" s="275"/>
      <c r="L3470" s="275"/>
      <c r="M3470" s="275">
        <f t="shared" si="2098"/>
        <v>1200</v>
      </c>
    </row>
    <row r="3471" spans="1:13" s="99" customFormat="1" hidden="1" x14ac:dyDescent="0.2">
      <c r="A3471" s="186" t="s">
        <v>916</v>
      </c>
      <c r="B3471" s="186" t="s">
        <v>926</v>
      </c>
      <c r="C3471" s="164">
        <v>43</v>
      </c>
      <c r="D3471" s="186"/>
      <c r="E3471" s="366">
        <v>32</v>
      </c>
      <c r="F3471" s="367"/>
      <c r="G3471" s="368"/>
      <c r="H3471" s="180">
        <f>H3472+H3475</f>
        <v>0</v>
      </c>
      <c r="I3471" s="180">
        <f>I3472+I3475</f>
        <v>0</v>
      </c>
      <c r="J3471" s="180">
        <f>J3472+J3475</f>
        <v>11970</v>
      </c>
      <c r="K3471" s="180">
        <f t="shared" ref="K3471:L3471" si="2113">K3472+K3475</f>
        <v>0</v>
      </c>
      <c r="L3471" s="180">
        <f t="shared" si="2113"/>
        <v>0</v>
      </c>
      <c r="M3471" s="180">
        <f t="shared" si="2098"/>
        <v>11970</v>
      </c>
    </row>
    <row r="3472" spans="1:13" s="99" customFormat="1" hidden="1" x14ac:dyDescent="0.2">
      <c r="A3472" s="116" t="s">
        <v>916</v>
      </c>
      <c r="B3472" s="116" t="s">
        <v>926</v>
      </c>
      <c r="C3472" s="101">
        <v>43</v>
      </c>
      <c r="D3472" s="116"/>
      <c r="E3472" s="111">
        <v>321</v>
      </c>
      <c r="F3472" s="139"/>
      <c r="G3472" s="181"/>
      <c r="H3472" s="155">
        <f>SUM(H3473:H3474)</f>
        <v>0</v>
      </c>
      <c r="I3472" s="155">
        <f>SUM(I3473:I3474)</f>
        <v>0</v>
      </c>
      <c r="J3472" s="155">
        <f>SUM(J3473:J3474)</f>
        <v>720</v>
      </c>
      <c r="K3472" s="155">
        <f t="shared" ref="K3472:L3472" si="2114">SUM(K3473:K3474)</f>
        <v>0</v>
      </c>
      <c r="L3472" s="155">
        <f t="shared" si="2114"/>
        <v>0</v>
      </c>
      <c r="M3472" s="155">
        <f t="shared" si="2098"/>
        <v>720</v>
      </c>
    </row>
    <row r="3473" spans="1:13" s="99" customFormat="1" hidden="1" x14ac:dyDescent="0.2">
      <c r="A3473" s="95" t="s">
        <v>916</v>
      </c>
      <c r="B3473" s="95" t="s">
        <v>926</v>
      </c>
      <c r="C3473" s="94">
        <v>43</v>
      </c>
      <c r="D3473" s="95" t="s">
        <v>101</v>
      </c>
      <c r="E3473" s="117">
        <v>3211</v>
      </c>
      <c r="F3473" s="140" t="s">
        <v>42</v>
      </c>
      <c r="G3473" s="132"/>
      <c r="H3473" s="275"/>
      <c r="I3473" s="275"/>
      <c r="J3473" s="275">
        <v>600</v>
      </c>
      <c r="K3473" s="275"/>
      <c r="L3473" s="275"/>
      <c r="M3473" s="275">
        <f t="shared" si="2098"/>
        <v>600</v>
      </c>
    </row>
    <row r="3474" spans="1:13" s="99" customFormat="1" ht="30" hidden="1" x14ac:dyDescent="0.2">
      <c r="A3474" s="95" t="s">
        <v>916</v>
      </c>
      <c r="B3474" s="95" t="s">
        <v>926</v>
      </c>
      <c r="C3474" s="94">
        <v>43</v>
      </c>
      <c r="D3474" s="95" t="s">
        <v>101</v>
      </c>
      <c r="E3474" s="117">
        <v>3212</v>
      </c>
      <c r="F3474" s="140" t="s">
        <v>43</v>
      </c>
      <c r="G3474" s="132"/>
      <c r="H3474" s="275"/>
      <c r="I3474" s="275"/>
      <c r="J3474" s="275">
        <v>120</v>
      </c>
      <c r="K3474" s="275"/>
      <c r="L3474" s="275"/>
      <c r="M3474" s="275">
        <f t="shared" si="2098"/>
        <v>120</v>
      </c>
    </row>
    <row r="3475" spans="1:13" s="99" customFormat="1" hidden="1" x14ac:dyDescent="0.2">
      <c r="A3475" s="116" t="s">
        <v>916</v>
      </c>
      <c r="B3475" s="116" t="s">
        <v>926</v>
      </c>
      <c r="C3475" s="101">
        <v>43</v>
      </c>
      <c r="D3475" s="116"/>
      <c r="E3475" s="111">
        <v>323</v>
      </c>
      <c r="F3475" s="139"/>
      <c r="G3475" s="181"/>
      <c r="H3475" s="155">
        <f>H3476</f>
        <v>0</v>
      </c>
      <c r="I3475" s="155">
        <f>I3476</f>
        <v>0</v>
      </c>
      <c r="J3475" s="155">
        <f>J3476</f>
        <v>11250</v>
      </c>
      <c r="K3475" s="155">
        <f t="shared" ref="K3475:L3475" si="2115">K3476</f>
        <v>0</v>
      </c>
      <c r="L3475" s="155">
        <f t="shared" si="2115"/>
        <v>0</v>
      </c>
      <c r="M3475" s="155">
        <f t="shared" si="2098"/>
        <v>11250</v>
      </c>
    </row>
    <row r="3476" spans="1:13" s="99" customFormat="1" hidden="1" x14ac:dyDescent="0.2">
      <c r="A3476" s="95" t="s">
        <v>916</v>
      </c>
      <c r="B3476" s="95" t="s">
        <v>926</v>
      </c>
      <c r="C3476" s="94">
        <v>43</v>
      </c>
      <c r="D3476" s="95" t="s">
        <v>101</v>
      </c>
      <c r="E3476" s="117">
        <v>3237</v>
      </c>
      <c r="F3476" s="140" t="s">
        <v>58</v>
      </c>
      <c r="G3476" s="132"/>
      <c r="H3476" s="275"/>
      <c r="I3476" s="275"/>
      <c r="J3476" s="275">
        <v>11250</v>
      </c>
      <c r="K3476" s="275"/>
      <c r="L3476" s="275"/>
      <c r="M3476" s="275">
        <f t="shared" si="2098"/>
        <v>11250</v>
      </c>
    </row>
    <row r="3477" spans="1:13" s="99" customFormat="1" hidden="1" x14ac:dyDescent="0.2">
      <c r="A3477" s="186" t="s">
        <v>916</v>
      </c>
      <c r="B3477" s="186" t="s">
        <v>926</v>
      </c>
      <c r="C3477" s="164">
        <v>51</v>
      </c>
      <c r="D3477" s="186"/>
      <c r="E3477" s="366">
        <v>31</v>
      </c>
      <c r="F3477" s="367"/>
      <c r="G3477" s="368"/>
      <c r="H3477" s="180">
        <f>H3478+H3480+H3482</f>
        <v>0</v>
      </c>
      <c r="I3477" s="180">
        <f>I3478+I3480+I3482</f>
        <v>0</v>
      </c>
      <c r="J3477" s="180">
        <f>J3478+J3480+J3482</f>
        <v>25700</v>
      </c>
      <c r="K3477" s="180">
        <f t="shared" ref="K3477:L3477" si="2116">K3478+K3480+K3482</f>
        <v>0</v>
      </c>
      <c r="L3477" s="180">
        <f t="shared" si="2116"/>
        <v>0</v>
      </c>
      <c r="M3477" s="180">
        <f t="shared" si="2098"/>
        <v>25700</v>
      </c>
    </row>
    <row r="3478" spans="1:13" s="99" customFormat="1" hidden="1" x14ac:dyDescent="0.2">
      <c r="A3478" s="116" t="s">
        <v>916</v>
      </c>
      <c r="B3478" s="116" t="s">
        <v>926</v>
      </c>
      <c r="C3478" s="101">
        <v>51</v>
      </c>
      <c r="D3478" s="116"/>
      <c r="E3478" s="111">
        <v>311</v>
      </c>
      <c r="F3478" s="139"/>
      <c r="G3478" s="181"/>
      <c r="H3478" s="155">
        <f>H3479</f>
        <v>0</v>
      </c>
      <c r="I3478" s="155">
        <f>I3479</f>
        <v>0</v>
      </c>
      <c r="J3478" s="155">
        <f>J3479</f>
        <v>21600</v>
      </c>
      <c r="K3478" s="155">
        <f t="shared" ref="K3478:L3478" si="2117">K3479</f>
        <v>0</v>
      </c>
      <c r="L3478" s="155">
        <f t="shared" si="2117"/>
        <v>0</v>
      </c>
      <c r="M3478" s="155">
        <f t="shared" si="2098"/>
        <v>21600</v>
      </c>
    </row>
    <row r="3479" spans="1:13" s="99" customFormat="1" hidden="1" x14ac:dyDescent="0.2">
      <c r="A3479" s="95" t="s">
        <v>916</v>
      </c>
      <c r="B3479" s="95" t="s">
        <v>926</v>
      </c>
      <c r="C3479" s="94">
        <v>51</v>
      </c>
      <c r="D3479" s="95" t="s">
        <v>101</v>
      </c>
      <c r="E3479" s="117">
        <v>3111</v>
      </c>
      <c r="F3479" s="140" t="s">
        <v>33</v>
      </c>
      <c r="G3479" s="132"/>
      <c r="H3479" s="275"/>
      <c r="I3479" s="275"/>
      <c r="J3479" s="275">
        <v>21600</v>
      </c>
      <c r="K3479" s="275"/>
      <c r="L3479" s="275"/>
      <c r="M3479" s="275">
        <f t="shared" si="2098"/>
        <v>21600</v>
      </c>
    </row>
    <row r="3480" spans="1:13" s="99" customFormat="1" hidden="1" x14ac:dyDescent="0.2">
      <c r="A3480" s="116" t="s">
        <v>916</v>
      </c>
      <c r="B3480" s="116" t="s">
        <v>926</v>
      </c>
      <c r="C3480" s="101">
        <v>51</v>
      </c>
      <c r="D3480" s="116"/>
      <c r="E3480" s="111">
        <v>312</v>
      </c>
      <c r="F3480" s="139"/>
      <c r="G3480" s="181"/>
      <c r="H3480" s="155">
        <f>H3481</f>
        <v>0</v>
      </c>
      <c r="I3480" s="155">
        <f>I3481</f>
        <v>0</v>
      </c>
      <c r="J3480" s="155">
        <f>J3481</f>
        <v>500</v>
      </c>
      <c r="K3480" s="155">
        <f t="shared" ref="K3480:L3480" si="2118">K3481</f>
        <v>0</v>
      </c>
      <c r="L3480" s="155">
        <f t="shared" si="2118"/>
        <v>0</v>
      </c>
      <c r="M3480" s="155">
        <f t="shared" si="2098"/>
        <v>500</v>
      </c>
    </row>
    <row r="3481" spans="1:13" s="99" customFormat="1" hidden="1" x14ac:dyDescent="0.2">
      <c r="A3481" s="95" t="s">
        <v>916</v>
      </c>
      <c r="B3481" s="95" t="s">
        <v>926</v>
      </c>
      <c r="C3481" s="94">
        <v>51</v>
      </c>
      <c r="D3481" s="95" t="s">
        <v>101</v>
      </c>
      <c r="E3481" s="117">
        <v>3121</v>
      </c>
      <c r="F3481" s="140" t="s">
        <v>471</v>
      </c>
      <c r="G3481" s="132"/>
      <c r="H3481" s="275"/>
      <c r="I3481" s="275"/>
      <c r="J3481" s="275">
        <v>500</v>
      </c>
      <c r="K3481" s="275"/>
      <c r="L3481" s="275"/>
      <c r="M3481" s="275">
        <f t="shared" si="2098"/>
        <v>500</v>
      </c>
    </row>
    <row r="3482" spans="1:13" s="99" customFormat="1" hidden="1" x14ac:dyDescent="0.2">
      <c r="A3482" s="116" t="s">
        <v>916</v>
      </c>
      <c r="B3482" s="116" t="s">
        <v>926</v>
      </c>
      <c r="C3482" s="101">
        <v>51</v>
      </c>
      <c r="D3482" s="116"/>
      <c r="E3482" s="111">
        <v>313</v>
      </c>
      <c r="F3482" s="139"/>
      <c r="G3482" s="181"/>
      <c r="H3482" s="155">
        <f>H3483</f>
        <v>0</v>
      </c>
      <c r="I3482" s="155">
        <f>I3483</f>
        <v>0</v>
      </c>
      <c r="J3482" s="155">
        <f>J3483</f>
        <v>3600</v>
      </c>
      <c r="K3482" s="155">
        <f t="shared" ref="K3482:L3482" si="2119">K3483</f>
        <v>0</v>
      </c>
      <c r="L3482" s="155">
        <f t="shared" si="2119"/>
        <v>0</v>
      </c>
      <c r="M3482" s="155">
        <f t="shared" si="2098"/>
        <v>3600</v>
      </c>
    </row>
    <row r="3483" spans="1:13" s="99" customFormat="1" hidden="1" x14ac:dyDescent="0.2">
      <c r="A3483" s="95" t="s">
        <v>916</v>
      </c>
      <c r="B3483" s="95" t="s">
        <v>926</v>
      </c>
      <c r="C3483" s="94">
        <v>51</v>
      </c>
      <c r="D3483" s="95" t="s">
        <v>101</v>
      </c>
      <c r="E3483" s="117">
        <v>3132</v>
      </c>
      <c r="F3483" s="140" t="s">
        <v>40</v>
      </c>
      <c r="G3483" s="132"/>
      <c r="H3483" s="275"/>
      <c r="I3483" s="275"/>
      <c r="J3483" s="275">
        <v>3600</v>
      </c>
      <c r="K3483" s="275"/>
      <c r="L3483" s="275"/>
      <c r="M3483" s="275">
        <f t="shared" si="2098"/>
        <v>3600</v>
      </c>
    </row>
    <row r="3484" spans="1:13" s="99" customFormat="1" hidden="1" x14ac:dyDescent="0.2">
      <c r="A3484" s="186" t="s">
        <v>916</v>
      </c>
      <c r="B3484" s="186" t="s">
        <v>926</v>
      </c>
      <c r="C3484" s="164">
        <v>51</v>
      </c>
      <c r="D3484" s="186"/>
      <c r="E3484" s="366">
        <v>32</v>
      </c>
      <c r="F3484" s="367"/>
      <c r="G3484" s="368"/>
      <c r="H3484" s="180">
        <f>H3485+H3488</f>
        <v>0</v>
      </c>
      <c r="I3484" s="180">
        <f>I3485+I3488</f>
        <v>0</v>
      </c>
      <c r="J3484" s="180">
        <f>J3485+J3488</f>
        <v>19035</v>
      </c>
      <c r="K3484" s="180">
        <f t="shared" ref="K3484:L3484" si="2120">K3485+K3488</f>
        <v>0</v>
      </c>
      <c r="L3484" s="180">
        <f t="shared" si="2120"/>
        <v>0</v>
      </c>
      <c r="M3484" s="180">
        <f t="shared" si="2098"/>
        <v>19035</v>
      </c>
    </row>
    <row r="3485" spans="1:13" s="99" customFormat="1" hidden="1" x14ac:dyDescent="0.2">
      <c r="A3485" s="116" t="s">
        <v>916</v>
      </c>
      <c r="B3485" s="116" t="s">
        <v>926</v>
      </c>
      <c r="C3485" s="101">
        <v>51</v>
      </c>
      <c r="D3485" s="116"/>
      <c r="E3485" s="111">
        <v>321</v>
      </c>
      <c r="F3485" s="139"/>
      <c r="G3485" s="181"/>
      <c r="H3485" s="155">
        <f>SUM(H3486:H3487)</f>
        <v>0</v>
      </c>
      <c r="I3485" s="155">
        <f>SUM(I3486:I3487)</f>
        <v>0</v>
      </c>
      <c r="J3485" s="155">
        <f>SUM(J3486:J3487)</f>
        <v>2160</v>
      </c>
      <c r="K3485" s="155">
        <f t="shared" ref="K3485:L3485" si="2121">SUM(K3486:K3487)</f>
        <v>0</v>
      </c>
      <c r="L3485" s="155">
        <f t="shared" si="2121"/>
        <v>0</v>
      </c>
      <c r="M3485" s="155">
        <f t="shared" si="2098"/>
        <v>2160</v>
      </c>
    </row>
    <row r="3486" spans="1:13" s="99" customFormat="1" hidden="1" x14ac:dyDescent="0.2">
      <c r="A3486" s="95" t="s">
        <v>916</v>
      </c>
      <c r="B3486" s="95" t="s">
        <v>926</v>
      </c>
      <c r="C3486" s="94">
        <v>51</v>
      </c>
      <c r="D3486" s="95" t="s">
        <v>101</v>
      </c>
      <c r="E3486" s="117">
        <v>3211</v>
      </c>
      <c r="F3486" s="140" t="s">
        <v>42</v>
      </c>
      <c r="G3486" s="132"/>
      <c r="H3486" s="275"/>
      <c r="I3486" s="275"/>
      <c r="J3486" s="275">
        <v>1800</v>
      </c>
      <c r="K3486" s="275"/>
      <c r="L3486" s="275"/>
      <c r="M3486" s="275">
        <f t="shared" si="2098"/>
        <v>1800</v>
      </c>
    </row>
    <row r="3487" spans="1:13" s="99" customFormat="1" ht="30" hidden="1" x14ac:dyDescent="0.2">
      <c r="A3487" s="95" t="s">
        <v>916</v>
      </c>
      <c r="B3487" s="95" t="s">
        <v>926</v>
      </c>
      <c r="C3487" s="94">
        <v>51</v>
      </c>
      <c r="D3487" s="95" t="s">
        <v>101</v>
      </c>
      <c r="E3487" s="117">
        <v>3212</v>
      </c>
      <c r="F3487" s="140" t="s">
        <v>43</v>
      </c>
      <c r="G3487" s="132"/>
      <c r="H3487" s="275"/>
      <c r="I3487" s="275"/>
      <c r="J3487" s="275">
        <v>360</v>
      </c>
      <c r="K3487" s="275"/>
      <c r="L3487" s="275"/>
      <c r="M3487" s="275">
        <f t="shared" si="2098"/>
        <v>360</v>
      </c>
    </row>
    <row r="3488" spans="1:13" s="99" customFormat="1" hidden="1" x14ac:dyDescent="0.2">
      <c r="A3488" s="116" t="s">
        <v>916</v>
      </c>
      <c r="B3488" s="116" t="s">
        <v>926</v>
      </c>
      <c r="C3488" s="101">
        <v>51</v>
      </c>
      <c r="D3488" s="116"/>
      <c r="E3488" s="111">
        <v>323</v>
      </c>
      <c r="F3488" s="139"/>
      <c r="G3488" s="181"/>
      <c r="H3488" s="155">
        <f>H3489</f>
        <v>0</v>
      </c>
      <c r="I3488" s="155">
        <f>I3489</f>
        <v>0</v>
      </c>
      <c r="J3488" s="155">
        <f>J3489</f>
        <v>16875</v>
      </c>
      <c r="K3488" s="155">
        <f t="shared" ref="K3488:L3488" si="2122">K3489</f>
        <v>0</v>
      </c>
      <c r="L3488" s="155">
        <f t="shared" si="2122"/>
        <v>0</v>
      </c>
      <c r="M3488" s="155">
        <f t="shared" si="2098"/>
        <v>16875</v>
      </c>
    </row>
    <row r="3489" spans="1:13" s="99" customFormat="1" hidden="1" x14ac:dyDescent="0.2">
      <c r="A3489" s="95" t="s">
        <v>916</v>
      </c>
      <c r="B3489" s="95" t="s">
        <v>926</v>
      </c>
      <c r="C3489" s="94">
        <v>51</v>
      </c>
      <c r="D3489" s="95" t="s">
        <v>101</v>
      </c>
      <c r="E3489" s="117">
        <v>3237</v>
      </c>
      <c r="F3489" s="140" t="s">
        <v>58</v>
      </c>
      <c r="G3489" s="132"/>
      <c r="H3489" s="275"/>
      <c r="I3489" s="275"/>
      <c r="J3489" s="275">
        <v>16875</v>
      </c>
      <c r="K3489" s="275"/>
      <c r="L3489" s="275"/>
      <c r="M3489" s="275">
        <f t="shared" si="2098"/>
        <v>16875</v>
      </c>
    </row>
    <row r="3490" spans="1:13" s="99" customFormat="1" hidden="1" x14ac:dyDescent="0.2">
      <c r="A3490" s="186" t="s">
        <v>916</v>
      </c>
      <c r="B3490" s="186" t="s">
        <v>926</v>
      </c>
      <c r="C3490" s="164">
        <v>51</v>
      </c>
      <c r="D3490" s="186"/>
      <c r="E3490" s="366">
        <v>35</v>
      </c>
      <c r="F3490" s="367"/>
      <c r="G3490" s="368"/>
      <c r="H3490" s="180">
        <f t="shared" ref="H3490:L3491" si="2123">H3491</f>
        <v>0</v>
      </c>
      <c r="I3490" s="180">
        <f t="shared" si="2123"/>
        <v>0</v>
      </c>
      <c r="J3490" s="180">
        <f t="shared" si="2123"/>
        <v>250000</v>
      </c>
      <c r="K3490" s="180">
        <f t="shared" si="2123"/>
        <v>0</v>
      </c>
      <c r="L3490" s="180">
        <f t="shared" si="2123"/>
        <v>0</v>
      </c>
      <c r="M3490" s="180">
        <f t="shared" si="2098"/>
        <v>250000</v>
      </c>
    </row>
    <row r="3491" spans="1:13" s="99" customFormat="1" hidden="1" x14ac:dyDescent="0.2">
      <c r="A3491" s="116" t="s">
        <v>916</v>
      </c>
      <c r="B3491" s="116" t="s">
        <v>926</v>
      </c>
      <c r="C3491" s="101">
        <v>51</v>
      </c>
      <c r="D3491" s="116"/>
      <c r="E3491" s="111">
        <v>353</v>
      </c>
      <c r="F3491" s="139"/>
      <c r="G3491" s="181"/>
      <c r="H3491" s="155">
        <f t="shared" si="2123"/>
        <v>0</v>
      </c>
      <c r="I3491" s="155">
        <f t="shared" si="2123"/>
        <v>0</v>
      </c>
      <c r="J3491" s="155">
        <f t="shared" si="2123"/>
        <v>250000</v>
      </c>
      <c r="K3491" s="155">
        <f t="shared" si="2123"/>
        <v>0</v>
      </c>
      <c r="L3491" s="155">
        <f t="shared" si="2123"/>
        <v>0</v>
      </c>
      <c r="M3491" s="155">
        <f t="shared" si="2098"/>
        <v>250000</v>
      </c>
    </row>
    <row r="3492" spans="1:13" s="99" customFormat="1" ht="30" hidden="1" x14ac:dyDescent="0.2">
      <c r="A3492" s="95" t="s">
        <v>916</v>
      </c>
      <c r="B3492" s="95" t="s">
        <v>926</v>
      </c>
      <c r="C3492" s="94">
        <v>51</v>
      </c>
      <c r="D3492" s="95" t="s">
        <v>101</v>
      </c>
      <c r="E3492" s="117">
        <v>3531</v>
      </c>
      <c r="F3492" s="140" t="s">
        <v>750</v>
      </c>
      <c r="G3492" s="132"/>
      <c r="H3492" s="275"/>
      <c r="I3492" s="275"/>
      <c r="J3492" s="275">
        <v>250000</v>
      </c>
      <c r="K3492" s="275"/>
      <c r="L3492" s="275"/>
      <c r="M3492" s="275">
        <f t="shared" si="2098"/>
        <v>250000</v>
      </c>
    </row>
    <row r="3493" spans="1:13" s="99" customFormat="1" ht="67.5" hidden="1" x14ac:dyDescent="0.2">
      <c r="A3493" s="187" t="s">
        <v>916</v>
      </c>
      <c r="B3493" s="169" t="s">
        <v>928</v>
      </c>
      <c r="C3493" s="169"/>
      <c r="D3493" s="169"/>
      <c r="E3493" s="170"/>
      <c r="F3493" s="172" t="s">
        <v>929</v>
      </c>
      <c r="G3493" s="173" t="s">
        <v>618</v>
      </c>
      <c r="H3493" s="297">
        <f t="shared" ref="H3493:J3493" si="2124">H3494+H3501+H3513+H3518+H3525+H3537</f>
        <v>58375</v>
      </c>
      <c r="I3493" s="297">
        <f t="shared" si="2124"/>
        <v>32290</v>
      </c>
      <c r="J3493" s="297">
        <f t="shared" si="2124"/>
        <v>16445</v>
      </c>
      <c r="K3493" s="297">
        <f t="shared" ref="K3493:L3493" si="2125">K3494+K3501+K3513+K3518+K3525+K3537</f>
        <v>0</v>
      </c>
      <c r="L3493" s="297">
        <f t="shared" si="2125"/>
        <v>0</v>
      </c>
      <c r="M3493" s="297">
        <f t="shared" si="2098"/>
        <v>42530</v>
      </c>
    </row>
    <row r="3494" spans="1:13" s="99" customFormat="1" hidden="1" x14ac:dyDescent="0.2">
      <c r="A3494" s="186" t="s">
        <v>916</v>
      </c>
      <c r="B3494" s="186" t="s">
        <v>928</v>
      </c>
      <c r="C3494" s="164">
        <v>43</v>
      </c>
      <c r="D3494" s="186"/>
      <c r="E3494" s="366">
        <v>31</v>
      </c>
      <c r="F3494" s="367"/>
      <c r="G3494" s="368"/>
      <c r="H3494" s="180">
        <f>H3495+H3497+H3499</f>
        <v>0</v>
      </c>
      <c r="I3494" s="180">
        <f>I3495+I3497+I3499</f>
        <v>0</v>
      </c>
      <c r="J3494" s="180">
        <f>J3495+J3497+J3499</f>
        <v>7470</v>
      </c>
      <c r="K3494" s="180">
        <f t="shared" ref="K3494:L3494" si="2126">K3495+K3497+K3499</f>
        <v>0</v>
      </c>
      <c r="L3494" s="180">
        <f t="shared" si="2126"/>
        <v>0</v>
      </c>
      <c r="M3494" s="180">
        <f t="shared" si="2098"/>
        <v>7470</v>
      </c>
    </row>
    <row r="3495" spans="1:13" s="99" customFormat="1" hidden="1" x14ac:dyDescent="0.2">
      <c r="A3495" s="116" t="s">
        <v>916</v>
      </c>
      <c r="B3495" s="116" t="s">
        <v>928</v>
      </c>
      <c r="C3495" s="101">
        <v>43</v>
      </c>
      <c r="D3495" s="116"/>
      <c r="E3495" s="111">
        <v>311</v>
      </c>
      <c r="F3495" s="139"/>
      <c r="G3495" s="181"/>
      <c r="H3495" s="155">
        <f>H3496</f>
        <v>0</v>
      </c>
      <c r="I3495" s="155">
        <f>I3496</f>
        <v>0</v>
      </c>
      <c r="J3495" s="155">
        <f>J3496</f>
        <v>2750</v>
      </c>
      <c r="K3495" s="155">
        <f t="shared" ref="K3495:L3495" si="2127">K3496</f>
        <v>0</v>
      </c>
      <c r="L3495" s="155">
        <f t="shared" si="2127"/>
        <v>0</v>
      </c>
      <c r="M3495" s="155">
        <f t="shared" si="2098"/>
        <v>2750</v>
      </c>
    </row>
    <row r="3496" spans="1:13" s="99" customFormat="1" hidden="1" x14ac:dyDescent="0.2">
      <c r="A3496" s="95" t="s">
        <v>916</v>
      </c>
      <c r="B3496" s="95" t="s">
        <v>928</v>
      </c>
      <c r="C3496" s="94">
        <v>43</v>
      </c>
      <c r="D3496" s="95" t="s">
        <v>101</v>
      </c>
      <c r="E3496" s="117">
        <v>3111</v>
      </c>
      <c r="F3496" s="140" t="s">
        <v>33</v>
      </c>
      <c r="G3496" s="132"/>
      <c r="H3496" s="275"/>
      <c r="I3496" s="275"/>
      <c r="J3496" s="275">
        <v>2750</v>
      </c>
      <c r="K3496" s="275"/>
      <c r="L3496" s="275"/>
      <c r="M3496" s="275">
        <f t="shared" si="2098"/>
        <v>2750</v>
      </c>
    </row>
    <row r="3497" spans="1:13" s="99" customFormat="1" hidden="1" x14ac:dyDescent="0.2">
      <c r="A3497" s="116" t="s">
        <v>916</v>
      </c>
      <c r="B3497" s="116" t="s">
        <v>928</v>
      </c>
      <c r="C3497" s="101">
        <v>43</v>
      </c>
      <c r="D3497" s="116"/>
      <c r="E3497" s="111">
        <v>312</v>
      </c>
      <c r="F3497" s="139"/>
      <c r="G3497" s="181"/>
      <c r="H3497" s="155">
        <f>H3498</f>
        <v>0</v>
      </c>
      <c r="I3497" s="155">
        <f>I3498</f>
        <v>0</v>
      </c>
      <c r="J3497" s="155">
        <f>J3498</f>
        <v>120</v>
      </c>
      <c r="K3497" s="155">
        <f t="shared" ref="K3497:L3497" si="2128">K3498</f>
        <v>0</v>
      </c>
      <c r="L3497" s="155">
        <f t="shared" si="2128"/>
        <v>0</v>
      </c>
      <c r="M3497" s="155">
        <f t="shared" si="2098"/>
        <v>120</v>
      </c>
    </row>
    <row r="3498" spans="1:13" s="99" customFormat="1" hidden="1" x14ac:dyDescent="0.2">
      <c r="A3498" s="95" t="s">
        <v>916</v>
      </c>
      <c r="B3498" s="95" t="s">
        <v>928</v>
      </c>
      <c r="C3498" s="94">
        <v>43</v>
      </c>
      <c r="D3498" s="95" t="s">
        <v>101</v>
      </c>
      <c r="E3498" s="117">
        <v>3121</v>
      </c>
      <c r="F3498" s="140" t="s">
        <v>471</v>
      </c>
      <c r="G3498" s="132"/>
      <c r="H3498" s="275"/>
      <c r="I3498" s="275"/>
      <c r="J3498" s="275">
        <v>120</v>
      </c>
      <c r="K3498" s="275"/>
      <c r="L3498" s="275"/>
      <c r="M3498" s="275">
        <f t="shared" si="2098"/>
        <v>120</v>
      </c>
    </row>
    <row r="3499" spans="1:13" s="99" customFormat="1" hidden="1" x14ac:dyDescent="0.2">
      <c r="A3499" s="116" t="s">
        <v>916</v>
      </c>
      <c r="B3499" s="116" t="s">
        <v>928</v>
      </c>
      <c r="C3499" s="101">
        <v>43</v>
      </c>
      <c r="D3499" s="116"/>
      <c r="E3499" s="111">
        <v>313</v>
      </c>
      <c r="F3499" s="139"/>
      <c r="G3499" s="181"/>
      <c r="H3499" s="155">
        <f>H3500</f>
        <v>0</v>
      </c>
      <c r="I3499" s="155">
        <f>I3500</f>
        <v>0</v>
      </c>
      <c r="J3499" s="155">
        <f>J3500</f>
        <v>4600</v>
      </c>
      <c r="K3499" s="155">
        <f t="shared" ref="K3499:L3499" si="2129">K3500</f>
        <v>0</v>
      </c>
      <c r="L3499" s="155">
        <f t="shared" si="2129"/>
        <v>0</v>
      </c>
      <c r="M3499" s="155">
        <f t="shared" si="2098"/>
        <v>4600</v>
      </c>
    </row>
    <row r="3500" spans="1:13" s="99" customFormat="1" hidden="1" x14ac:dyDescent="0.2">
      <c r="A3500" s="95" t="s">
        <v>916</v>
      </c>
      <c r="B3500" s="95" t="s">
        <v>928</v>
      </c>
      <c r="C3500" s="94">
        <v>43</v>
      </c>
      <c r="D3500" s="95" t="s">
        <v>101</v>
      </c>
      <c r="E3500" s="117">
        <v>3132</v>
      </c>
      <c r="F3500" s="140" t="s">
        <v>40</v>
      </c>
      <c r="G3500" s="132"/>
      <c r="H3500" s="275"/>
      <c r="I3500" s="275"/>
      <c r="J3500" s="275">
        <v>4600</v>
      </c>
      <c r="K3500" s="275"/>
      <c r="L3500" s="275"/>
      <c r="M3500" s="275">
        <f t="shared" si="2098"/>
        <v>4600</v>
      </c>
    </row>
    <row r="3501" spans="1:13" s="99" customFormat="1" hidden="1" x14ac:dyDescent="0.2">
      <c r="A3501" s="186" t="s">
        <v>916</v>
      </c>
      <c r="B3501" s="186" t="s">
        <v>928</v>
      </c>
      <c r="C3501" s="164">
        <v>43</v>
      </c>
      <c r="D3501" s="186"/>
      <c r="E3501" s="366">
        <v>32</v>
      </c>
      <c r="F3501" s="367"/>
      <c r="G3501" s="368"/>
      <c r="H3501" s="180">
        <f t="shared" ref="H3501:J3501" si="2130">H3502+H3507+H3505+H3511</f>
        <v>0</v>
      </c>
      <c r="I3501" s="180">
        <f t="shared" si="2130"/>
        <v>0</v>
      </c>
      <c r="J3501" s="180">
        <f t="shared" si="2130"/>
        <v>1630</v>
      </c>
      <c r="K3501" s="180">
        <f t="shared" ref="K3501:L3501" si="2131">K3502+K3507+K3505+K3511</f>
        <v>0</v>
      </c>
      <c r="L3501" s="180">
        <f t="shared" si="2131"/>
        <v>0</v>
      </c>
      <c r="M3501" s="180">
        <f t="shared" si="2098"/>
        <v>1630</v>
      </c>
    </row>
    <row r="3502" spans="1:13" s="99" customFormat="1" hidden="1" x14ac:dyDescent="0.2">
      <c r="A3502" s="116" t="s">
        <v>916</v>
      </c>
      <c r="B3502" s="116" t="s">
        <v>928</v>
      </c>
      <c r="C3502" s="101">
        <v>43</v>
      </c>
      <c r="D3502" s="116"/>
      <c r="E3502" s="111">
        <v>321</v>
      </c>
      <c r="F3502" s="139"/>
      <c r="G3502" s="181"/>
      <c r="H3502" s="155">
        <f>SUM(H3503:H3504)</f>
        <v>0</v>
      </c>
      <c r="I3502" s="155">
        <f>SUM(I3503:I3504)</f>
        <v>0</v>
      </c>
      <c r="J3502" s="155">
        <f>SUM(J3503:J3504)</f>
        <v>660</v>
      </c>
      <c r="K3502" s="155">
        <f t="shared" ref="K3502:L3502" si="2132">SUM(K3503:K3504)</f>
        <v>0</v>
      </c>
      <c r="L3502" s="155">
        <f t="shared" si="2132"/>
        <v>0</v>
      </c>
      <c r="M3502" s="155">
        <f t="shared" si="2098"/>
        <v>660</v>
      </c>
    </row>
    <row r="3503" spans="1:13" s="99" customFormat="1" hidden="1" x14ac:dyDescent="0.2">
      <c r="A3503" s="95" t="s">
        <v>916</v>
      </c>
      <c r="B3503" s="95" t="s">
        <v>928</v>
      </c>
      <c r="C3503" s="94">
        <v>43</v>
      </c>
      <c r="D3503" s="95" t="s">
        <v>101</v>
      </c>
      <c r="E3503" s="117">
        <v>3211</v>
      </c>
      <c r="F3503" s="140" t="s">
        <v>42</v>
      </c>
      <c r="G3503" s="132"/>
      <c r="H3503" s="275"/>
      <c r="I3503" s="275"/>
      <c r="J3503" s="275">
        <v>600</v>
      </c>
      <c r="K3503" s="275"/>
      <c r="L3503" s="275"/>
      <c r="M3503" s="275">
        <f t="shared" si="2098"/>
        <v>600</v>
      </c>
    </row>
    <row r="3504" spans="1:13" s="99" customFormat="1" ht="30" hidden="1" x14ac:dyDescent="0.2">
      <c r="A3504" s="95" t="s">
        <v>916</v>
      </c>
      <c r="B3504" s="95" t="s">
        <v>928</v>
      </c>
      <c r="C3504" s="94">
        <v>43</v>
      </c>
      <c r="D3504" s="95" t="s">
        <v>101</v>
      </c>
      <c r="E3504" s="117">
        <v>3212</v>
      </c>
      <c r="F3504" s="140" t="s">
        <v>43</v>
      </c>
      <c r="G3504" s="132"/>
      <c r="H3504" s="275"/>
      <c r="I3504" s="275"/>
      <c r="J3504" s="275">
        <v>60</v>
      </c>
      <c r="K3504" s="275"/>
      <c r="L3504" s="275"/>
      <c r="M3504" s="275">
        <f t="shared" si="2098"/>
        <v>60</v>
      </c>
    </row>
    <row r="3505" spans="1:13" s="99" customFormat="1" hidden="1" x14ac:dyDescent="0.2">
      <c r="A3505" s="116" t="s">
        <v>916</v>
      </c>
      <c r="B3505" s="116" t="s">
        <v>928</v>
      </c>
      <c r="C3505" s="101">
        <v>43</v>
      </c>
      <c r="D3505" s="116"/>
      <c r="E3505" s="111">
        <v>322</v>
      </c>
      <c r="F3505" s="139"/>
      <c r="G3505" s="181"/>
      <c r="H3505" s="155">
        <f t="shared" ref="H3505:L3505" si="2133">SUM(H3506)</f>
        <v>0</v>
      </c>
      <c r="I3505" s="155">
        <f t="shared" si="2133"/>
        <v>0</v>
      </c>
      <c r="J3505" s="155">
        <f t="shared" si="2133"/>
        <v>0</v>
      </c>
      <c r="K3505" s="155">
        <f t="shared" si="2133"/>
        <v>0</v>
      </c>
      <c r="L3505" s="155">
        <f t="shared" si="2133"/>
        <v>0</v>
      </c>
      <c r="M3505" s="155">
        <f t="shared" si="2098"/>
        <v>0</v>
      </c>
    </row>
    <row r="3506" spans="1:13" s="99" customFormat="1" hidden="1" x14ac:dyDescent="0.2">
      <c r="A3506" s="95" t="s">
        <v>916</v>
      </c>
      <c r="B3506" s="95" t="s">
        <v>928</v>
      </c>
      <c r="C3506" s="94">
        <v>43</v>
      </c>
      <c r="D3506" s="95" t="s">
        <v>101</v>
      </c>
      <c r="E3506" s="117">
        <v>3221</v>
      </c>
      <c r="F3506" s="140" t="s">
        <v>297</v>
      </c>
      <c r="G3506" s="132"/>
      <c r="H3506" s="275"/>
      <c r="I3506" s="275"/>
      <c r="J3506" s="275"/>
      <c r="K3506" s="275"/>
      <c r="L3506" s="275"/>
      <c r="M3506" s="275">
        <f t="shared" si="2098"/>
        <v>0</v>
      </c>
    </row>
    <row r="3507" spans="1:13" s="99" customFormat="1" hidden="1" x14ac:dyDescent="0.2">
      <c r="A3507" s="116" t="s">
        <v>916</v>
      </c>
      <c r="B3507" s="116" t="s">
        <v>928</v>
      </c>
      <c r="C3507" s="101">
        <v>43</v>
      </c>
      <c r="D3507" s="116"/>
      <c r="E3507" s="111">
        <v>323</v>
      </c>
      <c r="F3507" s="139"/>
      <c r="G3507" s="181"/>
      <c r="H3507" s="155">
        <f>SUM(H3508:H3510)</f>
        <v>0</v>
      </c>
      <c r="I3507" s="155">
        <f t="shared" ref="I3507:J3507" si="2134">SUM(I3508:I3510)</f>
        <v>0</v>
      </c>
      <c r="J3507" s="155">
        <f t="shared" si="2134"/>
        <v>600</v>
      </c>
      <c r="K3507" s="155">
        <f t="shared" ref="K3507:L3507" si="2135">SUM(K3508:K3510)</f>
        <v>0</v>
      </c>
      <c r="L3507" s="155">
        <f t="shared" si="2135"/>
        <v>0</v>
      </c>
      <c r="M3507" s="155">
        <f t="shared" si="2098"/>
        <v>600</v>
      </c>
    </row>
    <row r="3508" spans="1:13" s="99" customFormat="1" hidden="1" x14ac:dyDescent="0.2">
      <c r="A3508" s="95" t="s">
        <v>916</v>
      </c>
      <c r="B3508" s="95" t="s">
        <v>928</v>
      </c>
      <c r="C3508" s="94">
        <v>43</v>
      </c>
      <c r="D3508" s="95" t="s">
        <v>101</v>
      </c>
      <c r="E3508" s="117">
        <v>3235</v>
      </c>
      <c r="F3508" s="140" t="s">
        <v>56</v>
      </c>
      <c r="G3508" s="132"/>
      <c r="H3508" s="275"/>
      <c r="I3508" s="275"/>
      <c r="J3508" s="275"/>
      <c r="K3508" s="275"/>
      <c r="L3508" s="275"/>
      <c r="M3508" s="275">
        <f t="shared" si="2098"/>
        <v>0</v>
      </c>
    </row>
    <row r="3509" spans="1:13" s="99" customFormat="1" hidden="1" x14ac:dyDescent="0.2">
      <c r="A3509" s="95" t="s">
        <v>916</v>
      </c>
      <c r="B3509" s="95" t="s">
        <v>928</v>
      </c>
      <c r="C3509" s="94">
        <v>43</v>
      </c>
      <c r="D3509" s="95" t="s">
        <v>101</v>
      </c>
      <c r="E3509" s="117">
        <v>3237</v>
      </c>
      <c r="F3509" s="140" t="s">
        <v>58</v>
      </c>
      <c r="G3509" s="132"/>
      <c r="H3509" s="275"/>
      <c r="I3509" s="275"/>
      <c r="J3509" s="275"/>
      <c r="K3509" s="275"/>
      <c r="L3509" s="275"/>
      <c r="M3509" s="275">
        <f t="shared" si="2098"/>
        <v>0</v>
      </c>
    </row>
    <row r="3510" spans="1:13" s="99" customFormat="1" hidden="1" x14ac:dyDescent="0.2">
      <c r="A3510" s="95" t="s">
        <v>916</v>
      </c>
      <c r="B3510" s="95" t="s">
        <v>928</v>
      </c>
      <c r="C3510" s="94">
        <v>43</v>
      </c>
      <c r="D3510" s="95" t="s">
        <v>101</v>
      </c>
      <c r="E3510" s="117">
        <v>3238</v>
      </c>
      <c r="F3510" s="140" t="s">
        <v>59</v>
      </c>
      <c r="G3510" s="132"/>
      <c r="H3510" s="275"/>
      <c r="I3510" s="275"/>
      <c r="J3510" s="275">
        <v>600</v>
      </c>
      <c r="K3510" s="275"/>
      <c r="L3510" s="275"/>
      <c r="M3510" s="275">
        <f t="shared" si="2098"/>
        <v>600</v>
      </c>
    </row>
    <row r="3511" spans="1:13" s="99" customFormat="1" hidden="1" x14ac:dyDescent="0.2">
      <c r="A3511" s="116" t="s">
        <v>916</v>
      </c>
      <c r="B3511" s="116" t="s">
        <v>928</v>
      </c>
      <c r="C3511" s="101">
        <v>43</v>
      </c>
      <c r="D3511" s="116"/>
      <c r="E3511" s="111">
        <v>329</v>
      </c>
      <c r="F3511" s="139"/>
      <c r="G3511" s="181"/>
      <c r="H3511" s="155">
        <f t="shared" ref="H3511:L3511" si="2136">SUM(H3512)</f>
        <v>0</v>
      </c>
      <c r="I3511" s="155">
        <f t="shared" si="2136"/>
        <v>0</v>
      </c>
      <c r="J3511" s="155">
        <f t="shared" si="2136"/>
        <v>370</v>
      </c>
      <c r="K3511" s="155">
        <f t="shared" si="2136"/>
        <v>0</v>
      </c>
      <c r="L3511" s="155">
        <f t="shared" si="2136"/>
        <v>0</v>
      </c>
      <c r="M3511" s="155">
        <f t="shared" ref="M3511:M3574" si="2137">H3511-I3511+J3511-K3511+L3511</f>
        <v>370</v>
      </c>
    </row>
    <row r="3512" spans="1:13" s="99" customFormat="1" hidden="1" x14ac:dyDescent="0.2">
      <c r="A3512" s="95" t="s">
        <v>916</v>
      </c>
      <c r="B3512" s="95" t="s">
        <v>928</v>
      </c>
      <c r="C3512" s="94">
        <v>43</v>
      </c>
      <c r="D3512" s="95" t="s">
        <v>101</v>
      </c>
      <c r="E3512" s="117">
        <v>3293</v>
      </c>
      <c r="F3512" s="140" t="s">
        <v>64</v>
      </c>
      <c r="G3512" s="132"/>
      <c r="H3512" s="275"/>
      <c r="I3512" s="275"/>
      <c r="J3512" s="275">
        <v>370</v>
      </c>
      <c r="K3512" s="275"/>
      <c r="L3512" s="275"/>
      <c r="M3512" s="275">
        <f t="shared" si="2137"/>
        <v>370</v>
      </c>
    </row>
    <row r="3513" spans="1:13" s="99" customFormat="1" hidden="1" x14ac:dyDescent="0.2">
      <c r="A3513" s="186" t="s">
        <v>916</v>
      </c>
      <c r="B3513" s="186" t="s">
        <v>928</v>
      </c>
      <c r="C3513" s="164">
        <v>43</v>
      </c>
      <c r="D3513" s="186"/>
      <c r="E3513" s="366">
        <v>42</v>
      </c>
      <c r="F3513" s="367"/>
      <c r="G3513" s="368"/>
      <c r="H3513" s="180">
        <f t="shared" ref="H3513:J3513" si="2138">H3514+H3516</f>
        <v>0</v>
      </c>
      <c r="I3513" s="180">
        <f t="shared" si="2138"/>
        <v>0</v>
      </c>
      <c r="J3513" s="180">
        <f t="shared" si="2138"/>
        <v>0</v>
      </c>
      <c r="K3513" s="180">
        <f t="shared" ref="K3513:L3513" si="2139">K3514+K3516</f>
        <v>0</v>
      </c>
      <c r="L3513" s="180">
        <f t="shared" si="2139"/>
        <v>0</v>
      </c>
      <c r="M3513" s="180">
        <f t="shared" si="2137"/>
        <v>0</v>
      </c>
    </row>
    <row r="3514" spans="1:13" s="99" customFormat="1" hidden="1" x14ac:dyDescent="0.2">
      <c r="A3514" s="116" t="s">
        <v>916</v>
      </c>
      <c r="B3514" s="116" t="s">
        <v>928</v>
      </c>
      <c r="C3514" s="101">
        <v>43</v>
      </c>
      <c r="D3514" s="116"/>
      <c r="E3514" s="111">
        <v>422</v>
      </c>
      <c r="F3514" s="139"/>
      <c r="G3514" s="181"/>
      <c r="H3514" s="155">
        <f>H3515</f>
        <v>0</v>
      </c>
      <c r="I3514" s="155">
        <f>I3515</f>
        <v>0</v>
      </c>
      <c r="J3514" s="155">
        <f>J3515</f>
        <v>0</v>
      </c>
      <c r="K3514" s="155">
        <f t="shared" ref="K3514:L3514" si="2140">K3515</f>
        <v>0</v>
      </c>
      <c r="L3514" s="155">
        <f t="shared" si="2140"/>
        <v>0</v>
      </c>
      <c r="M3514" s="155">
        <f t="shared" si="2137"/>
        <v>0</v>
      </c>
    </row>
    <row r="3515" spans="1:13" s="99" customFormat="1" hidden="1" x14ac:dyDescent="0.2">
      <c r="A3515" s="95" t="s">
        <v>916</v>
      </c>
      <c r="B3515" s="95" t="s">
        <v>928</v>
      </c>
      <c r="C3515" s="94">
        <v>43</v>
      </c>
      <c r="D3515" s="95" t="s">
        <v>101</v>
      </c>
      <c r="E3515" s="117">
        <v>4221</v>
      </c>
      <c r="F3515" s="140" t="s">
        <v>74</v>
      </c>
      <c r="G3515" s="132"/>
      <c r="H3515" s="275"/>
      <c r="I3515" s="275"/>
      <c r="J3515" s="275"/>
      <c r="K3515" s="275"/>
      <c r="L3515" s="275"/>
      <c r="M3515" s="275">
        <f t="shared" si="2137"/>
        <v>0</v>
      </c>
    </row>
    <row r="3516" spans="1:13" s="99" customFormat="1" hidden="1" x14ac:dyDescent="0.2">
      <c r="A3516" s="116" t="s">
        <v>916</v>
      </c>
      <c r="B3516" s="116" t="s">
        <v>928</v>
      </c>
      <c r="C3516" s="101">
        <v>43</v>
      </c>
      <c r="D3516" s="116"/>
      <c r="E3516" s="111">
        <v>426</v>
      </c>
      <c r="F3516" s="139"/>
      <c r="G3516" s="181"/>
      <c r="H3516" s="155">
        <f>H3517</f>
        <v>0</v>
      </c>
      <c r="I3516" s="155">
        <f>I3517</f>
        <v>0</v>
      </c>
      <c r="J3516" s="155">
        <f>J3517</f>
        <v>0</v>
      </c>
      <c r="K3516" s="155">
        <f t="shared" ref="K3516:L3516" si="2141">K3517</f>
        <v>0</v>
      </c>
      <c r="L3516" s="155">
        <f t="shared" si="2141"/>
        <v>0</v>
      </c>
      <c r="M3516" s="155">
        <f t="shared" si="2137"/>
        <v>0</v>
      </c>
    </row>
    <row r="3517" spans="1:13" s="99" customFormat="1" hidden="1" x14ac:dyDescent="0.2">
      <c r="A3517" s="95" t="s">
        <v>916</v>
      </c>
      <c r="B3517" s="95" t="s">
        <v>928</v>
      </c>
      <c r="C3517" s="94">
        <v>43</v>
      </c>
      <c r="D3517" s="95" t="s">
        <v>101</v>
      </c>
      <c r="E3517" s="117">
        <v>4262</v>
      </c>
      <c r="F3517" s="140" t="s">
        <v>86</v>
      </c>
      <c r="G3517" s="132"/>
      <c r="H3517" s="275"/>
      <c r="I3517" s="275"/>
      <c r="J3517" s="275"/>
      <c r="K3517" s="275"/>
      <c r="L3517" s="275"/>
      <c r="M3517" s="275">
        <f t="shared" si="2137"/>
        <v>0</v>
      </c>
    </row>
    <row r="3518" spans="1:13" s="99" customFormat="1" hidden="1" x14ac:dyDescent="0.2">
      <c r="A3518" s="186" t="s">
        <v>916</v>
      </c>
      <c r="B3518" s="186" t="s">
        <v>928</v>
      </c>
      <c r="C3518" s="164">
        <v>559</v>
      </c>
      <c r="D3518" s="186"/>
      <c r="E3518" s="366">
        <v>31</v>
      </c>
      <c r="F3518" s="367"/>
      <c r="G3518" s="368"/>
      <c r="H3518" s="180">
        <f>H3519+H3521+H3523</f>
        <v>6375</v>
      </c>
      <c r="I3518" s="180">
        <f>I3519+I3521+I3523</f>
        <v>20</v>
      </c>
      <c r="J3518" s="180">
        <f>J3519+J3521+J3523</f>
        <v>6945</v>
      </c>
      <c r="K3518" s="180">
        <f t="shared" ref="K3518:L3518" si="2142">K3519+K3521+K3523</f>
        <v>0</v>
      </c>
      <c r="L3518" s="180">
        <f t="shared" si="2142"/>
        <v>0</v>
      </c>
      <c r="M3518" s="180">
        <f t="shared" si="2137"/>
        <v>13300</v>
      </c>
    </row>
    <row r="3519" spans="1:13" s="99" customFormat="1" hidden="1" x14ac:dyDescent="0.2">
      <c r="A3519" s="116" t="s">
        <v>916</v>
      </c>
      <c r="B3519" s="116" t="s">
        <v>928</v>
      </c>
      <c r="C3519" s="101">
        <v>559</v>
      </c>
      <c r="D3519" s="116"/>
      <c r="E3519" s="111">
        <v>311</v>
      </c>
      <c r="F3519" s="139"/>
      <c r="G3519" s="181"/>
      <c r="H3519" s="155">
        <f>H3520</f>
        <v>5040</v>
      </c>
      <c r="I3519" s="155">
        <f>I3520</f>
        <v>0</v>
      </c>
      <c r="J3519" s="155">
        <f>J3520</f>
        <v>5960</v>
      </c>
      <c r="K3519" s="155">
        <f t="shared" ref="K3519:L3519" si="2143">K3520</f>
        <v>0</v>
      </c>
      <c r="L3519" s="155">
        <f t="shared" si="2143"/>
        <v>0</v>
      </c>
      <c r="M3519" s="155">
        <f t="shared" si="2137"/>
        <v>11000</v>
      </c>
    </row>
    <row r="3520" spans="1:13" s="99" customFormat="1" hidden="1" x14ac:dyDescent="0.2">
      <c r="A3520" s="95" t="s">
        <v>916</v>
      </c>
      <c r="B3520" s="95" t="s">
        <v>928</v>
      </c>
      <c r="C3520" s="94">
        <v>559</v>
      </c>
      <c r="D3520" s="95" t="s">
        <v>101</v>
      </c>
      <c r="E3520" s="117">
        <v>3111</v>
      </c>
      <c r="F3520" s="140" t="s">
        <v>33</v>
      </c>
      <c r="G3520" s="132"/>
      <c r="H3520" s="275">
        <v>5040</v>
      </c>
      <c r="I3520" s="275"/>
      <c r="J3520" s="275">
        <v>5960</v>
      </c>
      <c r="K3520" s="275"/>
      <c r="L3520" s="275"/>
      <c r="M3520" s="275">
        <f t="shared" si="2137"/>
        <v>11000</v>
      </c>
    </row>
    <row r="3521" spans="1:13" s="99" customFormat="1" hidden="1" x14ac:dyDescent="0.2">
      <c r="A3521" s="116" t="s">
        <v>916</v>
      </c>
      <c r="B3521" s="116" t="s">
        <v>928</v>
      </c>
      <c r="C3521" s="101">
        <v>559</v>
      </c>
      <c r="D3521" s="116"/>
      <c r="E3521" s="111">
        <v>312</v>
      </c>
      <c r="F3521" s="139"/>
      <c r="G3521" s="181"/>
      <c r="H3521" s="155">
        <f>H3522</f>
        <v>500</v>
      </c>
      <c r="I3521" s="155">
        <f>I3522</f>
        <v>20</v>
      </c>
      <c r="J3521" s="155">
        <f>J3522</f>
        <v>0</v>
      </c>
      <c r="K3521" s="155">
        <f t="shared" ref="K3521:L3521" si="2144">K3522</f>
        <v>0</v>
      </c>
      <c r="L3521" s="155">
        <f t="shared" si="2144"/>
        <v>0</v>
      </c>
      <c r="M3521" s="155">
        <f t="shared" si="2137"/>
        <v>480</v>
      </c>
    </row>
    <row r="3522" spans="1:13" s="99" customFormat="1" hidden="1" x14ac:dyDescent="0.2">
      <c r="A3522" s="95" t="s">
        <v>916</v>
      </c>
      <c r="B3522" s="95" t="s">
        <v>928</v>
      </c>
      <c r="C3522" s="94">
        <v>559</v>
      </c>
      <c r="D3522" s="95" t="s">
        <v>101</v>
      </c>
      <c r="E3522" s="117">
        <v>3121</v>
      </c>
      <c r="F3522" s="140" t="s">
        <v>471</v>
      </c>
      <c r="G3522" s="132"/>
      <c r="H3522" s="275">
        <v>500</v>
      </c>
      <c r="I3522" s="275">
        <v>20</v>
      </c>
      <c r="J3522" s="275"/>
      <c r="K3522" s="275"/>
      <c r="L3522" s="275"/>
      <c r="M3522" s="275">
        <f t="shared" si="2137"/>
        <v>480</v>
      </c>
    </row>
    <row r="3523" spans="1:13" s="99" customFormat="1" hidden="1" x14ac:dyDescent="0.2">
      <c r="A3523" s="116" t="s">
        <v>916</v>
      </c>
      <c r="B3523" s="116" t="s">
        <v>928</v>
      </c>
      <c r="C3523" s="101">
        <v>559</v>
      </c>
      <c r="D3523" s="116"/>
      <c r="E3523" s="111">
        <v>313</v>
      </c>
      <c r="F3523" s="139"/>
      <c r="G3523" s="181"/>
      <c r="H3523" s="155">
        <f>H3524</f>
        <v>835</v>
      </c>
      <c r="I3523" s="155">
        <f>I3524</f>
        <v>0</v>
      </c>
      <c r="J3523" s="155">
        <f>J3524</f>
        <v>985</v>
      </c>
      <c r="K3523" s="155">
        <f t="shared" ref="K3523:L3523" si="2145">K3524</f>
        <v>0</v>
      </c>
      <c r="L3523" s="155">
        <f t="shared" si="2145"/>
        <v>0</v>
      </c>
      <c r="M3523" s="155">
        <f t="shared" si="2137"/>
        <v>1820</v>
      </c>
    </row>
    <row r="3524" spans="1:13" s="99" customFormat="1" hidden="1" x14ac:dyDescent="0.2">
      <c r="A3524" s="95" t="s">
        <v>916</v>
      </c>
      <c r="B3524" s="95" t="s">
        <v>928</v>
      </c>
      <c r="C3524" s="94">
        <v>559</v>
      </c>
      <c r="D3524" s="95" t="s">
        <v>101</v>
      </c>
      <c r="E3524" s="117">
        <v>3132</v>
      </c>
      <c r="F3524" s="140" t="s">
        <v>40</v>
      </c>
      <c r="G3524" s="132"/>
      <c r="H3524" s="275">
        <v>835</v>
      </c>
      <c r="I3524" s="275"/>
      <c r="J3524" s="275">
        <v>985</v>
      </c>
      <c r="K3524" s="275"/>
      <c r="L3524" s="275"/>
      <c r="M3524" s="275">
        <f t="shared" si="2137"/>
        <v>1820</v>
      </c>
    </row>
    <row r="3525" spans="1:13" s="99" customFormat="1" hidden="1" x14ac:dyDescent="0.2">
      <c r="A3525" s="186" t="s">
        <v>916</v>
      </c>
      <c r="B3525" s="186" t="s">
        <v>928</v>
      </c>
      <c r="C3525" s="164">
        <v>559</v>
      </c>
      <c r="D3525" s="186"/>
      <c r="E3525" s="366">
        <v>32</v>
      </c>
      <c r="F3525" s="367"/>
      <c r="G3525" s="368"/>
      <c r="H3525" s="180">
        <f t="shared" ref="H3525:J3525" si="2146">H3526+H3531+H3529+H3535</f>
        <v>22000</v>
      </c>
      <c r="I3525" s="180">
        <f t="shared" si="2146"/>
        <v>2270</v>
      </c>
      <c r="J3525" s="180">
        <f t="shared" si="2146"/>
        <v>400</v>
      </c>
      <c r="K3525" s="180">
        <f t="shared" ref="K3525:L3525" si="2147">K3526+K3531+K3529+K3535</f>
        <v>0</v>
      </c>
      <c r="L3525" s="180">
        <f t="shared" si="2147"/>
        <v>0</v>
      </c>
      <c r="M3525" s="180">
        <f t="shared" si="2137"/>
        <v>20130</v>
      </c>
    </row>
    <row r="3526" spans="1:13" s="99" customFormat="1" hidden="1" x14ac:dyDescent="0.2">
      <c r="A3526" s="116" t="s">
        <v>916</v>
      </c>
      <c r="B3526" s="116" t="s">
        <v>928</v>
      </c>
      <c r="C3526" s="101">
        <v>559</v>
      </c>
      <c r="D3526" s="116"/>
      <c r="E3526" s="111">
        <v>321</v>
      </c>
      <c r="F3526" s="139"/>
      <c r="G3526" s="181"/>
      <c r="H3526" s="155">
        <f>SUM(H3527:H3528)</f>
        <v>2500</v>
      </c>
      <c r="I3526" s="155">
        <f>SUM(I3527:I3528)</f>
        <v>270</v>
      </c>
      <c r="J3526" s="155">
        <f>SUM(J3527:J3528)</f>
        <v>400</v>
      </c>
      <c r="K3526" s="155">
        <f t="shared" ref="K3526:L3526" si="2148">SUM(K3527:K3528)</f>
        <v>0</v>
      </c>
      <c r="L3526" s="155">
        <f t="shared" si="2148"/>
        <v>0</v>
      </c>
      <c r="M3526" s="155">
        <f t="shared" si="2137"/>
        <v>2630</v>
      </c>
    </row>
    <row r="3527" spans="1:13" s="99" customFormat="1" hidden="1" x14ac:dyDescent="0.2">
      <c r="A3527" s="95" t="s">
        <v>916</v>
      </c>
      <c r="B3527" s="95" t="s">
        <v>928</v>
      </c>
      <c r="C3527" s="94">
        <v>559</v>
      </c>
      <c r="D3527" s="95" t="s">
        <v>101</v>
      </c>
      <c r="E3527" s="117">
        <v>3211</v>
      </c>
      <c r="F3527" s="140" t="s">
        <v>42</v>
      </c>
      <c r="G3527" s="132"/>
      <c r="H3527" s="275">
        <v>2000</v>
      </c>
      <c r="I3527" s="275"/>
      <c r="J3527" s="275">
        <v>400</v>
      </c>
      <c r="K3527" s="275"/>
      <c r="L3527" s="275"/>
      <c r="M3527" s="275">
        <f t="shared" si="2137"/>
        <v>2400</v>
      </c>
    </row>
    <row r="3528" spans="1:13" s="99" customFormat="1" ht="30" hidden="1" x14ac:dyDescent="0.2">
      <c r="A3528" s="95" t="s">
        <v>916</v>
      </c>
      <c r="B3528" s="95" t="s">
        <v>928</v>
      </c>
      <c r="C3528" s="94">
        <v>559</v>
      </c>
      <c r="D3528" s="95" t="s">
        <v>101</v>
      </c>
      <c r="E3528" s="117">
        <v>3212</v>
      </c>
      <c r="F3528" s="140" t="s">
        <v>43</v>
      </c>
      <c r="G3528" s="132"/>
      <c r="H3528" s="275">
        <v>500</v>
      </c>
      <c r="I3528" s="275">
        <v>270</v>
      </c>
      <c r="J3528" s="275"/>
      <c r="K3528" s="275"/>
      <c r="L3528" s="275"/>
      <c r="M3528" s="275">
        <f t="shared" si="2137"/>
        <v>230</v>
      </c>
    </row>
    <row r="3529" spans="1:13" s="99" customFormat="1" hidden="1" x14ac:dyDescent="0.2">
      <c r="A3529" s="116" t="s">
        <v>916</v>
      </c>
      <c r="B3529" s="116" t="s">
        <v>928</v>
      </c>
      <c r="C3529" s="101">
        <v>559</v>
      </c>
      <c r="D3529" s="116"/>
      <c r="E3529" s="111">
        <v>322</v>
      </c>
      <c r="F3529" s="139"/>
      <c r="G3529" s="181"/>
      <c r="H3529" s="155">
        <f t="shared" ref="H3529:L3529" si="2149">SUM(H3530)</f>
        <v>1500</v>
      </c>
      <c r="I3529" s="155">
        <f t="shared" si="2149"/>
        <v>1500</v>
      </c>
      <c r="J3529" s="155">
        <f t="shared" si="2149"/>
        <v>0</v>
      </c>
      <c r="K3529" s="155">
        <f t="shared" si="2149"/>
        <v>0</v>
      </c>
      <c r="L3529" s="155">
        <f t="shared" si="2149"/>
        <v>0</v>
      </c>
      <c r="M3529" s="155">
        <f t="shared" si="2137"/>
        <v>0</v>
      </c>
    </row>
    <row r="3530" spans="1:13" s="99" customFormat="1" hidden="1" x14ac:dyDescent="0.2">
      <c r="A3530" s="95" t="s">
        <v>916</v>
      </c>
      <c r="B3530" s="95" t="s">
        <v>928</v>
      </c>
      <c r="C3530" s="94">
        <v>559</v>
      </c>
      <c r="D3530" s="95" t="s">
        <v>101</v>
      </c>
      <c r="E3530" s="117">
        <v>3221</v>
      </c>
      <c r="F3530" s="140" t="s">
        <v>297</v>
      </c>
      <c r="G3530" s="132"/>
      <c r="H3530" s="275">
        <v>1500</v>
      </c>
      <c r="I3530" s="275">
        <v>1500</v>
      </c>
      <c r="J3530" s="275"/>
      <c r="K3530" s="275"/>
      <c r="L3530" s="275"/>
      <c r="M3530" s="275">
        <f t="shared" si="2137"/>
        <v>0</v>
      </c>
    </row>
    <row r="3531" spans="1:13" s="99" customFormat="1" hidden="1" x14ac:dyDescent="0.2">
      <c r="A3531" s="116" t="s">
        <v>916</v>
      </c>
      <c r="B3531" s="116" t="s">
        <v>928</v>
      </c>
      <c r="C3531" s="101">
        <v>559</v>
      </c>
      <c r="D3531" s="116"/>
      <c r="E3531" s="111">
        <v>323</v>
      </c>
      <c r="F3531" s="139"/>
      <c r="G3531" s="181"/>
      <c r="H3531" s="155">
        <f>SUM(H3532:H3534)</f>
        <v>16500</v>
      </c>
      <c r="I3531" s="155">
        <f t="shared" ref="I3531:J3531" si="2150">SUM(I3532:I3534)</f>
        <v>500</v>
      </c>
      <c r="J3531" s="155">
        <f t="shared" si="2150"/>
        <v>0</v>
      </c>
      <c r="K3531" s="155">
        <f t="shared" ref="K3531:L3531" si="2151">SUM(K3532:K3534)</f>
        <v>0</v>
      </c>
      <c r="L3531" s="155">
        <f t="shared" si="2151"/>
        <v>0</v>
      </c>
      <c r="M3531" s="155">
        <f t="shared" si="2137"/>
        <v>16000</v>
      </c>
    </row>
    <row r="3532" spans="1:13" s="99" customFormat="1" hidden="1" x14ac:dyDescent="0.2">
      <c r="A3532" s="95" t="s">
        <v>916</v>
      </c>
      <c r="B3532" s="95" t="s">
        <v>928</v>
      </c>
      <c r="C3532" s="94">
        <v>559</v>
      </c>
      <c r="D3532" s="95" t="s">
        <v>101</v>
      </c>
      <c r="E3532" s="117">
        <v>3235</v>
      </c>
      <c r="F3532" s="140" t="s">
        <v>56</v>
      </c>
      <c r="G3532" s="132"/>
      <c r="H3532" s="275">
        <v>500</v>
      </c>
      <c r="I3532" s="275">
        <v>500</v>
      </c>
      <c r="J3532" s="275"/>
      <c r="K3532" s="275"/>
      <c r="L3532" s="275"/>
      <c r="M3532" s="275">
        <f t="shared" si="2137"/>
        <v>0</v>
      </c>
    </row>
    <row r="3533" spans="1:13" s="99" customFormat="1" hidden="1" x14ac:dyDescent="0.2">
      <c r="A3533" s="95" t="s">
        <v>916</v>
      </c>
      <c r="B3533" s="95" t="s">
        <v>928</v>
      </c>
      <c r="C3533" s="94">
        <v>559</v>
      </c>
      <c r="D3533" s="95" t="s">
        <v>101</v>
      </c>
      <c r="E3533" s="117">
        <v>3237</v>
      </c>
      <c r="F3533" s="140" t="s">
        <v>58</v>
      </c>
      <c r="G3533" s="132"/>
      <c r="H3533" s="369">
        <v>0</v>
      </c>
      <c r="I3533" s="275">
        <v>0</v>
      </c>
      <c r="J3533" s="275"/>
      <c r="K3533" s="275"/>
      <c r="L3533" s="275"/>
      <c r="M3533" s="275">
        <f t="shared" si="2137"/>
        <v>0</v>
      </c>
    </row>
    <row r="3534" spans="1:13" s="99" customFormat="1" hidden="1" x14ac:dyDescent="0.2">
      <c r="A3534" s="95" t="s">
        <v>916</v>
      </c>
      <c r="B3534" s="95" t="s">
        <v>928</v>
      </c>
      <c r="C3534" s="94">
        <v>559</v>
      </c>
      <c r="D3534" s="95" t="s">
        <v>101</v>
      </c>
      <c r="E3534" s="117">
        <v>3238</v>
      </c>
      <c r="F3534" s="140" t="s">
        <v>59</v>
      </c>
      <c r="G3534" s="132"/>
      <c r="H3534" s="369">
        <v>16000</v>
      </c>
      <c r="I3534" s="275"/>
      <c r="J3534" s="275">
        <v>0</v>
      </c>
      <c r="K3534" s="275"/>
      <c r="L3534" s="275"/>
      <c r="M3534" s="275">
        <f t="shared" si="2137"/>
        <v>16000</v>
      </c>
    </row>
    <row r="3535" spans="1:13" s="99" customFormat="1" hidden="1" x14ac:dyDescent="0.2">
      <c r="A3535" s="116" t="s">
        <v>916</v>
      </c>
      <c r="B3535" s="116" t="s">
        <v>928</v>
      </c>
      <c r="C3535" s="101">
        <v>559</v>
      </c>
      <c r="D3535" s="116"/>
      <c r="E3535" s="111">
        <v>329</v>
      </c>
      <c r="F3535" s="139"/>
      <c r="G3535" s="181"/>
      <c r="H3535" s="155">
        <f t="shared" ref="H3535:L3535" si="2152">SUM(H3536)</f>
        <v>1500</v>
      </c>
      <c r="I3535" s="155">
        <f t="shared" si="2152"/>
        <v>0</v>
      </c>
      <c r="J3535" s="155">
        <f t="shared" si="2152"/>
        <v>0</v>
      </c>
      <c r="K3535" s="155">
        <f t="shared" si="2152"/>
        <v>0</v>
      </c>
      <c r="L3535" s="155">
        <f t="shared" si="2152"/>
        <v>0</v>
      </c>
      <c r="M3535" s="155">
        <f t="shared" si="2137"/>
        <v>1500</v>
      </c>
    </row>
    <row r="3536" spans="1:13" s="99" customFormat="1" hidden="1" x14ac:dyDescent="0.2">
      <c r="A3536" s="95" t="s">
        <v>916</v>
      </c>
      <c r="B3536" s="95" t="s">
        <v>928</v>
      </c>
      <c r="C3536" s="94">
        <v>559</v>
      </c>
      <c r="D3536" s="95" t="s">
        <v>101</v>
      </c>
      <c r="E3536" s="117">
        <v>3293</v>
      </c>
      <c r="F3536" s="140" t="s">
        <v>64</v>
      </c>
      <c r="G3536" s="132"/>
      <c r="H3536" s="275">
        <v>1500</v>
      </c>
      <c r="I3536" s="275"/>
      <c r="J3536" s="275"/>
      <c r="K3536" s="275"/>
      <c r="L3536" s="275"/>
      <c r="M3536" s="275">
        <f t="shared" si="2137"/>
        <v>1500</v>
      </c>
    </row>
    <row r="3537" spans="1:13" s="99" customFormat="1" hidden="1" x14ac:dyDescent="0.2">
      <c r="A3537" s="186" t="s">
        <v>916</v>
      </c>
      <c r="B3537" s="186" t="s">
        <v>928</v>
      </c>
      <c r="C3537" s="164">
        <v>559</v>
      </c>
      <c r="D3537" s="186"/>
      <c r="E3537" s="366">
        <v>42</v>
      </c>
      <c r="F3537" s="367"/>
      <c r="G3537" s="368"/>
      <c r="H3537" s="180">
        <f t="shared" ref="H3537:J3537" si="2153">H3538+H3540</f>
        <v>30000</v>
      </c>
      <c r="I3537" s="180">
        <f t="shared" si="2153"/>
        <v>30000</v>
      </c>
      <c r="J3537" s="180">
        <f t="shared" si="2153"/>
        <v>0</v>
      </c>
      <c r="K3537" s="180">
        <f t="shared" ref="K3537:L3537" si="2154">K3538+K3540</f>
        <v>0</v>
      </c>
      <c r="L3537" s="180">
        <f t="shared" si="2154"/>
        <v>0</v>
      </c>
      <c r="M3537" s="180">
        <f t="shared" si="2137"/>
        <v>0</v>
      </c>
    </row>
    <row r="3538" spans="1:13" s="99" customFormat="1" hidden="1" x14ac:dyDescent="0.2">
      <c r="A3538" s="116" t="s">
        <v>916</v>
      </c>
      <c r="B3538" s="116" t="s">
        <v>928</v>
      </c>
      <c r="C3538" s="101">
        <v>559</v>
      </c>
      <c r="D3538" s="116"/>
      <c r="E3538" s="111">
        <v>422</v>
      </c>
      <c r="F3538" s="139"/>
      <c r="G3538" s="181"/>
      <c r="H3538" s="155">
        <f>H3539</f>
        <v>15000</v>
      </c>
      <c r="I3538" s="155">
        <f>I3539</f>
        <v>15000</v>
      </c>
      <c r="J3538" s="155">
        <f>J3539</f>
        <v>0</v>
      </c>
      <c r="K3538" s="155">
        <f t="shared" ref="K3538:L3538" si="2155">K3539</f>
        <v>0</v>
      </c>
      <c r="L3538" s="155">
        <f t="shared" si="2155"/>
        <v>0</v>
      </c>
      <c r="M3538" s="155">
        <f t="shared" si="2137"/>
        <v>0</v>
      </c>
    </row>
    <row r="3539" spans="1:13" s="99" customFormat="1" hidden="1" x14ac:dyDescent="0.2">
      <c r="A3539" s="95" t="s">
        <v>916</v>
      </c>
      <c r="B3539" s="95" t="s">
        <v>928</v>
      </c>
      <c r="C3539" s="94">
        <v>559</v>
      </c>
      <c r="D3539" s="95" t="s">
        <v>101</v>
      </c>
      <c r="E3539" s="117">
        <v>4221</v>
      </c>
      <c r="F3539" s="140" t="s">
        <v>74</v>
      </c>
      <c r="G3539" s="132"/>
      <c r="H3539" s="275">
        <v>15000</v>
      </c>
      <c r="I3539" s="275">
        <v>15000</v>
      </c>
      <c r="J3539" s="275"/>
      <c r="K3539" s="275"/>
      <c r="L3539" s="275"/>
      <c r="M3539" s="275">
        <f t="shared" si="2137"/>
        <v>0</v>
      </c>
    </row>
    <row r="3540" spans="1:13" s="99" customFormat="1" hidden="1" x14ac:dyDescent="0.2">
      <c r="A3540" s="116" t="s">
        <v>916</v>
      </c>
      <c r="B3540" s="116" t="s">
        <v>928</v>
      </c>
      <c r="C3540" s="101">
        <v>559</v>
      </c>
      <c r="D3540" s="116"/>
      <c r="E3540" s="111">
        <v>426</v>
      </c>
      <c r="F3540" s="139"/>
      <c r="G3540" s="181"/>
      <c r="H3540" s="155">
        <f>H3541</f>
        <v>15000</v>
      </c>
      <c r="I3540" s="155">
        <f>I3541</f>
        <v>15000</v>
      </c>
      <c r="J3540" s="155">
        <f>J3541</f>
        <v>0</v>
      </c>
      <c r="K3540" s="155">
        <f t="shared" ref="K3540:L3540" si="2156">K3541</f>
        <v>0</v>
      </c>
      <c r="L3540" s="155">
        <f t="shared" si="2156"/>
        <v>0</v>
      </c>
      <c r="M3540" s="155">
        <f t="shared" si="2137"/>
        <v>0</v>
      </c>
    </row>
    <row r="3541" spans="1:13" s="99" customFormat="1" hidden="1" x14ac:dyDescent="0.2">
      <c r="A3541" s="95" t="s">
        <v>916</v>
      </c>
      <c r="B3541" s="95" t="s">
        <v>928</v>
      </c>
      <c r="C3541" s="94">
        <v>559</v>
      </c>
      <c r="D3541" s="95" t="s">
        <v>101</v>
      </c>
      <c r="E3541" s="117">
        <v>4262</v>
      </c>
      <c r="F3541" s="140" t="s">
        <v>86</v>
      </c>
      <c r="G3541" s="132"/>
      <c r="H3541" s="275">
        <v>15000</v>
      </c>
      <c r="I3541" s="275">
        <v>15000</v>
      </c>
      <c r="J3541" s="275"/>
      <c r="K3541" s="275"/>
      <c r="L3541" s="275"/>
      <c r="M3541" s="275">
        <f t="shared" si="2137"/>
        <v>0</v>
      </c>
    </row>
    <row r="3542" spans="1:13" s="99" customFormat="1" ht="67.5" hidden="1" x14ac:dyDescent="0.2">
      <c r="A3542" s="187" t="s">
        <v>916</v>
      </c>
      <c r="B3542" s="169" t="s">
        <v>930</v>
      </c>
      <c r="C3542" s="169"/>
      <c r="D3542" s="169"/>
      <c r="E3542" s="170"/>
      <c r="F3542" s="172" t="s">
        <v>931</v>
      </c>
      <c r="G3542" s="173" t="s">
        <v>618</v>
      </c>
      <c r="H3542" s="297">
        <f>H3543+H3550+H3558+H3561+H3568+H3576</f>
        <v>45220</v>
      </c>
      <c r="I3542" s="297">
        <f>I3543+I3550+I3558+I3561+I3568+I3576</f>
        <v>21580</v>
      </c>
      <c r="J3542" s="297">
        <f>J3543+J3550+J3558+J3561+J3568+J3576</f>
        <v>10885</v>
      </c>
      <c r="K3542" s="297">
        <f t="shared" ref="K3542:L3542" si="2157">K3543+K3550+K3558+K3561+K3568+K3576</f>
        <v>0</v>
      </c>
      <c r="L3542" s="297">
        <f t="shared" si="2157"/>
        <v>0</v>
      </c>
      <c r="M3542" s="297">
        <f t="shared" si="2137"/>
        <v>34525</v>
      </c>
    </row>
    <row r="3543" spans="1:13" s="99" customFormat="1" hidden="1" x14ac:dyDescent="0.2">
      <c r="A3543" s="186" t="s">
        <v>916</v>
      </c>
      <c r="B3543" s="186" t="s">
        <v>930</v>
      </c>
      <c r="C3543" s="164">
        <v>43</v>
      </c>
      <c r="D3543" s="186"/>
      <c r="E3543" s="366">
        <v>31</v>
      </c>
      <c r="F3543" s="367"/>
      <c r="G3543" s="368"/>
      <c r="H3543" s="180">
        <f>H3544+H3546+H3548</f>
        <v>0</v>
      </c>
      <c r="I3543" s="180">
        <f>I3544+I3546+I3548</f>
        <v>0</v>
      </c>
      <c r="J3543" s="180">
        <f>J3544+J3546+J3548</f>
        <v>2685</v>
      </c>
      <c r="K3543" s="180">
        <f t="shared" ref="K3543:L3543" si="2158">K3544+K3546+K3548</f>
        <v>0</v>
      </c>
      <c r="L3543" s="180">
        <f t="shared" si="2158"/>
        <v>0</v>
      </c>
      <c r="M3543" s="180">
        <f t="shared" si="2137"/>
        <v>2685</v>
      </c>
    </row>
    <row r="3544" spans="1:13" s="99" customFormat="1" hidden="1" x14ac:dyDescent="0.2">
      <c r="A3544" s="116" t="s">
        <v>916</v>
      </c>
      <c r="B3544" s="116" t="s">
        <v>930</v>
      </c>
      <c r="C3544" s="101">
        <v>43</v>
      </c>
      <c r="D3544" s="116"/>
      <c r="E3544" s="111">
        <v>311</v>
      </c>
      <c r="F3544" s="139"/>
      <c r="G3544" s="181"/>
      <c r="H3544" s="155">
        <f>H3545</f>
        <v>0</v>
      </c>
      <c r="I3544" s="155">
        <f>I3545</f>
        <v>0</v>
      </c>
      <c r="J3544" s="155">
        <f>J3545</f>
        <v>2200</v>
      </c>
      <c r="K3544" s="155">
        <f t="shared" ref="K3544:L3544" si="2159">K3545</f>
        <v>0</v>
      </c>
      <c r="L3544" s="155">
        <f t="shared" si="2159"/>
        <v>0</v>
      </c>
      <c r="M3544" s="155">
        <f t="shared" si="2137"/>
        <v>2200</v>
      </c>
    </row>
    <row r="3545" spans="1:13" s="99" customFormat="1" hidden="1" x14ac:dyDescent="0.2">
      <c r="A3545" s="95" t="s">
        <v>916</v>
      </c>
      <c r="B3545" s="95" t="s">
        <v>930</v>
      </c>
      <c r="C3545" s="94">
        <v>43</v>
      </c>
      <c r="D3545" s="95" t="s">
        <v>101</v>
      </c>
      <c r="E3545" s="117">
        <v>3111</v>
      </c>
      <c r="F3545" s="140" t="s">
        <v>33</v>
      </c>
      <c r="G3545" s="132"/>
      <c r="H3545" s="275"/>
      <c r="I3545" s="275"/>
      <c r="J3545" s="275">
        <v>2200</v>
      </c>
      <c r="K3545" s="275"/>
      <c r="L3545" s="275"/>
      <c r="M3545" s="275">
        <f t="shared" si="2137"/>
        <v>2200</v>
      </c>
    </row>
    <row r="3546" spans="1:13" s="99" customFormat="1" hidden="1" x14ac:dyDescent="0.2">
      <c r="A3546" s="116" t="s">
        <v>916</v>
      </c>
      <c r="B3546" s="116" t="s">
        <v>930</v>
      </c>
      <c r="C3546" s="101">
        <v>43</v>
      </c>
      <c r="D3546" s="116"/>
      <c r="E3546" s="111">
        <v>312</v>
      </c>
      <c r="F3546" s="139"/>
      <c r="G3546" s="181"/>
      <c r="H3546" s="155">
        <f>H3547</f>
        <v>0</v>
      </c>
      <c r="I3546" s="155">
        <f>I3547</f>
        <v>0</v>
      </c>
      <c r="J3546" s="155">
        <f>J3547</f>
        <v>120</v>
      </c>
      <c r="K3546" s="155">
        <f t="shared" ref="K3546:L3546" si="2160">K3547</f>
        <v>0</v>
      </c>
      <c r="L3546" s="155">
        <f t="shared" si="2160"/>
        <v>0</v>
      </c>
      <c r="M3546" s="155">
        <f t="shared" si="2137"/>
        <v>120</v>
      </c>
    </row>
    <row r="3547" spans="1:13" s="99" customFormat="1" hidden="1" x14ac:dyDescent="0.2">
      <c r="A3547" s="95" t="s">
        <v>916</v>
      </c>
      <c r="B3547" s="95" t="s">
        <v>930</v>
      </c>
      <c r="C3547" s="94">
        <v>43</v>
      </c>
      <c r="D3547" s="95" t="s">
        <v>101</v>
      </c>
      <c r="E3547" s="117">
        <v>3121</v>
      </c>
      <c r="F3547" s="140" t="s">
        <v>471</v>
      </c>
      <c r="G3547" s="132"/>
      <c r="H3547" s="275"/>
      <c r="I3547" s="275"/>
      <c r="J3547" s="275">
        <v>120</v>
      </c>
      <c r="K3547" s="275"/>
      <c r="L3547" s="275"/>
      <c r="M3547" s="275">
        <f t="shared" si="2137"/>
        <v>120</v>
      </c>
    </row>
    <row r="3548" spans="1:13" s="99" customFormat="1" hidden="1" x14ac:dyDescent="0.2">
      <c r="A3548" s="116" t="s">
        <v>916</v>
      </c>
      <c r="B3548" s="116" t="s">
        <v>930</v>
      </c>
      <c r="C3548" s="101">
        <v>43</v>
      </c>
      <c r="D3548" s="116"/>
      <c r="E3548" s="111">
        <v>313</v>
      </c>
      <c r="F3548" s="139"/>
      <c r="G3548" s="181"/>
      <c r="H3548" s="155">
        <f>H3549</f>
        <v>0</v>
      </c>
      <c r="I3548" s="155">
        <f>I3549</f>
        <v>0</v>
      </c>
      <c r="J3548" s="155">
        <f>J3549</f>
        <v>365</v>
      </c>
      <c r="K3548" s="155">
        <f t="shared" ref="K3548:L3548" si="2161">K3549</f>
        <v>0</v>
      </c>
      <c r="L3548" s="155">
        <f t="shared" si="2161"/>
        <v>0</v>
      </c>
      <c r="M3548" s="155">
        <f t="shared" si="2137"/>
        <v>365</v>
      </c>
    </row>
    <row r="3549" spans="1:13" s="99" customFormat="1" hidden="1" x14ac:dyDescent="0.2">
      <c r="A3549" s="95" t="s">
        <v>916</v>
      </c>
      <c r="B3549" s="95" t="s">
        <v>930</v>
      </c>
      <c r="C3549" s="94">
        <v>43</v>
      </c>
      <c r="D3549" s="95" t="s">
        <v>101</v>
      </c>
      <c r="E3549" s="117">
        <v>3132</v>
      </c>
      <c r="F3549" s="140" t="s">
        <v>40</v>
      </c>
      <c r="G3549" s="132"/>
      <c r="H3549" s="275"/>
      <c r="I3549" s="275"/>
      <c r="J3549" s="275">
        <v>365</v>
      </c>
      <c r="K3549" s="275"/>
      <c r="L3549" s="275"/>
      <c r="M3549" s="275">
        <f t="shared" si="2137"/>
        <v>365</v>
      </c>
    </row>
    <row r="3550" spans="1:13" s="99" customFormat="1" hidden="1" x14ac:dyDescent="0.2">
      <c r="A3550" s="186" t="s">
        <v>916</v>
      </c>
      <c r="B3550" s="186" t="s">
        <v>930</v>
      </c>
      <c r="C3550" s="164">
        <v>43</v>
      </c>
      <c r="D3550" s="186"/>
      <c r="E3550" s="366">
        <v>32</v>
      </c>
      <c r="F3550" s="367"/>
      <c r="G3550" s="368"/>
      <c r="H3550" s="180">
        <f t="shared" ref="H3550:J3550" si="2162">H3551+H3554+H3556</f>
        <v>0</v>
      </c>
      <c r="I3550" s="180">
        <f t="shared" si="2162"/>
        <v>0</v>
      </c>
      <c r="J3550" s="180">
        <f t="shared" si="2162"/>
        <v>260</v>
      </c>
      <c r="K3550" s="180">
        <f t="shared" ref="K3550:L3550" si="2163">K3551+K3554+K3556</f>
        <v>0</v>
      </c>
      <c r="L3550" s="180">
        <f t="shared" si="2163"/>
        <v>0</v>
      </c>
      <c r="M3550" s="180">
        <f t="shared" si="2137"/>
        <v>260</v>
      </c>
    </row>
    <row r="3551" spans="1:13" s="99" customFormat="1" hidden="1" x14ac:dyDescent="0.2">
      <c r="A3551" s="116" t="s">
        <v>916</v>
      </c>
      <c r="B3551" s="116" t="s">
        <v>930</v>
      </c>
      <c r="C3551" s="101">
        <v>43</v>
      </c>
      <c r="D3551" s="116"/>
      <c r="E3551" s="111">
        <v>321</v>
      </c>
      <c r="F3551" s="139"/>
      <c r="G3551" s="181"/>
      <c r="H3551" s="155">
        <f>SUM(H3552:H3553)</f>
        <v>0</v>
      </c>
      <c r="I3551" s="155">
        <f>SUM(I3552:I3553)</f>
        <v>0</v>
      </c>
      <c r="J3551" s="155">
        <f>SUM(J3552:J3553)</f>
        <v>260</v>
      </c>
      <c r="K3551" s="155">
        <f t="shared" ref="K3551:L3551" si="2164">SUM(K3552:K3553)</f>
        <v>0</v>
      </c>
      <c r="L3551" s="155">
        <f t="shared" si="2164"/>
        <v>0</v>
      </c>
      <c r="M3551" s="155">
        <f t="shared" si="2137"/>
        <v>260</v>
      </c>
    </row>
    <row r="3552" spans="1:13" s="99" customFormat="1" hidden="1" x14ac:dyDescent="0.2">
      <c r="A3552" s="95" t="s">
        <v>916</v>
      </c>
      <c r="B3552" s="95" t="s">
        <v>930</v>
      </c>
      <c r="C3552" s="94">
        <v>43</v>
      </c>
      <c r="D3552" s="95" t="s">
        <v>101</v>
      </c>
      <c r="E3552" s="117">
        <v>3211</v>
      </c>
      <c r="F3552" s="140" t="s">
        <v>42</v>
      </c>
      <c r="G3552" s="132"/>
      <c r="H3552" s="275"/>
      <c r="I3552" s="275"/>
      <c r="J3552" s="275">
        <v>200</v>
      </c>
      <c r="K3552" s="275"/>
      <c r="L3552" s="275"/>
      <c r="M3552" s="275">
        <f t="shared" si="2137"/>
        <v>200</v>
      </c>
    </row>
    <row r="3553" spans="1:13" s="99" customFormat="1" ht="30" hidden="1" x14ac:dyDescent="0.2">
      <c r="A3553" s="95" t="s">
        <v>916</v>
      </c>
      <c r="B3553" s="95" t="s">
        <v>930</v>
      </c>
      <c r="C3553" s="94">
        <v>43</v>
      </c>
      <c r="D3553" s="95" t="s">
        <v>101</v>
      </c>
      <c r="E3553" s="117">
        <v>3212</v>
      </c>
      <c r="F3553" s="140" t="s">
        <v>43</v>
      </c>
      <c r="G3553" s="132"/>
      <c r="H3553" s="275"/>
      <c r="I3553" s="275"/>
      <c r="J3553" s="275">
        <v>60</v>
      </c>
      <c r="K3553" s="275"/>
      <c r="L3553" s="275"/>
      <c r="M3553" s="275">
        <f t="shared" si="2137"/>
        <v>60</v>
      </c>
    </row>
    <row r="3554" spans="1:13" s="99" customFormat="1" hidden="1" x14ac:dyDescent="0.2">
      <c r="A3554" s="116" t="s">
        <v>916</v>
      </c>
      <c r="B3554" s="116" t="s">
        <v>930</v>
      </c>
      <c r="C3554" s="101">
        <v>43</v>
      </c>
      <c r="D3554" s="116"/>
      <c r="E3554" s="111">
        <v>322</v>
      </c>
      <c r="F3554" s="139"/>
      <c r="G3554" s="181"/>
      <c r="H3554" s="155">
        <f t="shared" ref="H3554:L3554" si="2165">SUM(H3555)</f>
        <v>0</v>
      </c>
      <c r="I3554" s="155">
        <f t="shared" si="2165"/>
        <v>0</v>
      </c>
      <c r="J3554" s="155">
        <f t="shared" si="2165"/>
        <v>0</v>
      </c>
      <c r="K3554" s="155">
        <f t="shared" si="2165"/>
        <v>0</v>
      </c>
      <c r="L3554" s="155">
        <f t="shared" si="2165"/>
        <v>0</v>
      </c>
      <c r="M3554" s="155">
        <f t="shared" si="2137"/>
        <v>0</v>
      </c>
    </row>
    <row r="3555" spans="1:13" s="99" customFormat="1" hidden="1" x14ac:dyDescent="0.2">
      <c r="A3555" s="95" t="s">
        <v>916</v>
      </c>
      <c r="B3555" s="95" t="s">
        <v>930</v>
      </c>
      <c r="C3555" s="94">
        <v>43</v>
      </c>
      <c r="D3555" s="95" t="s">
        <v>101</v>
      </c>
      <c r="E3555" s="117">
        <v>3221</v>
      </c>
      <c r="F3555" s="140" t="s">
        <v>297</v>
      </c>
      <c r="G3555" s="132"/>
      <c r="H3555" s="275"/>
      <c r="I3555" s="275"/>
      <c r="J3555" s="275"/>
      <c r="K3555" s="275"/>
      <c r="L3555" s="275"/>
      <c r="M3555" s="275">
        <f t="shared" si="2137"/>
        <v>0</v>
      </c>
    </row>
    <row r="3556" spans="1:13" s="99" customFormat="1" hidden="1" x14ac:dyDescent="0.2">
      <c r="A3556" s="116" t="s">
        <v>916</v>
      </c>
      <c r="B3556" s="116" t="s">
        <v>930</v>
      </c>
      <c r="C3556" s="101">
        <v>43</v>
      </c>
      <c r="D3556" s="116"/>
      <c r="E3556" s="111">
        <v>329</v>
      </c>
      <c r="F3556" s="139"/>
      <c r="G3556" s="181"/>
      <c r="H3556" s="155">
        <f t="shared" ref="H3556:L3556" si="2166">SUM(H3557)</f>
        <v>0</v>
      </c>
      <c r="I3556" s="155">
        <f t="shared" si="2166"/>
        <v>0</v>
      </c>
      <c r="J3556" s="155">
        <f t="shared" si="2166"/>
        <v>0</v>
      </c>
      <c r="K3556" s="155">
        <f t="shared" si="2166"/>
        <v>0</v>
      </c>
      <c r="L3556" s="155">
        <f t="shared" si="2166"/>
        <v>0</v>
      </c>
      <c r="M3556" s="155">
        <f t="shared" si="2137"/>
        <v>0</v>
      </c>
    </row>
    <row r="3557" spans="1:13" s="99" customFormat="1" hidden="1" x14ac:dyDescent="0.2">
      <c r="A3557" s="95" t="s">
        <v>916</v>
      </c>
      <c r="B3557" s="95" t="s">
        <v>930</v>
      </c>
      <c r="C3557" s="94">
        <v>43</v>
      </c>
      <c r="D3557" s="95" t="s">
        <v>101</v>
      </c>
      <c r="E3557" s="117">
        <v>3293</v>
      </c>
      <c r="F3557" s="140" t="s">
        <v>64</v>
      </c>
      <c r="G3557" s="132"/>
      <c r="H3557" s="275"/>
      <c r="I3557" s="275"/>
      <c r="J3557" s="275"/>
      <c r="K3557" s="275"/>
      <c r="L3557" s="275"/>
      <c r="M3557" s="275">
        <f t="shared" si="2137"/>
        <v>0</v>
      </c>
    </row>
    <row r="3558" spans="1:13" s="99" customFormat="1" hidden="1" x14ac:dyDescent="0.2">
      <c r="A3558" s="186" t="s">
        <v>916</v>
      </c>
      <c r="B3558" s="186" t="s">
        <v>930</v>
      </c>
      <c r="C3558" s="164">
        <v>43</v>
      </c>
      <c r="D3558" s="186"/>
      <c r="E3558" s="366">
        <v>45</v>
      </c>
      <c r="F3558" s="367"/>
      <c r="G3558" s="368"/>
      <c r="H3558" s="180">
        <f t="shared" ref="H3558:L3559" si="2167">H3559</f>
        <v>0</v>
      </c>
      <c r="I3558" s="180">
        <f t="shared" si="2167"/>
        <v>0</v>
      </c>
      <c r="J3558" s="180">
        <f t="shared" si="2167"/>
        <v>4000</v>
      </c>
      <c r="K3558" s="180">
        <f t="shared" si="2167"/>
        <v>0</v>
      </c>
      <c r="L3558" s="180">
        <f t="shared" si="2167"/>
        <v>0</v>
      </c>
      <c r="M3558" s="180">
        <f t="shared" si="2137"/>
        <v>4000</v>
      </c>
    </row>
    <row r="3559" spans="1:13" s="99" customFormat="1" hidden="1" x14ac:dyDescent="0.2">
      <c r="A3559" s="116" t="s">
        <v>916</v>
      </c>
      <c r="B3559" s="116" t="s">
        <v>930</v>
      </c>
      <c r="C3559" s="101">
        <v>43</v>
      </c>
      <c r="D3559" s="116"/>
      <c r="E3559" s="111">
        <v>452</v>
      </c>
      <c r="F3559" s="139"/>
      <c r="G3559" s="181"/>
      <c r="H3559" s="155">
        <f>H3560</f>
        <v>0</v>
      </c>
      <c r="I3559" s="155">
        <f>I3560</f>
        <v>0</v>
      </c>
      <c r="J3559" s="155">
        <f>J3560</f>
        <v>4000</v>
      </c>
      <c r="K3559" s="155">
        <f t="shared" si="2167"/>
        <v>0</v>
      </c>
      <c r="L3559" s="155">
        <f t="shared" si="2167"/>
        <v>0</v>
      </c>
      <c r="M3559" s="155">
        <f t="shared" si="2137"/>
        <v>4000</v>
      </c>
    </row>
    <row r="3560" spans="1:13" s="99" customFormat="1" hidden="1" x14ac:dyDescent="0.2">
      <c r="A3560" s="95" t="s">
        <v>916</v>
      </c>
      <c r="B3560" s="95" t="s">
        <v>930</v>
      </c>
      <c r="C3560" s="94">
        <v>43</v>
      </c>
      <c r="D3560" s="95" t="s">
        <v>101</v>
      </c>
      <c r="E3560" s="117">
        <v>4521</v>
      </c>
      <c r="F3560" s="140" t="s">
        <v>92</v>
      </c>
      <c r="G3560" s="132"/>
      <c r="H3560" s="275"/>
      <c r="I3560" s="275"/>
      <c r="J3560" s="275">
        <v>4000</v>
      </c>
      <c r="K3560" s="275"/>
      <c r="L3560" s="275"/>
      <c r="M3560" s="275">
        <f t="shared" si="2137"/>
        <v>4000</v>
      </c>
    </row>
    <row r="3561" spans="1:13" s="99" customFormat="1" hidden="1" x14ac:dyDescent="0.2">
      <c r="A3561" s="186" t="s">
        <v>916</v>
      </c>
      <c r="B3561" s="186" t="s">
        <v>930</v>
      </c>
      <c r="C3561" s="164">
        <v>559</v>
      </c>
      <c r="D3561" s="186"/>
      <c r="E3561" s="366">
        <v>31</v>
      </c>
      <c r="F3561" s="367"/>
      <c r="G3561" s="368"/>
      <c r="H3561" s="180">
        <f>H3562+H3564+H3566</f>
        <v>6420</v>
      </c>
      <c r="I3561" s="180">
        <f>I3562+I3564+I3566</f>
        <v>20</v>
      </c>
      <c r="J3561" s="180">
        <f>J3562+J3564+J3566</f>
        <v>3940</v>
      </c>
      <c r="K3561" s="180">
        <f t="shared" ref="K3561:L3561" si="2168">K3562+K3564+K3566</f>
        <v>0</v>
      </c>
      <c r="L3561" s="180">
        <f t="shared" si="2168"/>
        <v>0</v>
      </c>
      <c r="M3561" s="180">
        <f t="shared" si="2137"/>
        <v>10340</v>
      </c>
    </row>
    <row r="3562" spans="1:13" s="99" customFormat="1" hidden="1" x14ac:dyDescent="0.2">
      <c r="A3562" s="116" t="s">
        <v>916</v>
      </c>
      <c r="B3562" s="116" t="s">
        <v>930</v>
      </c>
      <c r="C3562" s="101">
        <v>559</v>
      </c>
      <c r="D3562" s="116"/>
      <c r="E3562" s="111">
        <v>311</v>
      </c>
      <c r="F3562" s="139"/>
      <c r="G3562" s="181"/>
      <c r="H3562" s="155">
        <f>H3563</f>
        <v>5100</v>
      </c>
      <c r="I3562" s="155">
        <f>I3563</f>
        <v>0</v>
      </c>
      <c r="J3562" s="155">
        <f>J3563</f>
        <v>3300</v>
      </c>
      <c r="K3562" s="155">
        <f t="shared" ref="K3562:L3562" si="2169">K3563</f>
        <v>0</v>
      </c>
      <c r="L3562" s="155">
        <f t="shared" si="2169"/>
        <v>0</v>
      </c>
      <c r="M3562" s="155">
        <f t="shared" si="2137"/>
        <v>8400</v>
      </c>
    </row>
    <row r="3563" spans="1:13" s="99" customFormat="1" hidden="1" x14ac:dyDescent="0.2">
      <c r="A3563" s="95" t="s">
        <v>916</v>
      </c>
      <c r="B3563" s="95" t="s">
        <v>930</v>
      </c>
      <c r="C3563" s="94">
        <v>559</v>
      </c>
      <c r="D3563" s="95" t="s">
        <v>101</v>
      </c>
      <c r="E3563" s="117">
        <v>3111</v>
      </c>
      <c r="F3563" s="140" t="s">
        <v>33</v>
      </c>
      <c r="G3563" s="132"/>
      <c r="H3563" s="275">
        <v>5100</v>
      </c>
      <c r="I3563" s="275"/>
      <c r="J3563" s="275">
        <v>3300</v>
      </c>
      <c r="K3563" s="275"/>
      <c r="L3563" s="275"/>
      <c r="M3563" s="275">
        <f t="shared" si="2137"/>
        <v>8400</v>
      </c>
    </row>
    <row r="3564" spans="1:13" s="99" customFormat="1" hidden="1" x14ac:dyDescent="0.2">
      <c r="A3564" s="116" t="s">
        <v>916</v>
      </c>
      <c r="B3564" s="116" t="s">
        <v>930</v>
      </c>
      <c r="C3564" s="101">
        <v>559</v>
      </c>
      <c r="D3564" s="116"/>
      <c r="E3564" s="111">
        <v>312</v>
      </c>
      <c r="F3564" s="139"/>
      <c r="G3564" s="181"/>
      <c r="H3564" s="155">
        <f>H3565</f>
        <v>500</v>
      </c>
      <c r="I3564" s="155">
        <f>I3565</f>
        <v>20</v>
      </c>
      <c r="J3564" s="155">
        <f>J3565</f>
        <v>0</v>
      </c>
      <c r="K3564" s="155">
        <f t="shared" ref="K3564:L3564" si="2170">K3565</f>
        <v>0</v>
      </c>
      <c r="L3564" s="155">
        <f t="shared" si="2170"/>
        <v>0</v>
      </c>
      <c r="M3564" s="155">
        <f t="shared" si="2137"/>
        <v>480</v>
      </c>
    </row>
    <row r="3565" spans="1:13" s="99" customFormat="1" hidden="1" x14ac:dyDescent="0.2">
      <c r="A3565" s="95" t="s">
        <v>916</v>
      </c>
      <c r="B3565" s="95" t="s">
        <v>930</v>
      </c>
      <c r="C3565" s="94">
        <v>559</v>
      </c>
      <c r="D3565" s="95" t="s">
        <v>101</v>
      </c>
      <c r="E3565" s="117">
        <v>3121</v>
      </c>
      <c r="F3565" s="140" t="s">
        <v>471</v>
      </c>
      <c r="G3565" s="132"/>
      <c r="H3565" s="275">
        <v>500</v>
      </c>
      <c r="I3565" s="275">
        <v>20</v>
      </c>
      <c r="J3565" s="275"/>
      <c r="K3565" s="275"/>
      <c r="L3565" s="275"/>
      <c r="M3565" s="275">
        <f t="shared" si="2137"/>
        <v>480</v>
      </c>
    </row>
    <row r="3566" spans="1:13" s="99" customFormat="1" hidden="1" x14ac:dyDescent="0.2">
      <c r="A3566" s="116" t="s">
        <v>916</v>
      </c>
      <c r="B3566" s="116" t="s">
        <v>930</v>
      </c>
      <c r="C3566" s="101">
        <v>559</v>
      </c>
      <c r="D3566" s="116"/>
      <c r="E3566" s="111">
        <v>313</v>
      </c>
      <c r="F3566" s="139"/>
      <c r="G3566" s="181"/>
      <c r="H3566" s="155">
        <f>H3567</f>
        <v>820</v>
      </c>
      <c r="I3566" s="155">
        <f>I3567</f>
        <v>0</v>
      </c>
      <c r="J3566" s="155">
        <f>J3567</f>
        <v>640</v>
      </c>
      <c r="K3566" s="155">
        <f t="shared" ref="K3566:L3566" si="2171">K3567</f>
        <v>0</v>
      </c>
      <c r="L3566" s="155">
        <f t="shared" si="2171"/>
        <v>0</v>
      </c>
      <c r="M3566" s="155">
        <f t="shared" si="2137"/>
        <v>1460</v>
      </c>
    </row>
    <row r="3567" spans="1:13" s="99" customFormat="1" hidden="1" x14ac:dyDescent="0.2">
      <c r="A3567" s="95" t="s">
        <v>916</v>
      </c>
      <c r="B3567" s="95" t="s">
        <v>930</v>
      </c>
      <c r="C3567" s="94">
        <v>559</v>
      </c>
      <c r="D3567" s="95" t="s">
        <v>101</v>
      </c>
      <c r="E3567" s="117">
        <v>3132</v>
      </c>
      <c r="F3567" s="140" t="s">
        <v>40</v>
      </c>
      <c r="G3567" s="132"/>
      <c r="H3567" s="275">
        <v>820</v>
      </c>
      <c r="I3567" s="275"/>
      <c r="J3567" s="275">
        <v>640</v>
      </c>
      <c r="K3567" s="275"/>
      <c r="L3567" s="275"/>
      <c r="M3567" s="275">
        <f t="shared" si="2137"/>
        <v>1460</v>
      </c>
    </row>
    <row r="3568" spans="1:13" s="99" customFormat="1" hidden="1" x14ac:dyDescent="0.2">
      <c r="A3568" s="186" t="s">
        <v>916</v>
      </c>
      <c r="B3568" s="186" t="s">
        <v>930</v>
      </c>
      <c r="C3568" s="164">
        <v>559</v>
      </c>
      <c r="D3568" s="186"/>
      <c r="E3568" s="366">
        <v>32</v>
      </c>
      <c r="F3568" s="367"/>
      <c r="G3568" s="368"/>
      <c r="H3568" s="180">
        <f t="shared" ref="H3568:J3568" si="2172">H3569+H3572+H3574</f>
        <v>3800</v>
      </c>
      <c r="I3568" s="180">
        <f t="shared" si="2172"/>
        <v>2560</v>
      </c>
      <c r="J3568" s="180">
        <f t="shared" si="2172"/>
        <v>0</v>
      </c>
      <c r="K3568" s="180">
        <f t="shared" ref="K3568:L3568" si="2173">K3569+K3572+K3574</f>
        <v>0</v>
      </c>
      <c r="L3568" s="180">
        <f t="shared" si="2173"/>
        <v>0</v>
      </c>
      <c r="M3568" s="180">
        <f t="shared" si="2137"/>
        <v>1240</v>
      </c>
    </row>
    <row r="3569" spans="1:13" s="99" customFormat="1" hidden="1" x14ac:dyDescent="0.2">
      <c r="A3569" s="116" t="s">
        <v>916</v>
      </c>
      <c r="B3569" s="116" t="s">
        <v>930</v>
      </c>
      <c r="C3569" s="101">
        <v>559</v>
      </c>
      <c r="D3569" s="116"/>
      <c r="E3569" s="111">
        <v>321</v>
      </c>
      <c r="F3569" s="139"/>
      <c r="G3569" s="181"/>
      <c r="H3569" s="155">
        <f>SUM(H3570:H3571)</f>
        <v>1500</v>
      </c>
      <c r="I3569" s="155">
        <f>SUM(I3570:I3571)</f>
        <v>260</v>
      </c>
      <c r="J3569" s="155">
        <f>SUM(J3570:J3571)</f>
        <v>0</v>
      </c>
      <c r="K3569" s="155">
        <f t="shared" ref="K3569:L3569" si="2174">SUM(K3570:K3571)</f>
        <v>0</v>
      </c>
      <c r="L3569" s="155">
        <f t="shared" si="2174"/>
        <v>0</v>
      </c>
      <c r="M3569" s="155">
        <f t="shared" si="2137"/>
        <v>1240</v>
      </c>
    </row>
    <row r="3570" spans="1:13" s="99" customFormat="1" hidden="1" x14ac:dyDescent="0.2">
      <c r="A3570" s="95" t="s">
        <v>916</v>
      </c>
      <c r="B3570" s="95" t="s">
        <v>930</v>
      </c>
      <c r="C3570" s="94">
        <v>559</v>
      </c>
      <c r="D3570" s="95" t="s">
        <v>101</v>
      </c>
      <c r="E3570" s="117">
        <v>3211</v>
      </c>
      <c r="F3570" s="140" t="s">
        <v>42</v>
      </c>
      <c r="G3570" s="132"/>
      <c r="H3570" s="275">
        <v>1000</v>
      </c>
      <c r="I3570" s="275"/>
      <c r="J3570" s="275"/>
      <c r="K3570" s="275"/>
      <c r="L3570" s="275"/>
      <c r="M3570" s="275">
        <f t="shared" si="2137"/>
        <v>1000</v>
      </c>
    </row>
    <row r="3571" spans="1:13" s="99" customFormat="1" ht="30" hidden="1" x14ac:dyDescent="0.2">
      <c r="A3571" s="95" t="s">
        <v>916</v>
      </c>
      <c r="B3571" s="95" t="s">
        <v>930</v>
      </c>
      <c r="C3571" s="94">
        <v>559</v>
      </c>
      <c r="D3571" s="95" t="s">
        <v>101</v>
      </c>
      <c r="E3571" s="117">
        <v>3212</v>
      </c>
      <c r="F3571" s="140" t="s">
        <v>43</v>
      </c>
      <c r="G3571" s="132"/>
      <c r="H3571" s="275">
        <v>500</v>
      </c>
      <c r="I3571" s="275">
        <v>260</v>
      </c>
      <c r="J3571" s="275"/>
      <c r="K3571" s="275"/>
      <c r="L3571" s="275"/>
      <c r="M3571" s="275">
        <f t="shared" si="2137"/>
        <v>240</v>
      </c>
    </row>
    <row r="3572" spans="1:13" s="99" customFormat="1" hidden="1" x14ac:dyDescent="0.2">
      <c r="A3572" s="116" t="s">
        <v>916</v>
      </c>
      <c r="B3572" s="116" t="s">
        <v>930</v>
      </c>
      <c r="C3572" s="101">
        <v>559</v>
      </c>
      <c r="D3572" s="116"/>
      <c r="E3572" s="111">
        <v>322</v>
      </c>
      <c r="F3572" s="139"/>
      <c r="G3572" s="181"/>
      <c r="H3572" s="155">
        <f t="shared" ref="H3572:L3572" si="2175">SUM(H3573)</f>
        <v>800</v>
      </c>
      <c r="I3572" s="155">
        <f t="shared" si="2175"/>
        <v>800</v>
      </c>
      <c r="J3572" s="155">
        <f t="shared" si="2175"/>
        <v>0</v>
      </c>
      <c r="K3572" s="155">
        <f t="shared" si="2175"/>
        <v>0</v>
      </c>
      <c r="L3572" s="155">
        <f t="shared" si="2175"/>
        <v>0</v>
      </c>
      <c r="M3572" s="155">
        <f t="shared" si="2137"/>
        <v>0</v>
      </c>
    </row>
    <row r="3573" spans="1:13" s="99" customFormat="1" hidden="1" x14ac:dyDescent="0.2">
      <c r="A3573" s="95" t="s">
        <v>916</v>
      </c>
      <c r="B3573" s="95" t="s">
        <v>930</v>
      </c>
      <c r="C3573" s="94">
        <v>559</v>
      </c>
      <c r="D3573" s="95" t="s">
        <v>101</v>
      </c>
      <c r="E3573" s="117">
        <v>3221</v>
      </c>
      <c r="F3573" s="140" t="s">
        <v>297</v>
      </c>
      <c r="G3573" s="132"/>
      <c r="H3573" s="275">
        <v>800</v>
      </c>
      <c r="I3573" s="275">
        <v>800</v>
      </c>
      <c r="J3573" s="275"/>
      <c r="K3573" s="275"/>
      <c r="L3573" s="275"/>
      <c r="M3573" s="275">
        <f t="shared" si="2137"/>
        <v>0</v>
      </c>
    </row>
    <row r="3574" spans="1:13" s="99" customFormat="1" hidden="1" x14ac:dyDescent="0.2">
      <c r="A3574" s="116" t="s">
        <v>916</v>
      </c>
      <c r="B3574" s="116" t="s">
        <v>930</v>
      </c>
      <c r="C3574" s="101">
        <v>559</v>
      </c>
      <c r="D3574" s="116"/>
      <c r="E3574" s="111">
        <v>329</v>
      </c>
      <c r="F3574" s="139"/>
      <c r="G3574" s="181"/>
      <c r="H3574" s="155">
        <f t="shared" ref="H3574:L3574" si="2176">SUM(H3575)</f>
        <v>1500</v>
      </c>
      <c r="I3574" s="155">
        <f t="shared" si="2176"/>
        <v>1500</v>
      </c>
      <c r="J3574" s="155">
        <f t="shared" si="2176"/>
        <v>0</v>
      </c>
      <c r="K3574" s="155">
        <f t="shared" si="2176"/>
        <v>0</v>
      </c>
      <c r="L3574" s="155">
        <f t="shared" si="2176"/>
        <v>0</v>
      </c>
      <c r="M3574" s="155">
        <f t="shared" si="2137"/>
        <v>0</v>
      </c>
    </row>
    <row r="3575" spans="1:13" s="99" customFormat="1" hidden="1" x14ac:dyDescent="0.2">
      <c r="A3575" s="95" t="s">
        <v>916</v>
      </c>
      <c r="B3575" s="95" t="s">
        <v>930</v>
      </c>
      <c r="C3575" s="94">
        <v>559</v>
      </c>
      <c r="D3575" s="95" t="s">
        <v>101</v>
      </c>
      <c r="E3575" s="117">
        <v>3293</v>
      </c>
      <c r="F3575" s="140" t="s">
        <v>64</v>
      </c>
      <c r="G3575" s="132"/>
      <c r="H3575" s="275">
        <v>1500</v>
      </c>
      <c r="I3575" s="275">
        <v>1500</v>
      </c>
      <c r="J3575" s="275"/>
      <c r="K3575" s="275"/>
      <c r="L3575" s="275"/>
      <c r="M3575" s="275">
        <f t="shared" ref="M3575:M3638" si="2177">H3575-I3575+J3575-K3575+L3575</f>
        <v>0</v>
      </c>
    </row>
    <row r="3576" spans="1:13" s="99" customFormat="1" hidden="1" x14ac:dyDescent="0.2">
      <c r="A3576" s="186" t="s">
        <v>916</v>
      </c>
      <c r="B3576" s="186" t="s">
        <v>930</v>
      </c>
      <c r="C3576" s="164">
        <v>559</v>
      </c>
      <c r="D3576" s="186"/>
      <c r="E3576" s="366">
        <v>45</v>
      </c>
      <c r="F3576" s="367"/>
      <c r="G3576" s="368"/>
      <c r="H3576" s="180">
        <f t="shared" ref="H3576:L3577" si="2178">H3577</f>
        <v>35000</v>
      </c>
      <c r="I3576" s="180">
        <f t="shared" si="2178"/>
        <v>19000</v>
      </c>
      <c r="J3576" s="180">
        <f t="shared" si="2178"/>
        <v>0</v>
      </c>
      <c r="K3576" s="180">
        <f t="shared" si="2178"/>
        <v>0</v>
      </c>
      <c r="L3576" s="180">
        <f t="shared" si="2178"/>
        <v>0</v>
      </c>
      <c r="M3576" s="180">
        <f t="shared" si="2177"/>
        <v>16000</v>
      </c>
    </row>
    <row r="3577" spans="1:13" s="99" customFormat="1" hidden="1" x14ac:dyDescent="0.2">
      <c r="A3577" s="116" t="s">
        <v>916</v>
      </c>
      <c r="B3577" s="116" t="s">
        <v>930</v>
      </c>
      <c r="C3577" s="101">
        <v>559</v>
      </c>
      <c r="D3577" s="116"/>
      <c r="E3577" s="111">
        <v>452</v>
      </c>
      <c r="F3577" s="139"/>
      <c r="G3577" s="181"/>
      <c r="H3577" s="155">
        <f>H3578</f>
        <v>35000</v>
      </c>
      <c r="I3577" s="155">
        <f>I3578</f>
        <v>19000</v>
      </c>
      <c r="J3577" s="155">
        <f>J3578</f>
        <v>0</v>
      </c>
      <c r="K3577" s="155">
        <f t="shared" si="2178"/>
        <v>0</v>
      </c>
      <c r="L3577" s="155">
        <f t="shared" si="2178"/>
        <v>0</v>
      </c>
      <c r="M3577" s="155">
        <f t="shared" si="2177"/>
        <v>16000</v>
      </c>
    </row>
    <row r="3578" spans="1:13" s="99" customFormat="1" hidden="1" x14ac:dyDescent="0.2">
      <c r="A3578" s="95" t="s">
        <v>916</v>
      </c>
      <c r="B3578" s="95" t="s">
        <v>930</v>
      </c>
      <c r="C3578" s="94">
        <v>559</v>
      </c>
      <c r="D3578" s="95" t="s">
        <v>101</v>
      </c>
      <c r="E3578" s="117">
        <v>4521</v>
      </c>
      <c r="F3578" s="140" t="s">
        <v>92</v>
      </c>
      <c r="G3578" s="132"/>
      <c r="H3578" s="275">
        <v>35000</v>
      </c>
      <c r="I3578" s="275">
        <v>19000</v>
      </c>
      <c r="J3578" s="275"/>
      <c r="K3578" s="275"/>
      <c r="L3578" s="275"/>
      <c r="M3578" s="275">
        <f t="shared" si="2177"/>
        <v>16000</v>
      </c>
    </row>
    <row r="3579" spans="1:13" s="99" customFormat="1" ht="67.5" hidden="1" x14ac:dyDescent="0.2">
      <c r="A3579" s="187" t="s">
        <v>916</v>
      </c>
      <c r="B3579" s="169" t="s">
        <v>932</v>
      </c>
      <c r="C3579" s="169"/>
      <c r="D3579" s="169"/>
      <c r="E3579" s="170"/>
      <c r="F3579" s="172" t="s">
        <v>878</v>
      </c>
      <c r="G3579" s="173" t="s">
        <v>618</v>
      </c>
      <c r="H3579" s="297">
        <f t="shared" ref="H3579:J3579" si="2179">H3580+H3587+H3596+H3599+H3606+H3615+H3593+H3612</f>
        <v>96000</v>
      </c>
      <c r="I3579" s="297">
        <f t="shared" si="2179"/>
        <v>75780</v>
      </c>
      <c r="J3579" s="297">
        <f t="shared" si="2179"/>
        <v>14575</v>
      </c>
      <c r="K3579" s="297">
        <f t="shared" ref="K3579:L3579" si="2180">K3580+K3587+K3596+K3599+K3606+K3615+K3593+K3612</f>
        <v>0</v>
      </c>
      <c r="L3579" s="297">
        <f t="shared" si="2180"/>
        <v>0</v>
      </c>
      <c r="M3579" s="297">
        <f t="shared" si="2177"/>
        <v>34795</v>
      </c>
    </row>
    <row r="3580" spans="1:13" s="99" customFormat="1" hidden="1" x14ac:dyDescent="0.2">
      <c r="A3580" s="186" t="s">
        <v>916</v>
      </c>
      <c r="B3580" s="186" t="s">
        <v>932</v>
      </c>
      <c r="C3580" s="164">
        <v>43</v>
      </c>
      <c r="D3580" s="186"/>
      <c r="E3580" s="366">
        <v>31</v>
      </c>
      <c r="F3580" s="367"/>
      <c r="G3580" s="368"/>
      <c r="H3580" s="180">
        <f>H3581+H3583+H3585</f>
        <v>0</v>
      </c>
      <c r="I3580" s="180">
        <f>I3581+I3583+I3585</f>
        <v>0</v>
      </c>
      <c r="J3580" s="180">
        <f>J3581+J3583+J3585</f>
        <v>3465</v>
      </c>
      <c r="K3580" s="180">
        <f t="shared" ref="K3580:L3580" si="2181">K3581+K3583+K3585</f>
        <v>0</v>
      </c>
      <c r="L3580" s="180">
        <f t="shared" si="2181"/>
        <v>0</v>
      </c>
      <c r="M3580" s="180">
        <f t="shared" si="2177"/>
        <v>3465</v>
      </c>
    </row>
    <row r="3581" spans="1:13" s="99" customFormat="1" hidden="1" x14ac:dyDescent="0.2">
      <c r="A3581" s="116" t="s">
        <v>916</v>
      </c>
      <c r="B3581" s="116" t="s">
        <v>932</v>
      </c>
      <c r="C3581" s="101">
        <v>43</v>
      </c>
      <c r="D3581" s="116"/>
      <c r="E3581" s="111">
        <v>311</v>
      </c>
      <c r="F3581" s="139"/>
      <c r="G3581" s="181"/>
      <c r="H3581" s="155">
        <f>H3582</f>
        <v>0</v>
      </c>
      <c r="I3581" s="155">
        <f>I3582</f>
        <v>0</v>
      </c>
      <c r="J3581" s="155">
        <f>J3582</f>
        <v>2870</v>
      </c>
      <c r="K3581" s="155">
        <f t="shared" ref="K3581:L3581" si="2182">K3582</f>
        <v>0</v>
      </c>
      <c r="L3581" s="155">
        <f t="shared" si="2182"/>
        <v>0</v>
      </c>
      <c r="M3581" s="155">
        <f t="shared" si="2177"/>
        <v>2870</v>
      </c>
    </row>
    <row r="3582" spans="1:13" s="99" customFormat="1" hidden="1" x14ac:dyDescent="0.2">
      <c r="A3582" s="95" t="s">
        <v>916</v>
      </c>
      <c r="B3582" s="95" t="s">
        <v>932</v>
      </c>
      <c r="C3582" s="94">
        <v>43</v>
      </c>
      <c r="D3582" s="95" t="s">
        <v>101</v>
      </c>
      <c r="E3582" s="117">
        <v>3111</v>
      </c>
      <c r="F3582" s="140" t="s">
        <v>33</v>
      </c>
      <c r="G3582" s="132"/>
      <c r="H3582" s="275"/>
      <c r="I3582" s="275"/>
      <c r="J3582" s="275">
        <v>2870</v>
      </c>
      <c r="K3582" s="275"/>
      <c r="L3582" s="275"/>
      <c r="M3582" s="275">
        <f t="shared" si="2177"/>
        <v>2870</v>
      </c>
    </row>
    <row r="3583" spans="1:13" s="99" customFormat="1" hidden="1" x14ac:dyDescent="0.2">
      <c r="A3583" s="116" t="s">
        <v>916</v>
      </c>
      <c r="B3583" s="116" t="s">
        <v>932</v>
      </c>
      <c r="C3583" s="101">
        <v>43</v>
      </c>
      <c r="D3583" s="116"/>
      <c r="E3583" s="111">
        <v>312</v>
      </c>
      <c r="F3583" s="139"/>
      <c r="G3583" s="181"/>
      <c r="H3583" s="155">
        <f>H3584</f>
        <v>0</v>
      </c>
      <c r="I3583" s="155">
        <f>I3584</f>
        <v>0</v>
      </c>
      <c r="J3583" s="155">
        <f>J3584</f>
        <v>120</v>
      </c>
      <c r="K3583" s="155">
        <f t="shared" ref="K3583:L3583" si="2183">K3584</f>
        <v>0</v>
      </c>
      <c r="L3583" s="155">
        <f t="shared" si="2183"/>
        <v>0</v>
      </c>
      <c r="M3583" s="155">
        <f t="shared" si="2177"/>
        <v>120</v>
      </c>
    </row>
    <row r="3584" spans="1:13" s="99" customFormat="1" hidden="1" x14ac:dyDescent="0.2">
      <c r="A3584" s="95" t="s">
        <v>916</v>
      </c>
      <c r="B3584" s="95" t="s">
        <v>932</v>
      </c>
      <c r="C3584" s="94">
        <v>43</v>
      </c>
      <c r="D3584" s="95" t="s">
        <v>101</v>
      </c>
      <c r="E3584" s="117">
        <v>3121</v>
      </c>
      <c r="F3584" s="140" t="s">
        <v>471</v>
      </c>
      <c r="G3584" s="132"/>
      <c r="H3584" s="275"/>
      <c r="I3584" s="275"/>
      <c r="J3584" s="275">
        <v>120</v>
      </c>
      <c r="K3584" s="275"/>
      <c r="L3584" s="275"/>
      <c r="M3584" s="275">
        <f t="shared" si="2177"/>
        <v>120</v>
      </c>
    </row>
    <row r="3585" spans="1:13" s="99" customFormat="1" hidden="1" x14ac:dyDescent="0.2">
      <c r="A3585" s="116" t="s">
        <v>916</v>
      </c>
      <c r="B3585" s="116" t="s">
        <v>932</v>
      </c>
      <c r="C3585" s="101">
        <v>43</v>
      </c>
      <c r="D3585" s="116"/>
      <c r="E3585" s="111">
        <v>313</v>
      </c>
      <c r="F3585" s="139"/>
      <c r="G3585" s="181"/>
      <c r="H3585" s="155">
        <f>H3586</f>
        <v>0</v>
      </c>
      <c r="I3585" s="155">
        <f>I3586</f>
        <v>0</v>
      </c>
      <c r="J3585" s="155">
        <f>J3586</f>
        <v>475</v>
      </c>
      <c r="K3585" s="155">
        <f t="shared" ref="K3585:L3585" si="2184">K3586</f>
        <v>0</v>
      </c>
      <c r="L3585" s="155">
        <f t="shared" si="2184"/>
        <v>0</v>
      </c>
      <c r="M3585" s="155">
        <f t="shared" si="2177"/>
        <v>475</v>
      </c>
    </row>
    <row r="3586" spans="1:13" s="99" customFormat="1" hidden="1" x14ac:dyDescent="0.2">
      <c r="A3586" s="95" t="s">
        <v>916</v>
      </c>
      <c r="B3586" s="95" t="s">
        <v>932</v>
      </c>
      <c r="C3586" s="94">
        <v>43</v>
      </c>
      <c r="D3586" s="95" t="s">
        <v>101</v>
      </c>
      <c r="E3586" s="117">
        <v>3132</v>
      </c>
      <c r="F3586" s="140" t="s">
        <v>40</v>
      </c>
      <c r="G3586" s="132"/>
      <c r="H3586" s="275"/>
      <c r="I3586" s="275"/>
      <c r="J3586" s="275">
        <v>475</v>
      </c>
      <c r="K3586" s="275"/>
      <c r="L3586" s="275"/>
      <c r="M3586" s="275">
        <f t="shared" si="2177"/>
        <v>475</v>
      </c>
    </row>
    <row r="3587" spans="1:13" s="99" customFormat="1" hidden="1" x14ac:dyDescent="0.2">
      <c r="A3587" s="186" t="s">
        <v>916</v>
      </c>
      <c r="B3587" s="186" t="s">
        <v>932</v>
      </c>
      <c r="C3587" s="164">
        <v>43</v>
      </c>
      <c r="D3587" s="186"/>
      <c r="E3587" s="366">
        <v>32</v>
      </c>
      <c r="F3587" s="367"/>
      <c r="G3587" s="368"/>
      <c r="H3587" s="180">
        <f t="shared" ref="H3587:J3587" si="2185">H3588+H3591</f>
        <v>0</v>
      </c>
      <c r="I3587" s="180">
        <f t="shared" si="2185"/>
        <v>0</v>
      </c>
      <c r="J3587" s="180">
        <f t="shared" si="2185"/>
        <v>260</v>
      </c>
      <c r="K3587" s="180">
        <f t="shared" ref="K3587:L3587" si="2186">K3588+K3591</f>
        <v>0</v>
      </c>
      <c r="L3587" s="180">
        <f t="shared" si="2186"/>
        <v>0</v>
      </c>
      <c r="M3587" s="180">
        <f t="shared" si="2177"/>
        <v>260</v>
      </c>
    </row>
    <row r="3588" spans="1:13" s="99" customFormat="1" hidden="1" x14ac:dyDescent="0.2">
      <c r="A3588" s="116" t="s">
        <v>916</v>
      </c>
      <c r="B3588" s="116" t="s">
        <v>932</v>
      </c>
      <c r="C3588" s="101">
        <v>43</v>
      </c>
      <c r="D3588" s="116"/>
      <c r="E3588" s="111">
        <v>321</v>
      </c>
      <c r="F3588" s="139"/>
      <c r="G3588" s="181"/>
      <c r="H3588" s="155">
        <f>SUM(H3589:H3590)</f>
        <v>0</v>
      </c>
      <c r="I3588" s="155">
        <f>SUM(I3589:I3590)</f>
        <v>0</v>
      </c>
      <c r="J3588" s="155">
        <f>SUM(J3589:J3590)</f>
        <v>260</v>
      </c>
      <c r="K3588" s="155">
        <f t="shared" ref="K3588:L3588" si="2187">SUM(K3589:K3590)</f>
        <v>0</v>
      </c>
      <c r="L3588" s="155">
        <f t="shared" si="2187"/>
        <v>0</v>
      </c>
      <c r="M3588" s="155">
        <f t="shared" si="2177"/>
        <v>260</v>
      </c>
    </row>
    <row r="3589" spans="1:13" s="99" customFormat="1" hidden="1" x14ac:dyDescent="0.2">
      <c r="A3589" s="95" t="s">
        <v>916</v>
      </c>
      <c r="B3589" s="95" t="s">
        <v>932</v>
      </c>
      <c r="C3589" s="94">
        <v>43</v>
      </c>
      <c r="D3589" s="95" t="s">
        <v>101</v>
      </c>
      <c r="E3589" s="117">
        <v>3211</v>
      </c>
      <c r="F3589" s="140" t="s">
        <v>42</v>
      </c>
      <c r="G3589" s="132"/>
      <c r="H3589" s="275"/>
      <c r="I3589" s="275"/>
      <c r="J3589" s="275">
        <v>200</v>
      </c>
      <c r="K3589" s="275"/>
      <c r="L3589" s="275"/>
      <c r="M3589" s="275">
        <f t="shared" si="2177"/>
        <v>200</v>
      </c>
    </row>
    <row r="3590" spans="1:13" s="99" customFormat="1" ht="30" hidden="1" x14ac:dyDescent="0.2">
      <c r="A3590" s="95" t="s">
        <v>916</v>
      </c>
      <c r="B3590" s="95" t="s">
        <v>932</v>
      </c>
      <c r="C3590" s="94">
        <v>43</v>
      </c>
      <c r="D3590" s="95" t="s">
        <v>101</v>
      </c>
      <c r="E3590" s="117">
        <v>3212</v>
      </c>
      <c r="F3590" s="140" t="s">
        <v>43</v>
      </c>
      <c r="G3590" s="132"/>
      <c r="H3590" s="275"/>
      <c r="I3590" s="275"/>
      <c r="J3590" s="275">
        <v>60</v>
      </c>
      <c r="K3590" s="275"/>
      <c r="L3590" s="275"/>
      <c r="M3590" s="275">
        <f t="shared" si="2177"/>
        <v>60</v>
      </c>
    </row>
    <row r="3591" spans="1:13" s="99" customFormat="1" hidden="1" x14ac:dyDescent="0.2">
      <c r="A3591" s="116" t="s">
        <v>916</v>
      </c>
      <c r="B3591" s="116" t="s">
        <v>932</v>
      </c>
      <c r="C3591" s="101">
        <v>43</v>
      </c>
      <c r="D3591" s="116"/>
      <c r="E3591" s="111">
        <v>322</v>
      </c>
      <c r="F3591" s="139"/>
      <c r="G3591" s="181"/>
      <c r="H3591" s="155">
        <f t="shared" ref="H3591:L3591" si="2188">SUM(H3592)</f>
        <v>0</v>
      </c>
      <c r="I3591" s="155">
        <f t="shared" si="2188"/>
        <v>0</v>
      </c>
      <c r="J3591" s="155">
        <f t="shared" si="2188"/>
        <v>0</v>
      </c>
      <c r="K3591" s="155">
        <f t="shared" si="2188"/>
        <v>0</v>
      </c>
      <c r="L3591" s="155">
        <f t="shared" si="2188"/>
        <v>0</v>
      </c>
      <c r="M3591" s="155">
        <f t="shared" si="2177"/>
        <v>0</v>
      </c>
    </row>
    <row r="3592" spans="1:13" s="99" customFormat="1" hidden="1" x14ac:dyDescent="0.2">
      <c r="A3592" s="95" t="s">
        <v>916</v>
      </c>
      <c r="B3592" s="95" t="s">
        <v>932</v>
      </c>
      <c r="C3592" s="94">
        <v>43</v>
      </c>
      <c r="D3592" s="95" t="s">
        <v>101</v>
      </c>
      <c r="E3592" s="117">
        <v>3221</v>
      </c>
      <c r="F3592" s="140" t="s">
        <v>297</v>
      </c>
      <c r="G3592" s="132"/>
      <c r="H3592" s="275"/>
      <c r="I3592" s="275"/>
      <c r="J3592" s="275"/>
      <c r="K3592" s="275"/>
      <c r="L3592" s="275"/>
      <c r="M3592" s="275">
        <f t="shared" si="2177"/>
        <v>0</v>
      </c>
    </row>
    <row r="3593" spans="1:13" s="99" customFormat="1" hidden="1" x14ac:dyDescent="0.2">
      <c r="A3593" s="186" t="s">
        <v>916</v>
      </c>
      <c r="B3593" s="186" t="s">
        <v>932</v>
      </c>
      <c r="C3593" s="164">
        <v>43</v>
      </c>
      <c r="D3593" s="186"/>
      <c r="E3593" s="366">
        <v>42</v>
      </c>
      <c r="F3593" s="367"/>
      <c r="G3593" s="368"/>
      <c r="H3593" s="180">
        <f t="shared" ref="H3593:L3594" si="2189">H3594</f>
        <v>0</v>
      </c>
      <c r="I3593" s="180">
        <f t="shared" si="2189"/>
        <v>0</v>
      </c>
      <c r="J3593" s="180">
        <f t="shared" si="2189"/>
        <v>0</v>
      </c>
      <c r="K3593" s="180">
        <f t="shared" si="2189"/>
        <v>0</v>
      </c>
      <c r="L3593" s="180">
        <f t="shared" si="2189"/>
        <v>0</v>
      </c>
      <c r="M3593" s="180">
        <f t="shared" si="2177"/>
        <v>0</v>
      </c>
    </row>
    <row r="3594" spans="1:13" s="99" customFormat="1" hidden="1" x14ac:dyDescent="0.2">
      <c r="A3594" s="116" t="s">
        <v>916</v>
      </c>
      <c r="B3594" s="116" t="s">
        <v>932</v>
      </c>
      <c r="C3594" s="101">
        <v>43</v>
      </c>
      <c r="D3594" s="116"/>
      <c r="E3594" s="111">
        <v>422</v>
      </c>
      <c r="F3594" s="139"/>
      <c r="G3594" s="181"/>
      <c r="H3594" s="155">
        <f>H3595</f>
        <v>0</v>
      </c>
      <c r="I3594" s="155">
        <f>I3595</f>
        <v>0</v>
      </c>
      <c r="J3594" s="155">
        <f>J3595</f>
        <v>0</v>
      </c>
      <c r="K3594" s="155">
        <f t="shared" si="2189"/>
        <v>0</v>
      </c>
      <c r="L3594" s="155">
        <f t="shared" si="2189"/>
        <v>0</v>
      </c>
      <c r="M3594" s="155">
        <f t="shared" si="2177"/>
        <v>0</v>
      </c>
    </row>
    <row r="3595" spans="1:13" s="99" customFormat="1" hidden="1" x14ac:dyDescent="0.2">
      <c r="A3595" s="95" t="s">
        <v>916</v>
      </c>
      <c r="B3595" s="95" t="s">
        <v>932</v>
      </c>
      <c r="C3595" s="94">
        <v>43</v>
      </c>
      <c r="D3595" s="95" t="s">
        <v>101</v>
      </c>
      <c r="E3595" s="117">
        <v>4221</v>
      </c>
      <c r="F3595" s="140" t="s">
        <v>74</v>
      </c>
      <c r="G3595" s="132"/>
      <c r="H3595" s="275"/>
      <c r="I3595" s="275"/>
      <c r="J3595" s="275"/>
      <c r="K3595" s="275"/>
      <c r="L3595" s="275"/>
      <c r="M3595" s="275">
        <f t="shared" si="2177"/>
        <v>0</v>
      </c>
    </row>
    <row r="3596" spans="1:13" s="99" customFormat="1" hidden="1" x14ac:dyDescent="0.2">
      <c r="A3596" s="186" t="s">
        <v>916</v>
      </c>
      <c r="B3596" s="186" t="s">
        <v>932</v>
      </c>
      <c r="C3596" s="164">
        <v>43</v>
      </c>
      <c r="D3596" s="186"/>
      <c r="E3596" s="366">
        <v>45</v>
      </c>
      <c r="F3596" s="367"/>
      <c r="G3596" s="368"/>
      <c r="H3596" s="180">
        <f t="shared" ref="H3596:L3597" si="2190">H3597</f>
        <v>0</v>
      </c>
      <c r="I3596" s="180">
        <f t="shared" si="2190"/>
        <v>0</v>
      </c>
      <c r="J3596" s="180">
        <f t="shared" si="2190"/>
        <v>3000</v>
      </c>
      <c r="K3596" s="180">
        <f t="shared" si="2190"/>
        <v>0</v>
      </c>
      <c r="L3596" s="180">
        <f t="shared" si="2190"/>
        <v>0</v>
      </c>
      <c r="M3596" s="180">
        <f t="shared" si="2177"/>
        <v>3000</v>
      </c>
    </row>
    <row r="3597" spans="1:13" s="99" customFormat="1" hidden="1" x14ac:dyDescent="0.2">
      <c r="A3597" s="116" t="s">
        <v>916</v>
      </c>
      <c r="B3597" s="116" t="s">
        <v>932</v>
      </c>
      <c r="C3597" s="101">
        <v>43</v>
      </c>
      <c r="D3597" s="116"/>
      <c r="E3597" s="111">
        <v>454</v>
      </c>
      <c r="F3597" s="139"/>
      <c r="G3597" s="181"/>
      <c r="H3597" s="155">
        <f>H3598</f>
        <v>0</v>
      </c>
      <c r="I3597" s="155">
        <f>I3598</f>
        <v>0</v>
      </c>
      <c r="J3597" s="155">
        <f>J3598</f>
        <v>3000</v>
      </c>
      <c r="K3597" s="155">
        <f t="shared" si="2190"/>
        <v>0</v>
      </c>
      <c r="L3597" s="155">
        <f t="shared" si="2190"/>
        <v>0</v>
      </c>
      <c r="M3597" s="155">
        <f t="shared" si="2177"/>
        <v>3000</v>
      </c>
    </row>
    <row r="3598" spans="1:13" s="99" customFormat="1" ht="30" hidden="1" x14ac:dyDescent="0.2">
      <c r="A3598" s="95" t="s">
        <v>916</v>
      </c>
      <c r="B3598" s="95" t="s">
        <v>932</v>
      </c>
      <c r="C3598" s="94">
        <v>43</v>
      </c>
      <c r="D3598" s="95" t="s">
        <v>101</v>
      </c>
      <c r="E3598" s="117">
        <v>4541</v>
      </c>
      <c r="F3598" s="140" t="s">
        <v>805</v>
      </c>
      <c r="G3598" s="132"/>
      <c r="H3598" s="275"/>
      <c r="I3598" s="275"/>
      <c r="J3598" s="275">
        <v>3000</v>
      </c>
      <c r="K3598" s="275"/>
      <c r="L3598" s="275"/>
      <c r="M3598" s="275">
        <f t="shared" si="2177"/>
        <v>3000</v>
      </c>
    </row>
    <row r="3599" spans="1:13" s="99" customFormat="1" hidden="1" x14ac:dyDescent="0.2">
      <c r="A3599" s="186" t="s">
        <v>916</v>
      </c>
      <c r="B3599" s="186" t="s">
        <v>932</v>
      </c>
      <c r="C3599" s="164">
        <v>559</v>
      </c>
      <c r="D3599" s="186"/>
      <c r="E3599" s="366">
        <v>31</v>
      </c>
      <c r="F3599" s="367"/>
      <c r="G3599" s="368"/>
      <c r="H3599" s="180">
        <f>H3600+H3602+H3604</f>
        <v>7000</v>
      </c>
      <c r="I3599" s="180">
        <f>I3600+I3602+I3604</f>
        <v>20</v>
      </c>
      <c r="J3599" s="180">
        <f>J3600+J3602+J3604</f>
        <v>7850</v>
      </c>
      <c r="K3599" s="180">
        <f t="shared" ref="K3599:L3599" si="2191">K3600+K3602+K3604</f>
        <v>0</v>
      </c>
      <c r="L3599" s="180">
        <f t="shared" si="2191"/>
        <v>0</v>
      </c>
      <c r="M3599" s="180">
        <f t="shared" si="2177"/>
        <v>14830</v>
      </c>
    </row>
    <row r="3600" spans="1:13" s="99" customFormat="1" hidden="1" x14ac:dyDescent="0.2">
      <c r="A3600" s="116" t="s">
        <v>916</v>
      </c>
      <c r="B3600" s="116" t="s">
        <v>932</v>
      </c>
      <c r="C3600" s="101">
        <v>559</v>
      </c>
      <c r="D3600" s="116"/>
      <c r="E3600" s="111">
        <v>311</v>
      </c>
      <c r="F3600" s="139"/>
      <c r="G3600" s="181"/>
      <c r="H3600" s="155">
        <f>H3601</f>
        <v>5600</v>
      </c>
      <c r="I3600" s="155">
        <f>I3601</f>
        <v>0</v>
      </c>
      <c r="J3600" s="155">
        <f>J3601</f>
        <v>5880</v>
      </c>
      <c r="K3600" s="155">
        <f t="shared" ref="K3600:L3600" si="2192">K3601</f>
        <v>0</v>
      </c>
      <c r="L3600" s="155">
        <f t="shared" si="2192"/>
        <v>0</v>
      </c>
      <c r="M3600" s="155">
        <f t="shared" si="2177"/>
        <v>11480</v>
      </c>
    </row>
    <row r="3601" spans="1:13" s="99" customFormat="1" hidden="1" x14ac:dyDescent="0.2">
      <c r="A3601" s="95" t="s">
        <v>916</v>
      </c>
      <c r="B3601" s="95" t="s">
        <v>932</v>
      </c>
      <c r="C3601" s="94">
        <v>559</v>
      </c>
      <c r="D3601" s="95" t="s">
        <v>101</v>
      </c>
      <c r="E3601" s="117">
        <v>3111</v>
      </c>
      <c r="F3601" s="140" t="s">
        <v>33</v>
      </c>
      <c r="G3601" s="132"/>
      <c r="H3601" s="275">
        <v>5600</v>
      </c>
      <c r="I3601" s="275"/>
      <c r="J3601" s="275">
        <v>5880</v>
      </c>
      <c r="K3601" s="275"/>
      <c r="L3601" s="275"/>
      <c r="M3601" s="275">
        <f t="shared" si="2177"/>
        <v>11480</v>
      </c>
    </row>
    <row r="3602" spans="1:13" s="99" customFormat="1" hidden="1" x14ac:dyDescent="0.2">
      <c r="A3602" s="116" t="s">
        <v>916</v>
      </c>
      <c r="B3602" s="116" t="s">
        <v>932</v>
      </c>
      <c r="C3602" s="101">
        <v>559</v>
      </c>
      <c r="D3602" s="116"/>
      <c r="E3602" s="111">
        <v>312</v>
      </c>
      <c r="F3602" s="139"/>
      <c r="G3602" s="181"/>
      <c r="H3602" s="155">
        <f>H3603</f>
        <v>500</v>
      </c>
      <c r="I3602" s="155">
        <f>I3603</f>
        <v>20</v>
      </c>
      <c r="J3602" s="155">
        <f>J3603</f>
        <v>0</v>
      </c>
      <c r="K3602" s="155">
        <f t="shared" ref="K3602:L3602" si="2193">K3603</f>
        <v>0</v>
      </c>
      <c r="L3602" s="155">
        <f t="shared" si="2193"/>
        <v>0</v>
      </c>
      <c r="M3602" s="155">
        <f t="shared" si="2177"/>
        <v>480</v>
      </c>
    </row>
    <row r="3603" spans="1:13" s="99" customFormat="1" hidden="1" x14ac:dyDescent="0.2">
      <c r="A3603" s="95" t="s">
        <v>916</v>
      </c>
      <c r="B3603" s="95" t="s">
        <v>932</v>
      </c>
      <c r="C3603" s="94">
        <v>559</v>
      </c>
      <c r="D3603" s="95" t="s">
        <v>101</v>
      </c>
      <c r="E3603" s="117">
        <v>3121</v>
      </c>
      <c r="F3603" s="140" t="s">
        <v>471</v>
      </c>
      <c r="G3603" s="132"/>
      <c r="H3603" s="275">
        <v>500</v>
      </c>
      <c r="I3603" s="275">
        <v>20</v>
      </c>
      <c r="J3603" s="275"/>
      <c r="K3603" s="275"/>
      <c r="L3603" s="275"/>
      <c r="M3603" s="275">
        <f t="shared" si="2177"/>
        <v>480</v>
      </c>
    </row>
    <row r="3604" spans="1:13" s="99" customFormat="1" hidden="1" x14ac:dyDescent="0.2">
      <c r="A3604" s="116" t="s">
        <v>916</v>
      </c>
      <c r="B3604" s="116" t="s">
        <v>932</v>
      </c>
      <c r="C3604" s="101">
        <v>559</v>
      </c>
      <c r="D3604" s="116"/>
      <c r="E3604" s="111">
        <v>313</v>
      </c>
      <c r="F3604" s="139"/>
      <c r="G3604" s="181"/>
      <c r="H3604" s="155">
        <f>H3605</f>
        <v>900</v>
      </c>
      <c r="I3604" s="155">
        <f>I3605</f>
        <v>0</v>
      </c>
      <c r="J3604" s="155">
        <f>J3605</f>
        <v>1970</v>
      </c>
      <c r="K3604" s="155">
        <f t="shared" ref="K3604:L3604" si="2194">K3605</f>
        <v>0</v>
      </c>
      <c r="L3604" s="155">
        <f t="shared" si="2194"/>
        <v>0</v>
      </c>
      <c r="M3604" s="155">
        <f t="shared" si="2177"/>
        <v>2870</v>
      </c>
    </row>
    <row r="3605" spans="1:13" s="99" customFormat="1" hidden="1" x14ac:dyDescent="0.2">
      <c r="A3605" s="95" t="s">
        <v>916</v>
      </c>
      <c r="B3605" s="95" t="s">
        <v>932</v>
      </c>
      <c r="C3605" s="94">
        <v>559</v>
      </c>
      <c r="D3605" s="95" t="s">
        <v>101</v>
      </c>
      <c r="E3605" s="117">
        <v>3132</v>
      </c>
      <c r="F3605" s="140" t="s">
        <v>40</v>
      </c>
      <c r="G3605" s="132"/>
      <c r="H3605" s="275">
        <v>900</v>
      </c>
      <c r="I3605" s="275"/>
      <c r="J3605" s="275">
        <v>1970</v>
      </c>
      <c r="K3605" s="275"/>
      <c r="L3605" s="275"/>
      <c r="M3605" s="275">
        <f t="shared" si="2177"/>
        <v>2870</v>
      </c>
    </row>
    <row r="3606" spans="1:13" s="99" customFormat="1" hidden="1" x14ac:dyDescent="0.2">
      <c r="A3606" s="186" t="s">
        <v>916</v>
      </c>
      <c r="B3606" s="186" t="s">
        <v>932</v>
      </c>
      <c r="C3606" s="164">
        <v>559</v>
      </c>
      <c r="D3606" s="186"/>
      <c r="E3606" s="366">
        <v>32</v>
      </c>
      <c r="F3606" s="367"/>
      <c r="G3606" s="368"/>
      <c r="H3606" s="180">
        <f t="shared" ref="H3606:J3606" si="2195">H3607+H3610</f>
        <v>3000</v>
      </c>
      <c r="I3606" s="180">
        <f t="shared" si="2195"/>
        <v>1760</v>
      </c>
      <c r="J3606" s="180">
        <f t="shared" si="2195"/>
        <v>0</v>
      </c>
      <c r="K3606" s="180">
        <f t="shared" ref="K3606:L3606" si="2196">K3607+K3610</f>
        <v>0</v>
      </c>
      <c r="L3606" s="180">
        <f t="shared" si="2196"/>
        <v>0</v>
      </c>
      <c r="M3606" s="180">
        <f t="shared" si="2177"/>
        <v>1240</v>
      </c>
    </row>
    <row r="3607" spans="1:13" s="99" customFormat="1" hidden="1" x14ac:dyDescent="0.2">
      <c r="A3607" s="116" t="s">
        <v>916</v>
      </c>
      <c r="B3607" s="116" t="s">
        <v>932</v>
      </c>
      <c r="C3607" s="101">
        <v>559</v>
      </c>
      <c r="D3607" s="116"/>
      <c r="E3607" s="111">
        <v>321</v>
      </c>
      <c r="F3607" s="139"/>
      <c r="G3607" s="181"/>
      <c r="H3607" s="155">
        <f>SUM(H3608:H3609)</f>
        <v>1500</v>
      </c>
      <c r="I3607" s="155">
        <f>SUM(I3608:I3609)</f>
        <v>260</v>
      </c>
      <c r="J3607" s="155">
        <f>SUM(J3608:J3609)</f>
        <v>0</v>
      </c>
      <c r="K3607" s="155">
        <f t="shared" ref="K3607:L3607" si="2197">SUM(K3608:K3609)</f>
        <v>0</v>
      </c>
      <c r="L3607" s="155">
        <f t="shared" si="2197"/>
        <v>0</v>
      </c>
      <c r="M3607" s="155">
        <f t="shared" si="2177"/>
        <v>1240</v>
      </c>
    </row>
    <row r="3608" spans="1:13" s="99" customFormat="1" hidden="1" x14ac:dyDescent="0.2">
      <c r="A3608" s="95" t="s">
        <v>916</v>
      </c>
      <c r="B3608" s="95" t="s">
        <v>932</v>
      </c>
      <c r="C3608" s="94">
        <v>559</v>
      </c>
      <c r="D3608" s="95" t="s">
        <v>101</v>
      </c>
      <c r="E3608" s="117">
        <v>3211</v>
      </c>
      <c r="F3608" s="140" t="s">
        <v>42</v>
      </c>
      <c r="G3608" s="132"/>
      <c r="H3608" s="275">
        <v>1000</v>
      </c>
      <c r="I3608" s="275"/>
      <c r="J3608" s="275"/>
      <c r="K3608" s="275"/>
      <c r="L3608" s="275"/>
      <c r="M3608" s="275">
        <f t="shared" si="2177"/>
        <v>1000</v>
      </c>
    </row>
    <row r="3609" spans="1:13" s="99" customFormat="1" ht="30" hidden="1" x14ac:dyDescent="0.2">
      <c r="A3609" s="95" t="s">
        <v>916</v>
      </c>
      <c r="B3609" s="95" t="s">
        <v>932</v>
      </c>
      <c r="C3609" s="94">
        <v>559</v>
      </c>
      <c r="D3609" s="95" t="s">
        <v>101</v>
      </c>
      <c r="E3609" s="117">
        <v>3212</v>
      </c>
      <c r="F3609" s="140" t="s">
        <v>43</v>
      </c>
      <c r="G3609" s="132"/>
      <c r="H3609" s="275">
        <v>500</v>
      </c>
      <c r="I3609" s="275">
        <v>260</v>
      </c>
      <c r="J3609" s="275"/>
      <c r="K3609" s="275"/>
      <c r="L3609" s="275"/>
      <c r="M3609" s="275">
        <f t="shared" si="2177"/>
        <v>240</v>
      </c>
    </row>
    <row r="3610" spans="1:13" s="99" customFormat="1" hidden="1" x14ac:dyDescent="0.2">
      <c r="A3610" s="116" t="s">
        <v>916</v>
      </c>
      <c r="B3610" s="116" t="s">
        <v>932</v>
      </c>
      <c r="C3610" s="101">
        <v>559</v>
      </c>
      <c r="D3610" s="116"/>
      <c r="E3610" s="111">
        <v>322</v>
      </c>
      <c r="F3610" s="139"/>
      <c r="G3610" s="181"/>
      <c r="H3610" s="155">
        <f t="shared" ref="H3610:L3610" si="2198">SUM(H3611)</f>
        <v>1500</v>
      </c>
      <c r="I3610" s="155">
        <f t="shared" si="2198"/>
        <v>1500</v>
      </c>
      <c r="J3610" s="155">
        <f t="shared" si="2198"/>
        <v>0</v>
      </c>
      <c r="K3610" s="155">
        <f t="shared" si="2198"/>
        <v>0</v>
      </c>
      <c r="L3610" s="155">
        <f t="shared" si="2198"/>
        <v>0</v>
      </c>
      <c r="M3610" s="155">
        <f t="shared" si="2177"/>
        <v>0</v>
      </c>
    </row>
    <row r="3611" spans="1:13" s="99" customFormat="1" hidden="1" x14ac:dyDescent="0.2">
      <c r="A3611" s="95" t="s">
        <v>916</v>
      </c>
      <c r="B3611" s="95" t="s">
        <v>932</v>
      </c>
      <c r="C3611" s="94">
        <v>559</v>
      </c>
      <c r="D3611" s="95" t="s">
        <v>101</v>
      </c>
      <c r="E3611" s="117">
        <v>3221</v>
      </c>
      <c r="F3611" s="140" t="s">
        <v>297</v>
      </c>
      <c r="G3611" s="132"/>
      <c r="H3611" s="275">
        <v>1500</v>
      </c>
      <c r="I3611" s="275">
        <v>1500</v>
      </c>
      <c r="J3611" s="275"/>
      <c r="K3611" s="275"/>
      <c r="L3611" s="275"/>
      <c r="M3611" s="275">
        <f t="shared" si="2177"/>
        <v>0</v>
      </c>
    </row>
    <row r="3612" spans="1:13" s="99" customFormat="1" hidden="1" x14ac:dyDescent="0.2">
      <c r="A3612" s="186" t="s">
        <v>916</v>
      </c>
      <c r="B3612" s="186" t="s">
        <v>932</v>
      </c>
      <c r="C3612" s="164">
        <v>559</v>
      </c>
      <c r="D3612" s="186"/>
      <c r="E3612" s="366">
        <v>42</v>
      </c>
      <c r="F3612" s="367"/>
      <c r="G3612" s="368"/>
      <c r="H3612" s="180">
        <f t="shared" ref="H3612:L3613" si="2199">H3613</f>
        <v>56000</v>
      </c>
      <c r="I3612" s="180">
        <f t="shared" si="2199"/>
        <v>56000</v>
      </c>
      <c r="J3612" s="180">
        <f t="shared" si="2199"/>
        <v>0</v>
      </c>
      <c r="K3612" s="180">
        <f t="shared" si="2199"/>
        <v>0</v>
      </c>
      <c r="L3612" s="180">
        <f t="shared" si="2199"/>
        <v>0</v>
      </c>
      <c r="M3612" s="180">
        <f t="shared" si="2177"/>
        <v>0</v>
      </c>
    </row>
    <row r="3613" spans="1:13" s="99" customFormat="1" hidden="1" x14ac:dyDescent="0.2">
      <c r="A3613" s="116" t="s">
        <v>916</v>
      </c>
      <c r="B3613" s="116" t="s">
        <v>932</v>
      </c>
      <c r="C3613" s="101">
        <v>559</v>
      </c>
      <c r="D3613" s="116"/>
      <c r="E3613" s="111">
        <v>422</v>
      </c>
      <c r="F3613" s="139"/>
      <c r="G3613" s="181"/>
      <c r="H3613" s="155">
        <f t="shared" si="2199"/>
        <v>56000</v>
      </c>
      <c r="I3613" s="155">
        <f t="shared" si="2199"/>
        <v>56000</v>
      </c>
      <c r="J3613" s="155">
        <f t="shared" si="2199"/>
        <v>0</v>
      </c>
      <c r="K3613" s="155">
        <f t="shared" si="2199"/>
        <v>0</v>
      </c>
      <c r="L3613" s="155">
        <f t="shared" si="2199"/>
        <v>0</v>
      </c>
      <c r="M3613" s="155">
        <f t="shared" si="2177"/>
        <v>0</v>
      </c>
    </row>
    <row r="3614" spans="1:13" s="99" customFormat="1" hidden="1" x14ac:dyDescent="0.2">
      <c r="A3614" s="95" t="s">
        <v>916</v>
      </c>
      <c r="B3614" s="95" t="s">
        <v>932</v>
      </c>
      <c r="C3614" s="94">
        <v>559</v>
      </c>
      <c r="D3614" s="95" t="s">
        <v>101</v>
      </c>
      <c r="E3614" s="117">
        <v>4221</v>
      </c>
      <c r="F3614" s="140" t="s">
        <v>74</v>
      </c>
      <c r="G3614" s="132"/>
      <c r="H3614" s="275">
        <v>56000</v>
      </c>
      <c r="I3614" s="275">
        <v>56000</v>
      </c>
      <c r="J3614" s="275"/>
      <c r="K3614" s="275"/>
      <c r="L3614" s="275"/>
      <c r="M3614" s="275">
        <f t="shared" si="2177"/>
        <v>0</v>
      </c>
    </row>
    <row r="3615" spans="1:13" s="99" customFormat="1" hidden="1" x14ac:dyDescent="0.2">
      <c r="A3615" s="186" t="s">
        <v>916</v>
      </c>
      <c r="B3615" s="186" t="s">
        <v>932</v>
      </c>
      <c r="C3615" s="164">
        <v>559</v>
      </c>
      <c r="D3615" s="186"/>
      <c r="E3615" s="366">
        <v>45</v>
      </c>
      <c r="F3615" s="367"/>
      <c r="G3615" s="368"/>
      <c r="H3615" s="180">
        <f t="shared" ref="H3615:L3616" si="2200">H3616</f>
        <v>30000</v>
      </c>
      <c r="I3615" s="180">
        <f t="shared" si="2200"/>
        <v>18000</v>
      </c>
      <c r="J3615" s="180">
        <f t="shared" si="2200"/>
        <v>0</v>
      </c>
      <c r="K3615" s="180">
        <f t="shared" si="2200"/>
        <v>0</v>
      </c>
      <c r="L3615" s="180">
        <f t="shared" si="2200"/>
        <v>0</v>
      </c>
      <c r="M3615" s="180">
        <f t="shared" si="2177"/>
        <v>12000</v>
      </c>
    </row>
    <row r="3616" spans="1:13" s="99" customFormat="1" hidden="1" x14ac:dyDescent="0.2">
      <c r="A3616" s="116" t="s">
        <v>916</v>
      </c>
      <c r="B3616" s="116" t="s">
        <v>932</v>
      </c>
      <c r="C3616" s="101">
        <v>559</v>
      </c>
      <c r="D3616" s="116"/>
      <c r="E3616" s="111">
        <v>454</v>
      </c>
      <c r="F3616" s="139"/>
      <c r="G3616" s="181"/>
      <c r="H3616" s="155">
        <f>H3617</f>
        <v>30000</v>
      </c>
      <c r="I3616" s="155">
        <f>I3617</f>
        <v>18000</v>
      </c>
      <c r="J3616" s="155">
        <f>J3617</f>
        <v>0</v>
      </c>
      <c r="K3616" s="155">
        <f t="shared" si="2200"/>
        <v>0</v>
      </c>
      <c r="L3616" s="155">
        <f t="shared" si="2200"/>
        <v>0</v>
      </c>
      <c r="M3616" s="155">
        <f t="shared" si="2177"/>
        <v>12000</v>
      </c>
    </row>
    <row r="3617" spans="1:13" s="99" customFormat="1" ht="30" hidden="1" x14ac:dyDescent="0.2">
      <c r="A3617" s="95" t="s">
        <v>916</v>
      </c>
      <c r="B3617" s="95" t="s">
        <v>932</v>
      </c>
      <c r="C3617" s="94">
        <v>559</v>
      </c>
      <c r="D3617" s="95" t="s">
        <v>101</v>
      </c>
      <c r="E3617" s="117">
        <v>4541</v>
      </c>
      <c r="F3617" s="140" t="s">
        <v>805</v>
      </c>
      <c r="G3617" s="132"/>
      <c r="H3617" s="275">
        <v>30000</v>
      </c>
      <c r="I3617" s="275">
        <v>18000</v>
      </c>
      <c r="J3617" s="275"/>
      <c r="K3617" s="275"/>
      <c r="L3617" s="275"/>
      <c r="M3617" s="275">
        <f t="shared" si="2177"/>
        <v>12000</v>
      </c>
    </row>
    <row r="3618" spans="1:13" s="99" customFormat="1" ht="67.5" hidden="1" x14ac:dyDescent="0.2">
      <c r="A3618" s="187" t="s">
        <v>916</v>
      </c>
      <c r="B3618" s="169" t="s">
        <v>933</v>
      </c>
      <c r="C3618" s="169"/>
      <c r="D3618" s="169"/>
      <c r="E3618" s="170"/>
      <c r="F3618" s="172" t="s">
        <v>934</v>
      </c>
      <c r="G3618" s="173" t="s">
        <v>618</v>
      </c>
      <c r="H3618" s="297">
        <f>H3619+H3626+H3632+H3639</f>
        <v>20160</v>
      </c>
      <c r="I3618" s="297">
        <f t="shared" ref="I3618:J3618" si="2201">I3619+I3626+I3632+I3639</f>
        <v>0</v>
      </c>
      <c r="J3618" s="297">
        <f t="shared" si="2201"/>
        <v>5040</v>
      </c>
      <c r="K3618" s="297">
        <f t="shared" ref="K3618:L3618" si="2202">K3619+K3626+K3632+K3639</f>
        <v>0</v>
      </c>
      <c r="L3618" s="297">
        <f t="shared" si="2202"/>
        <v>0</v>
      </c>
      <c r="M3618" s="297">
        <f t="shared" si="2177"/>
        <v>25200</v>
      </c>
    </row>
    <row r="3619" spans="1:13" s="99" customFormat="1" hidden="1" x14ac:dyDescent="0.2">
      <c r="A3619" s="186" t="s">
        <v>916</v>
      </c>
      <c r="B3619" s="186" t="s">
        <v>933</v>
      </c>
      <c r="C3619" s="164">
        <v>43</v>
      </c>
      <c r="D3619" s="186"/>
      <c r="E3619" s="366">
        <v>31</v>
      </c>
      <c r="F3619" s="367"/>
      <c r="G3619" s="368"/>
      <c r="H3619" s="180">
        <f>H3620+H3622+H3624</f>
        <v>0</v>
      </c>
      <c r="I3619" s="180">
        <f t="shared" ref="I3619:J3619" si="2203">I3620+I3622+I3624</f>
        <v>0</v>
      </c>
      <c r="J3619" s="180">
        <f t="shared" si="2203"/>
        <v>820</v>
      </c>
      <c r="K3619" s="180">
        <f t="shared" ref="K3619:L3619" si="2204">K3620+K3622+K3624</f>
        <v>0</v>
      </c>
      <c r="L3619" s="180">
        <f t="shared" si="2204"/>
        <v>0</v>
      </c>
      <c r="M3619" s="180">
        <f t="shared" si="2177"/>
        <v>820</v>
      </c>
    </row>
    <row r="3620" spans="1:13" s="99" customFormat="1" hidden="1" x14ac:dyDescent="0.2">
      <c r="A3620" s="116" t="s">
        <v>916</v>
      </c>
      <c r="B3620" s="116" t="s">
        <v>933</v>
      </c>
      <c r="C3620" s="101">
        <v>43</v>
      </c>
      <c r="D3620" s="116"/>
      <c r="E3620" s="111">
        <v>311</v>
      </c>
      <c r="F3620" s="139"/>
      <c r="G3620" s="181"/>
      <c r="H3620" s="155">
        <f>H3621</f>
        <v>0</v>
      </c>
      <c r="I3620" s="155">
        <f t="shared" ref="I3620:L3620" si="2205">I3621</f>
        <v>0</v>
      </c>
      <c r="J3620" s="155">
        <f t="shared" si="2205"/>
        <v>680</v>
      </c>
      <c r="K3620" s="155">
        <f t="shared" si="2205"/>
        <v>0</v>
      </c>
      <c r="L3620" s="155">
        <f t="shared" si="2205"/>
        <v>0</v>
      </c>
      <c r="M3620" s="155">
        <f t="shared" si="2177"/>
        <v>680</v>
      </c>
    </row>
    <row r="3621" spans="1:13" s="99" customFormat="1" hidden="1" x14ac:dyDescent="0.2">
      <c r="A3621" s="95" t="s">
        <v>916</v>
      </c>
      <c r="B3621" s="95" t="s">
        <v>933</v>
      </c>
      <c r="C3621" s="94">
        <v>43</v>
      </c>
      <c r="D3621" s="95" t="s">
        <v>101</v>
      </c>
      <c r="E3621" s="117">
        <v>3111</v>
      </c>
      <c r="F3621" s="140" t="s">
        <v>33</v>
      </c>
      <c r="G3621" s="132"/>
      <c r="H3621" s="275"/>
      <c r="I3621" s="275"/>
      <c r="J3621" s="275">
        <v>680</v>
      </c>
      <c r="K3621" s="275"/>
      <c r="L3621" s="275"/>
      <c r="M3621" s="275">
        <f t="shared" si="2177"/>
        <v>680</v>
      </c>
    </row>
    <row r="3622" spans="1:13" s="99" customFormat="1" hidden="1" x14ac:dyDescent="0.2">
      <c r="A3622" s="116" t="s">
        <v>916</v>
      </c>
      <c r="B3622" s="116" t="s">
        <v>933</v>
      </c>
      <c r="C3622" s="101">
        <v>43</v>
      </c>
      <c r="D3622" s="116"/>
      <c r="E3622" s="111">
        <v>312</v>
      </c>
      <c r="F3622" s="139"/>
      <c r="G3622" s="181"/>
      <c r="H3622" s="155">
        <f>H3623</f>
        <v>0</v>
      </c>
      <c r="I3622" s="155">
        <f t="shared" ref="I3622:L3622" si="2206">I3623</f>
        <v>0</v>
      </c>
      <c r="J3622" s="155">
        <f t="shared" si="2206"/>
        <v>10</v>
      </c>
      <c r="K3622" s="155">
        <f t="shared" si="2206"/>
        <v>0</v>
      </c>
      <c r="L3622" s="155">
        <f t="shared" si="2206"/>
        <v>0</v>
      </c>
      <c r="M3622" s="155">
        <f t="shared" si="2177"/>
        <v>10</v>
      </c>
    </row>
    <row r="3623" spans="1:13" s="99" customFormat="1" hidden="1" x14ac:dyDescent="0.2">
      <c r="A3623" s="95" t="s">
        <v>916</v>
      </c>
      <c r="B3623" s="95" t="s">
        <v>933</v>
      </c>
      <c r="C3623" s="94">
        <v>43</v>
      </c>
      <c r="D3623" s="95" t="s">
        <v>101</v>
      </c>
      <c r="E3623" s="117">
        <v>3121</v>
      </c>
      <c r="F3623" s="140" t="s">
        <v>471</v>
      </c>
      <c r="G3623" s="132"/>
      <c r="H3623" s="275"/>
      <c r="I3623" s="275"/>
      <c r="J3623" s="275">
        <v>10</v>
      </c>
      <c r="K3623" s="275"/>
      <c r="L3623" s="275"/>
      <c r="M3623" s="275">
        <f t="shared" si="2177"/>
        <v>10</v>
      </c>
    </row>
    <row r="3624" spans="1:13" s="99" customFormat="1" hidden="1" x14ac:dyDescent="0.2">
      <c r="A3624" s="116" t="s">
        <v>916</v>
      </c>
      <c r="B3624" s="116" t="s">
        <v>933</v>
      </c>
      <c r="C3624" s="101">
        <v>43</v>
      </c>
      <c r="D3624" s="116"/>
      <c r="E3624" s="111">
        <v>313</v>
      </c>
      <c r="F3624" s="139"/>
      <c r="G3624" s="181"/>
      <c r="H3624" s="155">
        <f>H3625</f>
        <v>0</v>
      </c>
      <c r="I3624" s="155">
        <f t="shared" ref="I3624:L3624" si="2207">I3625</f>
        <v>0</v>
      </c>
      <c r="J3624" s="155">
        <f t="shared" si="2207"/>
        <v>130</v>
      </c>
      <c r="K3624" s="155">
        <f t="shared" si="2207"/>
        <v>0</v>
      </c>
      <c r="L3624" s="155">
        <f t="shared" si="2207"/>
        <v>0</v>
      </c>
      <c r="M3624" s="155">
        <f t="shared" si="2177"/>
        <v>130</v>
      </c>
    </row>
    <row r="3625" spans="1:13" s="99" customFormat="1" hidden="1" x14ac:dyDescent="0.2">
      <c r="A3625" s="95" t="s">
        <v>916</v>
      </c>
      <c r="B3625" s="95" t="s">
        <v>933</v>
      </c>
      <c r="C3625" s="94">
        <v>43</v>
      </c>
      <c r="D3625" s="95" t="s">
        <v>101</v>
      </c>
      <c r="E3625" s="117">
        <v>3132</v>
      </c>
      <c r="F3625" s="140" t="s">
        <v>40</v>
      </c>
      <c r="G3625" s="132"/>
      <c r="H3625" s="275"/>
      <c r="I3625" s="275"/>
      <c r="J3625" s="275">
        <v>130</v>
      </c>
      <c r="K3625" s="275"/>
      <c r="L3625" s="275"/>
      <c r="M3625" s="275">
        <f t="shared" si="2177"/>
        <v>130</v>
      </c>
    </row>
    <row r="3626" spans="1:13" s="99" customFormat="1" hidden="1" x14ac:dyDescent="0.2">
      <c r="A3626" s="186" t="s">
        <v>916</v>
      </c>
      <c r="B3626" s="186" t="s">
        <v>933</v>
      </c>
      <c r="C3626" s="164">
        <v>43</v>
      </c>
      <c r="D3626" s="186"/>
      <c r="E3626" s="366">
        <v>32</v>
      </c>
      <c r="F3626" s="367"/>
      <c r="G3626" s="368"/>
      <c r="H3626" s="180">
        <f>H3627+H3630</f>
        <v>0</v>
      </c>
      <c r="I3626" s="180">
        <f t="shared" ref="I3626:J3626" si="2208">I3627+I3630</f>
        <v>0</v>
      </c>
      <c r="J3626" s="180">
        <f t="shared" si="2208"/>
        <v>4220</v>
      </c>
      <c r="K3626" s="180">
        <f t="shared" ref="K3626:L3626" si="2209">K3627+K3630</f>
        <v>0</v>
      </c>
      <c r="L3626" s="180">
        <f t="shared" si="2209"/>
        <v>0</v>
      </c>
      <c r="M3626" s="180">
        <f t="shared" si="2177"/>
        <v>4220</v>
      </c>
    </row>
    <row r="3627" spans="1:13" s="99" customFormat="1" hidden="1" x14ac:dyDescent="0.2">
      <c r="A3627" s="116" t="s">
        <v>916</v>
      </c>
      <c r="B3627" s="116" t="s">
        <v>933</v>
      </c>
      <c r="C3627" s="101">
        <v>43</v>
      </c>
      <c r="D3627" s="116"/>
      <c r="E3627" s="111">
        <v>321</v>
      </c>
      <c r="F3627" s="139"/>
      <c r="G3627" s="181"/>
      <c r="H3627" s="155">
        <f>H3628+H3629</f>
        <v>0</v>
      </c>
      <c r="I3627" s="155">
        <f t="shared" ref="I3627:J3627" si="2210">I3628+I3629</f>
        <v>0</v>
      </c>
      <c r="J3627" s="155">
        <f t="shared" si="2210"/>
        <v>220</v>
      </c>
      <c r="K3627" s="155">
        <f t="shared" ref="K3627:L3627" si="2211">K3628+K3629</f>
        <v>0</v>
      </c>
      <c r="L3627" s="155">
        <f t="shared" si="2211"/>
        <v>0</v>
      </c>
      <c r="M3627" s="155">
        <f t="shared" si="2177"/>
        <v>220</v>
      </c>
    </row>
    <row r="3628" spans="1:13" s="99" customFormat="1" hidden="1" x14ac:dyDescent="0.2">
      <c r="A3628" s="95" t="s">
        <v>916</v>
      </c>
      <c r="B3628" s="95" t="s">
        <v>933</v>
      </c>
      <c r="C3628" s="94">
        <v>43</v>
      </c>
      <c r="D3628" s="95" t="s">
        <v>101</v>
      </c>
      <c r="E3628" s="117">
        <v>3211</v>
      </c>
      <c r="F3628" s="140" t="s">
        <v>42</v>
      </c>
      <c r="G3628" s="132"/>
      <c r="H3628" s="275"/>
      <c r="I3628" s="275"/>
      <c r="J3628" s="275">
        <v>200</v>
      </c>
      <c r="K3628" s="275"/>
      <c r="L3628" s="275"/>
      <c r="M3628" s="275">
        <f t="shared" si="2177"/>
        <v>200</v>
      </c>
    </row>
    <row r="3629" spans="1:13" s="99" customFormat="1" ht="30" hidden="1" x14ac:dyDescent="0.2">
      <c r="A3629" s="95" t="s">
        <v>916</v>
      </c>
      <c r="B3629" s="95" t="s">
        <v>933</v>
      </c>
      <c r="C3629" s="94">
        <v>43</v>
      </c>
      <c r="D3629" s="95" t="s">
        <v>101</v>
      </c>
      <c r="E3629" s="117">
        <v>3212</v>
      </c>
      <c r="F3629" s="140" t="s">
        <v>43</v>
      </c>
      <c r="G3629" s="132"/>
      <c r="H3629" s="275"/>
      <c r="I3629" s="275"/>
      <c r="J3629" s="275">
        <v>20</v>
      </c>
      <c r="K3629" s="275"/>
      <c r="L3629" s="275"/>
      <c r="M3629" s="275">
        <f t="shared" si="2177"/>
        <v>20</v>
      </c>
    </row>
    <row r="3630" spans="1:13" s="99" customFormat="1" hidden="1" x14ac:dyDescent="0.2">
      <c r="A3630" s="116" t="s">
        <v>916</v>
      </c>
      <c r="B3630" s="116" t="s">
        <v>933</v>
      </c>
      <c r="C3630" s="101">
        <v>43</v>
      </c>
      <c r="D3630" s="116"/>
      <c r="E3630" s="111">
        <v>323</v>
      </c>
      <c r="F3630" s="139"/>
      <c r="G3630" s="181"/>
      <c r="H3630" s="155">
        <f>H3631</f>
        <v>0</v>
      </c>
      <c r="I3630" s="155">
        <f t="shared" ref="I3630:L3630" si="2212">I3631</f>
        <v>0</v>
      </c>
      <c r="J3630" s="155">
        <f t="shared" si="2212"/>
        <v>4000</v>
      </c>
      <c r="K3630" s="155">
        <f t="shared" si="2212"/>
        <v>0</v>
      </c>
      <c r="L3630" s="155">
        <f t="shared" si="2212"/>
        <v>0</v>
      </c>
      <c r="M3630" s="155">
        <f t="shared" si="2177"/>
        <v>4000</v>
      </c>
    </row>
    <row r="3631" spans="1:13" s="99" customFormat="1" hidden="1" x14ac:dyDescent="0.2">
      <c r="A3631" s="95" t="s">
        <v>916</v>
      </c>
      <c r="B3631" s="95" t="s">
        <v>933</v>
      </c>
      <c r="C3631" s="94">
        <v>43</v>
      </c>
      <c r="D3631" s="95" t="s">
        <v>101</v>
      </c>
      <c r="E3631" s="117">
        <v>3237</v>
      </c>
      <c r="F3631" s="140" t="s">
        <v>58</v>
      </c>
      <c r="G3631" s="132"/>
      <c r="H3631" s="275"/>
      <c r="I3631" s="275"/>
      <c r="J3631" s="275">
        <v>4000</v>
      </c>
      <c r="K3631" s="275"/>
      <c r="L3631" s="275"/>
      <c r="M3631" s="275">
        <f t="shared" si="2177"/>
        <v>4000</v>
      </c>
    </row>
    <row r="3632" spans="1:13" s="99" customFormat="1" hidden="1" x14ac:dyDescent="0.2">
      <c r="A3632" s="186" t="s">
        <v>916</v>
      </c>
      <c r="B3632" s="186" t="s">
        <v>933</v>
      </c>
      <c r="C3632" s="164">
        <v>559</v>
      </c>
      <c r="D3632" s="186"/>
      <c r="E3632" s="366">
        <v>31</v>
      </c>
      <c r="F3632" s="367"/>
      <c r="G3632" s="368"/>
      <c r="H3632" s="180">
        <f>H3633+H3635+H3637</f>
        <v>3260</v>
      </c>
      <c r="I3632" s="180">
        <f t="shared" ref="I3632:J3632" si="2213">I3633+I3635+I3637</f>
        <v>0</v>
      </c>
      <c r="J3632" s="180">
        <f t="shared" si="2213"/>
        <v>0</v>
      </c>
      <c r="K3632" s="180">
        <f t="shared" ref="K3632:L3632" si="2214">K3633+K3635+K3637</f>
        <v>0</v>
      </c>
      <c r="L3632" s="180">
        <f t="shared" si="2214"/>
        <v>0</v>
      </c>
      <c r="M3632" s="180">
        <f t="shared" si="2177"/>
        <v>3260</v>
      </c>
    </row>
    <row r="3633" spans="1:13" s="99" customFormat="1" hidden="1" x14ac:dyDescent="0.2">
      <c r="A3633" s="116" t="s">
        <v>916</v>
      </c>
      <c r="B3633" s="116" t="s">
        <v>933</v>
      </c>
      <c r="C3633" s="101">
        <v>559</v>
      </c>
      <c r="D3633" s="116"/>
      <c r="E3633" s="111">
        <v>311</v>
      </c>
      <c r="F3633" s="139"/>
      <c r="G3633" s="181"/>
      <c r="H3633" s="155">
        <f>H3634</f>
        <v>2720</v>
      </c>
      <c r="I3633" s="155">
        <f t="shared" ref="I3633:L3633" si="2215">I3634</f>
        <v>0</v>
      </c>
      <c r="J3633" s="155">
        <f t="shared" si="2215"/>
        <v>0</v>
      </c>
      <c r="K3633" s="155">
        <f t="shared" si="2215"/>
        <v>0</v>
      </c>
      <c r="L3633" s="155">
        <f t="shared" si="2215"/>
        <v>0</v>
      </c>
      <c r="M3633" s="155">
        <f t="shared" si="2177"/>
        <v>2720</v>
      </c>
    </row>
    <row r="3634" spans="1:13" s="99" customFormat="1" hidden="1" x14ac:dyDescent="0.2">
      <c r="A3634" s="95" t="s">
        <v>916</v>
      </c>
      <c r="B3634" s="95" t="s">
        <v>933</v>
      </c>
      <c r="C3634" s="94">
        <v>559</v>
      </c>
      <c r="D3634" s="95" t="s">
        <v>101</v>
      </c>
      <c r="E3634" s="117">
        <v>3111</v>
      </c>
      <c r="F3634" s="140" t="s">
        <v>33</v>
      </c>
      <c r="G3634" s="132"/>
      <c r="H3634" s="369">
        <v>2720</v>
      </c>
      <c r="I3634" s="275"/>
      <c r="J3634" s="275">
        <v>0</v>
      </c>
      <c r="K3634" s="275"/>
      <c r="L3634" s="275"/>
      <c r="M3634" s="275">
        <f t="shared" si="2177"/>
        <v>2720</v>
      </c>
    </row>
    <row r="3635" spans="1:13" s="99" customFormat="1" hidden="1" x14ac:dyDescent="0.2">
      <c r="A3635" s="116" t="s">
        <v>916</v>
      </c>
      <c r="B3635" s="116" t="s">
        <v>933</v>
      </c>
      <c r="C3635" s="101">
        <v>559</v>
      </c>
      <c r="D3635" s="116"/>
      <c r="E3635" s="111">
        <v>312</v>
      </c>
      <c r="F3635" s="139"/>
      <c r="G3635" s="181"/>
      <c r="H3635" s="155">
        <f>H3636</f>
        <v>20</v>
      </c>
      <c r="I3635" s="155">
        <f t="shared" ref="I3635:L3635" si="2216">I3636</f>
        <v>0</v>
      </c>
      <c r="J3635" s="155">
        <f t="shared" si="2216"/>
        <v>0</v>
      </c>
      <c r="K3635" s="155">
        <f t="shared" si="2216"/>
        <v>0</v>
      </c>
      <c r="L3635" s="155">
        <f t="shared" si="2216"/>
        <v>0</v>
      </c>
      <c r="M3635" s="155">
        <f t="shared" si="2177"/>
        <v>20</v>
      </c>
    </row>
    <row r="3636" spans="1:13" s="99" customFormat="1" hidden="1" x14ac:dyDescent="0.2">
      <c r="A3636" s="95" t="s">
        <v>916</v>
      </c>
      <c r="B3636" s="95" t="s">
        <v>933</v>
      </c>
      <c r="C3636" s="94">
        <v>559</v>
      </c>
      <c r="D3636" s="95" t="s">
        <v>101</v>
      </c>
      <c r="E3636" s="117">
        <v>3121</v>
      </c>
      <c r="F3636" s="140" t="s">
        <v>471</v>
      </c>
      <c r="G3636" s="132"/>
      <c r="H3636" s="369">
        <v>20</v>
      </c>
      <c r="I3636" s="275"/>
      <c r="J3636" s="275">
        <v>0</v>
      </c>
      <c r="K3636" s="275"/>
      <c r="L3636" s="275"/>
      <c r="M3636" s="275">
        <f t="shared" si="2177"/>
        <v>20</v>
      </c>
    </row>
    <row r="3637" spans="1:13" s="99" customFormat="1" hidden="1" x14ac:dyDescent="0.2">
      <c r="A3637" s="116" t="s">
        <v>916</v>
      </c>
      <c r="B3637" s="116" t="s">
        <v>933</v>
      </c>
      <c r="C3637" s="101">
        <v>559</v>
      </c>
      <c r="D3637" s="116"/>
      <c r="E3637" s="111">
        <v>313</v>
      </c>
      <c r="F3637" s="139"/>
      <c r="G3637" s="181"/>
      <c r="H3637" s="155">
        <f>H3638</f>
        <v>520</v>
      </c>
      <c r="I3637" s="155">
        <f t="shared" ref="I3637:L3637" si="2217">I3638</f>
        <v>0</v>
      </c>
      <c r="J3637" s="155">
        <f t="shared" si="2217"/>
        <v>0</v>
      </c>
      <c r="K3637" s="155">
        <f t="shared" si="2217"/>
        <v>0</v>
      </c>
      <c r="L3637" s="155">
        <f t="shared" si="2217"/>
        <v>0</v>
      </c>
      <c r="M3637" s="155">
        <f t="shared" si="2177"/>
        <v>520</v>
      </c>
    </row>
    <row r="3638" spans="1:13" s="99" customFormat="1" hidden="1" x14ac:dyDescent="0.2">
      <c r="A3638" s="95" t="s">
        <v>916</v>
      </c>
      <c r="B3638" s="95" t="s">
        <v>933</v>
      </c>
      <c r="C3638" s="94">
        <v>559</v>
      </c>
      <c r="D3638" s="95" t="s">
        <v>101</v>
      </c>
      <c r="E3638" s="117">
        <v>3132</v>
      </c>
      <c r="F3638" s="140" t="s">
        <v>40</v>
      </c>
      <c r="G3638" s="132"/>
      <c r="H3638" s="369">
        <v>520</v>
      </c>
      <c r="I3638" s="275"/>
      <c r="J3638" s="275">
        <v>0</v>
      </c>
      <c r="K3638" s="275"/>
      <c r="L3638" s="275"/>
      <c r="M3638" s="275">
        <f t="shared" si="2177"/>
        <v>520</v>
      </c>
    </row>
    <row r="3639" spans="1:13" s="99" customFormat="1" hidden="1" x14ac:dyDescent="0.2">
      <c r="A3639" s="186" t="s">
        <v>916</v>
      </c>
      <c r="B3639" s="186" t="s">
        <v>933</v>
      </c>
      <c r="C3639" s="164">
        <v>559</v>
      </c>
      <c r="D3639" s="186"/>
      <c r="E3639" s="366">
        <v>32</v>
      </c>
      <c r="F3639" s="367"/>
      <c r="G3639" s="368"/>
      <c r="H3639" s="180">
        <f>H3640+H3643</f>
        <v>16900</v>
      </c>
      <c r="I3639" s="180">
        <f t="shared" ref="I3639:J3639" si="2218">I3640+I3643</f>
        <v>0</v>
      </c>
      <c r="J3639" s="180">
        <f t="shared" si="2218"/>
        <v>0</v>
      </c>
      <c r="K3639" s="180">
        <f t="shared" ref="K3639:L3639" si="2219">K3640+K3643</f>
        <v>0</v>
      </c>
      <c r="L3639" s="180">
        <f t="shared" si="2219"/>
        <v>0</v>
      </c>
      <c r="M3639" s="180">
        <f t="shared" ref="M3639:M3667" si="2220">H3639-I3639+J3639-K3639+L3639</f>
        <v>16900</v>
      </c>
    </row>
    <row r="3640" spans="1:13" s="99" customFormat="1" hidden="1" x14ac:dyDescent="0.2">
      <c r="A3640" s="116" t="s">
        <v>916</v>
      </c>
      <c r="B3640" s="116" t="s">
        <v>933</v>
      </c>
      <c r="C3640" s="101">
        <v>559</v>
      </c>
      <c r="D3640" s="116"/>
      <c r="E3640" s="111">
        <v>321</v>
      </c>
      <c r="F3640" s="139"/>
      <c r="G3640" s="181"/>
      <c r="H3640" s="155">
        <f>H3641+H3642</f>
        <v>900</v>
      </c>
      <c r="I3640" s="155">
        <f t="shared" ref="I3640:J3640" si="2221">I3641+I3642</f>
        <v>0</v>
      </c>
      <c r="J3640" s="155">
        <f t="shared" si="2221"/>
        <v>0</v>
      </c>
      <c r="K3640" s="155">
        <f t="shared" ref="K3640:L3640" si="2222">K3641+K3642</f>
        <v>0</v>
      </c>
      <c r="L3640" s="155">
        <f t="shared" si="2222"/>
        <v>0</v>
      </c>
      <c r="M3640" s="155">
        <f t="shared" si="2220"/>
        <v>900</v>
      </c>
    </row>
    <row r="3641" spans="1:13" s="99" customFormat="1" hidden="1" x14ac:dyDescent="0.2">
      <c r="A3641" s="95" t="s">
        <v>916</v>
      </c>
      <c r="B3641" s="95" t="s">
        <v>933</v>
      </c>
      <c r="C3641" s="94">
        <v>559</v>
      </c>
      <c r="D3641" s="95" t="s">
        <v>101</v>
      </c>
      <c r="E3641" s="117">
        <v>3211</v>
      </c>
      <c r="F3641" s="140" t="s">
        <v>42</v>
      </c>
      <c r="G3641" s="132"/>
      <c r="H3641" s="369">
        <v>800</v>
      </c>
      <c r="I3641" s="275"/>
      <c r="J3641" s="275">
        <v>0</v>
      </c>
      <c r="K3641" s="275"/>
      <c r="L3641" s="275"/>
      <c r="M3641" s="275">
        <f t="shared" si="2220"/>
        <v>800</v>
      </c>
    </row>
    <row r="3642" spans="1:13" s="99" customFormat="1" ht="30" hidden="1" x14ac:dyDescent="0.2">
      <c r="A3642" s="95" t="s">
        <v>916</v>
      </c>
      <c r="B3642" s="95" t="s">
        <v>933</v>
      </c>
      <c r="C3642" s="94">
        <v>559</v>
      </c>
      <c r="D3642" s="95" t="s">
        <v>101</v>
      </c>
      <c r="E3642" s="117">
        <v>3212</v>
      </c>
      <c r="F3642" s="140" t="s">
        <v>43</v>
      </c>
      <c r="G3642" s="132"/>
      <c r="H3642" s="369">
        <v>100</v>
      </c>
      <c r="I3642" s="275"/>
      <c r="J3642" s="275">
        <v>0</v>
      </c>
      <c r="K3642" s="275"/>
      <c r="L3642" s="275"/>
      <c r="M3642" s="275">
        <f t="shared" si="2220"/>
        <v>100</v>
      </c>
    </row>
    <row r="3643" spans="1:13" s="99" customFormat="1" hidden="1" x14ac:dyDescent="0.2">
      <c r="A3643" s="116" t="s">
        <v>916</v>
      </c>
      <c r="B3643" s="116" t="s">
        <v>933</v>
      </c>
      <c r="C3643" s="101">
        <v>559</v>
      </c>
      <c r="D3643" s="116"/>
      <c r="E3643" s="111">
        <v>323</v>
      </c>
      <c r="F3643" s="139"/>
      <c r="G3643" s="181"/>
      <c r="H3643" s="155">
        <f>H3644</f>
        <v>16000</v>
      </c>
      <c r="I3643" s="155">
        <f t="shared" ref="I3643:L3643" si="2223">I3644</f>
        <v>0</v>
      </c>
      <c r="J3643" s="155">
        <f t="shared" si="2223"/>
        <v>0</v>
      </c>
      <c r="K3643" s="155">
        <f t="shared" si="2223"/>
        <v>0</v>
      </c>
      <c r="L3643" s="155">
        <f t="shared" si="2223"/>
        <v>0</v>
      </c>
      <c r="M3643" s="155">
        <f t="shared" si="2220"/>
        <v>16000</v>
      </c>
    </row>
    <row r="3644" spans="1:13" s="99" customFormat="1" hidden="1" x14ac:dyDescent="0.2">
      <c r="A3644" s="95" t="s">
        <v>916</v>
      </c>
      <c r="B3644" s="95" t="s">
        <v>933</v>
      </c>
      <c r="C3644" s="94">
        <v>559</v>
      </c>
      <c r="D3644" s="95" t="s">
        <v>101</v>
      </c>
      <c r="E3644" s="117">
        <v>3237</v>
      </c>
      <c r="F3644" s="140" t="s">
        <v>58</v>
      </c>
      <c r="G3644" s="132"/>
      <c r="H3644" s="369">
        <v>16000</v>
      </c>
      <c r="I3644" s="275"/>
      <c r="J3644" s="275">
        <v>0</v>
      </c>
      <c r="K3644" s="275"/>
      <c r="L3644" s="275"/>
      <c r="M3644" s="275">
        <f t="shared" si="2220"/>
        <v>16000</v>
      </c>
    </row>
    <row r="3645" spans="1:13" s="99" customFormat="1" ht="67.5" hidden="1" x14ac:dyDescent="0.2">
      <c r="A3645" s="187" t="s">
        <v>916</v>
      </c>
      <c r="B3645" s="169" t="s">
        <v>935</v>
      </c>
      <c r="C3645" s="169"/>
      <c r="D3645" s="169"/>
      <c r="E3645" s="170"/>
      <c r="F3645" s="172" t="s">
        <v>936</v>
      </c>
      <c r="G3645" s="173" t="s">
        <v>618</v>
      </c>
      <c r="H3645" s="297">
        <f>H3646+H3653+H3657+H3664</f>
        <v>6840</v>
      </c>
      <c r="I3645" s="297">
        <f>I3646+I3653+I3657+I3664</f>
        <v>0</v>
      </c>
      <c r="J3645" s="297">
        <f>J3646+J3653+J3657+J3664</f>
        <v>1710</v>
      </c>
      <c r="K3645" s="297">
        <f t="shared" ref="K3645:L3645" si="2224">K3646+K3653+K3657+K3664</f>
        <v>0</v>
      </c>
      <c r="L3645" s="297">
        <f t="shared" si="2224"/>
        <v>0</v>
      </c>
      <c r="M3645" s="297">
        <f t="shared" si="2220"/>
        <v>8550</v>
      </c>
    </row>
    <row r="3646" spans="1:13" s="99" customFormat="1" hidden="1" x14ac:dyDescent="0.2">
      <c r="A3646" s="186" t="s">
        <v>916</v>
      </c>
      <c r="B3646" s="186" t="s">
        <v>935</v>
      </c>
      <c r="C3646" s="164">
        <v>43</v>
      </c>
      <c r="D3646" s="186"/>
      <c r="E3646" s="366">
        <v>31</v>
      </c>
      <c r="F3646" s="367"/>
      <c r="G3646" s="368"/>
      <c r="H3646" s="180">
        <f>H3647+H3649+H3651</f>
        <v>0</v>
      </c>
      <c r="I3646" s="180">
        <f t="shared" ref="I3646:J3646" si="2225">I3647+I3649+I3651</f>
        <v>0</v>
      </c>
      <c r="J3646" s="180">
        <f t="shared" si="2225"/>
        <v>1180</v>
      </c>
      <c r="K3646" s="180">
        <f t="shared" ref="K3646:L3646" si="2226">K3647+K3649+K3651</f>
        <v>0</v>
      </c>
      <c r="L3646" s="180">
        <f t="shared" si="2226"/>
        <v>0</v>
      </c>
      <c r="M3646" s="180">
        <f t="shared" si="2220"/>
        <v>1180</v>
      </c>
    </row>
    <row r="3647" spans="1:13" s="99" customFormat="1" hidden="1" x14ac:dyDescent="0.2">
      <c r="A3647" s="116" t="s">
        <v>916</v>
      </c>
      <c r="B3647" s="116" t="s">
        <v>935</v>
      </c>
      <c r="C3647" s="101">
        <v>43</v>
      </c>
      <c r="D3647" s="116"/>
      <c r="E3647" s="111">
        <v>311</v>
      </c>
      <c r="F3647" s="139"/>
      <c r="G3647" s="181"/>
      <c r="H3647" s="155">
        <f>H3648</f>
        <v>0</v>
      </c>
      <c r="I3647" s="155">
        <f t="shared" ref="I3647:L3647" si="2227">I3648</f>
        <v>0</v>
      </c>
      <c r="J3647" s="155">
        <f t="shared" si="2227"/>
        <v>980</v>
      </c>
      <c r="K3647" s="155">
        <f t="shared" si="2227"/>
        <v>0</v>
      </c>
      <c r="L3647" s="155">
        <f t="shared" si="2227"/>
        <v>0</v>
      </c>
      <c r="M3647" s="155">
        <f t="shared" si="2220"/>
        <v>980</v>
      </c>
    </row>
    <row r="3648" spans="1:13" s="99" customFormat="1" hidden="1" x14ac:dyDescent="0.2">
      <c r="A3648" s="95" t="s">
        <v>916</v>
      </c>
      <c r="B3648" s="95" t="s">
        <v>935</v>
      </c>
      <c r="C3648" s="94">
        <v>43</v>
      </c>
      <c r="D3648" s="95" t="s">
        <v>101</v>
      </c>
      <c r="E3648" s="117">
        <v>3111</v>
      </c>
      <c r="F3648" s="140" t="s">
        <v>33</v>
      </c>
      <c r="G3648" s="132"/>
      <c r="H3648" s="275"/>
      <c r="I3648" s="275"/>
      <c r="J3648" s="275">
        <v>980</v>
      </c>
      <c r="K3648" s="275"/>
      <c r="L3648" s="275"/>
      <c r="M3648" s="275">
        <f t="shared" si="2220"/>
        <v>980</v>
      </c>
    </row>
    <row r="3649" spans="1:13" s="99" customFormat="1" hidden="1" x14ac:dyDescent="0.2">
      <c r="A3649" s="116" t="s">
        <v>916</v>
      </c>
      <c r="B3649" s="116" t="s">
        <v>935</v>
      </c>
      <c r="C3649" s="101">
        <v>43</v>
      </c>
      <c r="D3649" s="116"/>
      <c r="E3649" s="111">
        <v>312</v>
      </c>
      <c r="F3649" s="139"/>
      <c r="G3649" s="181"/>
      <c r="H3649" s="155">
        <f>H3650</f>
        <v>0</v>
      </c>
      <c r="I3649" s="155">
        <f t="shared" ref="I3649:L3649" si="2228">I3650</f>
        <v>0</v>
      </c>
      <c r="J3649" s="155">
        <f t="shared" si="2228"/>
        <v>10</v>
      </c>
      <c r="K3649" s="155">
        <f t="shared" si="2228"/>
        <v>0</v>
      </c>
      <c r="L3649" s="155">
        <f t="shared" si="2228"/>
        <v>0</v>
      </c>
      <c r="M3649" s="155">
        <f t="shared" si="2220"/>
        <v>10</v>
      </c>
    </row>
    <row r="3650" spans="1:13" s="99" customFormat="1" hidden="1" x14ac:dyDescent="0.2">
      <c r="A3650" s="95" t="s">
        <v>916</v>
      </c>
      <c r="B3650" s="95" t="s">
        <v>935</v>
      </c>
      <c r="C3650" s="94">
        <v>43</v>
      </c>
      <c r="D3650" s="95" t="s">
        <v>101</v>
      </c>
      <c r="E3650" s="117">
        <v>3121</v>
      </c>
      <c r="F3650" s="140" t="s">
        <v>471</v>
      </c>
      <c r="G3650" s="132"/>
      <c r="H3650" s="275"/>
      <c r="I3650" s="275"/>
      <c r="J3650" s="275">
        <v>10</v>
      </c>
      <c r="K3650" s="275"/>
      <c r="L3650" s="275"/>
      <c r="M3650" s="275">
        <f t="shared" si="2220"/>
        <v>10</v>
      </c>
    </row>
    <row r="3651" spans="1:13" s="99" customFormat="1" hidden="1" x14ac:dyDescent="0.2">
      <c r="A3651" s="116" t="s">
        <v>916</v>
      </c>
      <c r="B3651" s="116" t="s">
        <v>935</v>
      </c>
      <c r="C3651" s="101">
        <v>43</v>
      </c>
      <c r="D3651" s="116"/>
      <c r="E3651" s="111">
        <v>313</v>
      </c>
      <c r="F3651" s="139"/>
      <c r="G3651" s="181"/>
      <c r="H3651" s="155">
        <f>H3652</f>
        <v>0</v>
      </c>
      <c r="I3651" s="155">
        <f t="shared" ref="I3651:L3651" si="2229">I3652</f>
        <v>0</v>
      </c>
      <c r="J3651" s="155">
        <f t="shared" si="2229"/>
        <v>190</v>
      </c>
      <c r="K3651" s="155">
        <f t="shared" si="2229"/>
        <v>0</v>
      </c>
      <c r="L3651" s="155">
        <f t="shared" si="2229"/>
        <v>0</v>
      </c>
      <c r="M3651" s="155">
        <f t="shared" si="2220"/>
        <v>190</v>
      </c>
    </row>
    <row r="3652" spans="1:13" s="99" customFormat="1" hidden="1" x14ac:dyDescent="0.2">
      <c r="A3652" s="95" t="s">
        <v>916</v>
      </c>
      <c r="B3652" s="95" t="s">
        <v>935</v>
      </c>
      <c r="C3652" s="94">
        <v>43</v>
      </c>
      <c r="D3652" s="95" t="s">
        <v>101</v>
      </c>
      <c r="E3652" s="117">
        <v>3132</v>
      </c>
      <c r="F3652" s="140" t="s">
        <v>40</v>
      </c>
      <c r="G3652" s="132"/>
      <c r="H3652" s="275"/>
      <c r="I3652" s="275"/>
      <c r="J3652" s="275">
        <v>190</v>
      </c>
      <c r="K3652" s="275"/>
      <c r="L3652" s="275"/>
      <c r="M3652" s="275">
        <f t="shared" si="2220"/>
        <v>190</v>
      </c>
    </row>
    <row r="3653" spans="1:13" s="99" customFormat="1" hidden="1" x14ac:dyDescent="0.2">
      <c r="A3653" s="186" t="s">
        <v>916</v>
      </c>
      <c r="B3653" s="186" t="s">
        <v>935</v>
      </c>
      <c r="C3653" s="164">
        <v>43</v>
      </c>
      <c r="D3653" s="186"/>
      <c r="E3653" s="366">
        <v>32</v>
      </c>
      <c r="F3653" s="367"/>
      <c r="G3653" s="368"/>
      <c r="H3653" s="180">
        <f>H3654</f>
        <v>0</v>
      </c>
      <c r="I3653" s="180">
        <f t="shared" ref="I3653:L3653" si="2230">I3654</f>
        <v>0</v>
      </c>
      <c r="J3653" s="180">
        <f t="shared" si="2230"/>
        <v>530</v>
      </c>
      <c r="K3653" s="180">
        <f t="shared" si="2230"/>
        <v>0</v>
      </c>
      <c r="L3653" s="180">
        <f t="shared" si="2230"/>
        <v>0</v>
      </c>
      <c r="M3653" s="180">
        <f t="shared" si="2220"/>
        <v>530</v>
      </c>
    </row>
    <row r="3654" spans="1:13" s="99" customFormat="1" hidden="1" x14ac:dyDescent="0.2">
      <c r="A3654" s="116" t="s">
        <v>916</v>
      </c>
      <c r="B3654" s="116" t="s">
        <v>935</v>
      </c>
      <c r="C3654" s="101">
        <v>43</v>
      </c>
      <c r="D3654" s="116"/>
      <c r="E3654" s="111">
        <v>321</v>
      </c>
      <c r="F3654" s="139"/>
      <c r="G3654" s="181"/>
      <c r="H3654" s="155">
        <f>H3655+H3656</f>
        <v>0</v>
      </c>
      <c r="I3654" s="155">
        <f t="shared" ref="I3654:J3654" si="2231">I3655+I3656</f>
        <v>0</v>
      </c>
      <c r="J3654" s="155">
        <f t="shared" si="2231"/>
        <v>530</v>
      </c>
      <c r="K3654" s="155">
        <f t="shared" ref="K3654:L3654" si="2232">K3655+K3656</f>
        <v>0</v>
      </c>
      <c r="L3654" s="155">
        <f t="shared" si="2232"/>
        <v>0</v>
      </c>
      <c r="M3654" s="155">
        <f t="shared" si="2220"/>
        <v>530</v>
      </c>
    </row>
    <row r="3655" spans="1:13" s="99" customFormat="1" hidden="1" x14ac:dyDescent="0.2">
      <c r="A3655" s="95" t="s">
        <v>916</v>
      </c>
      <c r="B3655" s="95" t="s">
        <v>935</v>
      </c>
      <c r="C3655" s="94">
        <v>43</v>
      </c>
      <c r="D3655" s="95" t="s">
        <v>101</v>
      </c>
      <c r="E3655" s="117">
        <v>3211</v>
      </c>
      <c r="F3655" s="140" t="s">
        <v>42</v>
      </c>
      <c r="G3655" s="132"/>
      <c r="H3655" s="275"/>
      <c r="I3655" s="275"/>
      <c r="J3655" s="275">
        <v>500</v>
      </c>
      <c r="K3655" s="275"/>
      <c r="L3655" s="275"/>
      <c r="M3655" s="275">
        <f t="shared" si="2220"/>
        <v>500</v>
      </c>
    </row>
    <row r="3656" spans="1:13" s="99" customFormat="1" ht="30" hidden="1" x14ac:dyDescent="0.2">
      <c r="A3656" s="95" t="s">
        <v>916</v>
      </c>
      <c r="B3656" s="95" t="s">
        <v>935</v>
      </c>
      <c r="C3656" s="94">
        <v>43</v>
      </c>
      <c r="D3656" s="95" t="s">
        <v>101</v>
      </c>
      <c r="E3656" s="117">
        <v>3212</v>
      </c>
      <c r="F3656" s="140" t="s">
        <v>43</v>
      </c>
      <c r="G3656" s="132"/>
      <c r="H3656" s="275"/>
      <c r="I3656" s="275"/>
      <c r="J3656" s="275">
        <v>30</v>
      </c>
      <c r="K3656" s="275"/>
      <c r="L3656" s="275"/>
      <c r="M3656" s="275">
        <f t="shared" si="2220"/>
        <v>30</v>
      </c>
    </row>
    <row r="3657" spans="1:13" s="99" customFormat="1" hidden="1" x14ac:dyDescent="0.2">
      <c r="A3657" s="186" t="s">
        <v>916</v>
      </c>
      <c r="B3657" s="186" t="s">
        <v>935</v>
      </c>
      <c r="C3657" s="164">
        <v>559</v>
      </c>
      <c r="D3657" s="186"/>
      <c r="E3657" s="366">
        <v>31</v>
      </c>
      <c r="F3657" s="367"/>
      <c r="G3657" s="368"/>
      <c r="H3657" s="180">
        <f>H3658+H3660+H3662</f>
        <v>4720</v>
      </c>
      <c r="I3657" s="180">
        <f t="shared" ref="I3657:J3657" si="2233">I3658+I3660+I3662</f>
        <v>0</v>
      </c>
      <c r="J3657" s="180">
        <f t="shared" si="2233"/>
        <v>0</v>
      </c>
      <c r="K3657" s="180">
        <f t="shared" ref="K3657:L3657" si="2234">K3658+K3660+K3662</f>
        <v>0</v>
      </c>
      <c r="L3657" s="180">
        <f t="shared" si="2234"/>
        <v>0</v>
      </c>
      <c r="M3657" s="180">
        <f t="shared" si="2220"/>
        <v>4720</v>
      </c>
    </row>
    <row r="3658" spans="1:13" s="99" customFormat="1" hidden="1" x14ac:dyDescent="0.2">
      <c r="A3658" s="116" t="s">
        <v>916</v>
      </c>
      <c r="B3658" s="116" t="s">
        <v>935</v>
      </c>
      <c r="C3658" s="101">
        <v>559</v>
      </c>
      <c r="D3658" s="116"/>
      <c r="E3658" s="111">
        <v>311</v>
      </c>
      <c r="F3658" s="139"/>
      <c r="G3658" s="181"/>
      <c r="H3658" s="155">
        <f>H3659</f>
        <v>3920</v>
      </c>
      <c r="I3658" s="155">
        <f t="shared" ref="I3658:L3658" si="2235">I3659</f>
        <v>0</v>
      </c>
      <c r="J3658" s="155">
        <f t="shared" si="2235"/>
        <v>0</v>
      </c>
      <c r="K3658" s="155">
        <f t="shared" si="2235"/>
        <v>0</v>
      </c>
      <c r="L3658" s="155">
        <f t="shared" si="2235"/>
        <v>0</v>
      </c>
      <c r="M3658" s="155">
        <f t="shared" si="2220"/>
        <v>3920</v>
      </c>
    </row>
    <row r="3659" spans="1:13" s="99" customFormat="1" hidden="1" x14ac:dyDescent="0.2">
      <c r="A3659" s="95" t="s">
        <v>916</v>
      </c>
      <c r="B3659" s="95" t="s">
        <v>935</v>
      </c>
      <c r="C3659" s="94">
        <v>559</v>
      </c>
      <c r="D3659" s="95" t="s">
        <v>101</v>
      </c>
      <c r="E3659" s="117">
        <v>3111</v>
      </c>
      <c r="F3659" s="140" t="s">
        <v>33</v>
      </c>
      <c r="G3659" s="132"/>
      <c r="H3659" s="369">
        <v>3920</v>
      </c>
      <c r="I3659" s="275"/>
      <c r="J3659" s="275">
        <v>0</v>
      </c>
      <c r="K3659" s="275"/>
      <c r="L3659" s="275"/>
      <c r="M3659" s="275">
        <f t="shared" si="2220"/>
        <v>3920</v>
      </c>
    </row>
    <row r="3660" spans="1:13" s="99" customFormat="1" hidden="1" x14ac:dyDescent="0.2">
      <c r="A3660" s="116" t="s">
        <v>916</v>
      </c>
      <c r="B3660" s="116" t="s">
        <v>935</v>
      </c>
      <c r="C3660" s="101">
        <v>559</v>
      </c>
      <c r="D3660" s="116"/>
      <c r="E3660" s="111">
        <v>312</v>
      </c>
      <c r="F3660" s="139"/>
      <c r="G3660" s="181"/>
      <c r="H3660" s="155">
        <f>H3661</f>
        <v>20</v>
      </c>
      <c r="I3660" s="155">
        <f t="shared" ref="I3660:L3660" si="2236">I3661</f>
        <v>0</v>
      </c>
      <c r="J3660" s="155">
        <f t="shared" si="2236"/>
        <v>0</v>
      </c>
      <c r="K3660" s="155">
        <f t="shared" si="2236"/>
        <v>0</v>
      </c>
      <c r="L3660" s="155">
        <f t="shared" si="2236"/>
        <v>0</v>
      </c>
      <c r="M3660" s="155">
        <f t="shared" si="2220"/>
        <v>20</v>
      </c>
    </row>
    <row r="3661" spans="1:13" s="99" customFormat="1" hidden="1" x14ac:dyDescent="0.2">
      <c r="A3661" s="95" t="s">
        <v>916</v>
      </c>
      <c r="B3661" s="95" t="s">
        <v>935</v>
      </c>
      <c r="C3661" s="94">
        <v>559</v>
      </c>
      <c r="D3661" s="95" t="s">
        <v>101</v>
      </c>
      <c r="E3661" s="117">
        <v>3121</v>
      </c>
      <c r="F3661" s="140" t="s">
        <v>471</v>
      </c>
      <c r="G3661" s="132"/>
      <c r="H3661" s="369">
        <v>20</v>
      </c>
      <c r="I3661" s="275"/>
      <c r="J3661" s="275">
        <v>0</v>
      </c>
      <c r="K3661" s="275"/>
      <c r="L3661" s="275"/>
      <c r="M3661" s="275">
        <f t="shared" si="2220"/>
        <v>20</v>
      </c>
    </row>
    <row r="3662" spans="1:13" s="99" customFormat="1" hidden="1" x14ac:dyDescent="0.2">
      <c r="A3662" s="116" t="s">
        <v>916</v>
      </c>
      <c r="B3662" s="116" t="s">
        <v>935</v>
      </c>
      <c r="C3662" s="101">
        <v>559</v>
      </c>
      <c r="D3662" s="116"/>
      <c r="E3662" s="111">
        <v>313</v>
      </c>
      <c r="F3662" s="139"/>
      <c r="G3662" s="181"/>
      <c r="H3662" s="155">
        <f>H3663</f>
        <v>780</v>
      </c>
      <c r="I3662" s="155">
        <f t="shared" ref="I3662:L3662" si="2237">I3663</f>
        <v>0</v>
      </c>
      <c r="J3662" s="155">
        <f t="shared" si="2237"/>
        <v>0</v>
      </c>
      <c r="K3662" s="155">
        <f t="shared" si="2237"/>
        <v>0</v>
      </c>
      <c r="L3662" s="155">
        <f t="shared" si="2237"/>
        <v>0</v>
      </c>
      <c r="M3662" s="155">
        <f t="shared" si="2220"/>
        <v>780</v>
      </c>
    </row>
    <row r="3663" spans="1:13" s="99" customFormat="1" hidden="1" x14ac:dyDescent="0.2">
      <c r="A3663" s="95" t="s">
        <v>916</v>
      </c>
      <c r="B3663" s="95" t="s">
        <v>935</v>
      </c>
      <c r="C3663" s="94">
        <v>559</v>
      </c>
      <c r="D3663" s="95" t="s">
        <v>101</v>
      </c>
      <c r="E3663" s="117">
        <v>3132</v>
      </c>
      <c r="F3663" s="140" t="s">
        <v>40</v>
      </c>
      <c r="G3663" s="132"/>
      <c r="H3663" s="369">
        <v>780</v>
      </c>
      <c r="I3663" s="275"/>
      <c r="J3663" s="275">
        <v>0</v>
      </c>
      <c r="K3663" s="275"/>
      <c r="L3663" s="275"/>
      <c r="M3663" s="275">
        <f t="shared" si="2220"/>
        <v>780</v>
      </c>
    </row>
    <row r="3664" spans="1:13" s="99" customFormat="1" hidden="1" x14ac:dyDescent="0.2">
      <c r="A3664" s="186" t="s">
        <v>916</v>
      </c>
      <c r="B3664" s="186" t="s">
        <v>935</v>
      </c>
      <c r="C3664" s="164">
        <v>559</v>
      </c>
      <c r="D3664" s="186"/>
      <c r="E3664" s="366">
        <v>32</v>
      </c>
      <c r="F3664" s="367"/>
      <c r="G3664" s="368"/>
      <c r="H3664" s="180">
        <f>H3665</f>
        <v>2120</v>
      </c>
      <c r="I3664" s="180">
        <f t="shared" ref="I3664:L3664" si="2238">I3665</f>
        <v>0</v>
      </c>
      <c r="J3664" s="180">
        <v>0</v>
      </c>
      <c r="K3664" s="180">
        <f t="shared" si="2238"/>
        <v>0</v>
      </c>
      <c r="L3664" s="180">
        <f t="shared" si="2238"/>
        <v>0</v>
      </c>
      <c r="M3664" s="180">
        <f t="shared" si="2220"/>
        <v>2120</v>
      </c>
    </row>
    <row r="3665" spans="1:13" s="99" customFormat="1" hidden="1" x14ac:dyDescent="0.2">
      <c r="A3665" s="116" t="s">
        <v>916</v>
      </c>
      <c r="B3665" s="116" t="s">
        <v>935</v>
      </c>
      <c r="C3665" s="101">
        <v>559</v>
      </c>
      <c r="D3665" s="116"/>
      <c r="E3665" s="111">
        <v>321</v>
      </c>
      <c r="F3665" s="139"/>
      <c r="G3665" s="181"/>
      <c r="H3665" s="155">
        <f>H3666+H3667</f>
        <v>2120</v>
      </c>
      <c r="I3665" s="155">
        <f t="shared" ref="I3665:J3665" si="2239">I3666+I3667</f>
        <v>0</v>
      </c>
      <c r="J3665" s="155">
        <f t="shared" si="2239"/>
        <v>0</v>
      </c>
      <c r="K3665" s="155">
        <f t="shared" ref="K3665:L3665" si="2240">K3666+K3667</f>
        <v>0</v>
      </c>
      <c r="L3665" s="155">
        <f t="shared" si="2240"/>
        <v>0</v>
      </c>
      <c r="M3665" s="155">
        <f t="shared" si="2220"/>
        <v>2120</v>
      </c>
    </row>
    <row r="3666" spans="1:13" s="99" customFormat="1" hidden="1" x14ac:dyDescent="0.2">
      <c r="A3666" s="95" t="s">
        <v>916</v>
      </c>
      <c r="B3666" s="95" t="s">
        <v>935</v>
      </c>
      <c r="C3666" s="94">
        <v>559</v>
      </c>
      <c r="D3666" s="95" t="s">
        <v>101</v>
      </c>
      <c r="E3666" s="117">
        <v>3211</v>
      </c>
      <c r="F3666" s="140" t="s">
        <v>42</v>
      </c>
      <c r="G3666" s="132"/>
      <c r="H3666" s="369">
        <v>2000</v>
      </c>
      <c r="I3666" s="275"/>
      <c r="J3666" s="275">
        <v>0</v>
      </c>
      <c r="K3666" s="275"/>
      <c r="L3666" s="275"/>
      <c r="M3666" s="275">
        <f t="shared" si="2220"/>
        <v>2000</v>
      </c>
    </row>
    <row r="3667" spans="1:13" s="99" customFormat="1" ht="30" hidden="1" x14ac:dyDescent="0.2">
      <c r="A3667" s="95" t="s">
        <v>916</v>
      </c>
      <c r="B3667" s="95" t="s">
        <v>935</v>
      </c>
      <c r="C3667" s="94">
        <v>559</v>
      </c>
      <c r="D3667" s="95" t="s">
        <v>101</v>
      </c>
      <c r="E3667" s="117">
        <v>3212</v>
      </c>
      <c r="F3667" s="140" t="s">
        <v>43</v>
      </c>
      <c r="G3667" s="132"/>
      <c r="H3667" s="369">
        <v>120</v>
      </c>
      <c r="I3667" s="275"/>
      <c r="J3667" s="275">
        <v>0</v>
      </c>
      <c r="K3667" s="275"/>
      <c r="L3667" s="275"/>
      <c r="M3667" s="275">
        <f t="shared" si="2220"/>
        <v>120</v>
      </c>
    </row>
    <row r="3668" spans="1:13" s="99" customFormat="1" hidden="1" x14ac:dyDescent="0.2">
      <c r="A3668" s="190" t="s">
        <v>937</v>
      </c>
      <c r="B3668" s="445" t="s">
        <v>938</v>
      </c>
      <c r="C3668" s="445"/>
      <c r="D3668" s="445"/>
      <c r="E3668" s="445"/>
      <c r="F3668" s="143" t="s">
        <v>939</v>
      </c>
      <c r="G3668" s="115"/>
      <c r="H3668" s="294">
        <f>H3717+H3669+H3741+H3774+H3797+H3830+H3859</f>
        <v>3996317</v>
      </c>
      <c r="I3668" s="294">
        <f t="shared" ref="I3668:L3668" si="2241">I3717+I3669+I3741+I3774+I3797+I3830+I3859</f>
        <v>431000</v>
      </c>
      <c r="J3668" s="294">
        <f t="shared" si="2241"/>
        <v>661200</v>
      </c>
      <c r="K3668" s="294">
        <f t="shared" si="2241"/>
        <v>39817</v>
      </c>
      <c r="L3668" s="294">
        <f t="shared" si="2241"/>
        <v>0</v>
      </c>
      <c r="M3668" s="294">
        <f t="shared" si="1881"/>
        <v>4186700</v>
      </c>
    </row>
    <row r="3669" spans="1:13" ht="67.5" hidden="1" x14ac:dyDescent="0.2">
      <c r="A3669" s="187" t="s">
        <v>937</v>
      </c>
      <c r="B3669" s="169" t="s">
        <v>940</v>
      </c>
      <c r="C3669" s="169"/>
      <c r="D3669" s="169"/>
      <c r="E3669" s="170"/>
      <c r="F3669" s="172" t="s">
        <v>29</v>
      </c>
      <c r="G3669" s="173" t="s">
        <v>618</v>
      </c>
      <c r="H3669" s="297">
        <f t="shared" ref="H3669:J3669" si="2242">H3670+H3678+H3706+H3714+H3711</f>
        <v>2161000</v>
      </c>
      <c r="I3669" s="297">
        <f t="shared" si="2242"/>
        <v>0</v>
      </c>
      <c r="J3669" s="297">
        <f t="shared" si="2242"/>
        <v>180200</v>
      </c>
      <c r="K3669" s="297">
        <f t="shared" ref="K3669:L3669" si="2243">K3670+K3678+K3706+K3714+K3711</f>
        <v>0</v>
      </c>
      <c r="L3669" s="297">
        <f t="shared" si="2243"/>
        <v>0</v>
      </c>
      <c r="M3669" s="297">
        <f t="shared" ref="M3669:M3716" si="2244">H3669-I3669+J3669-K3669+L3669</f>
        <v>2341200</v>
      </c>
    </row>
    <row r="3670" spans="1:13" hidden="1" x14ac:dyDescent="0.2">
      <c r="A3670" s="182" t="s">
        <v>937</v>
      </c>
      <c r="B3670" s="163" t="s">
        <v>940</v>
      </c>
      <c r="C3670" s="164">
        <v>43</v>
      </c>
      <c r="D3670" s="163"/>
      <c r="E3670" s="165">
        <v>31</v>
      </c>
      <c r="F3670" s="166"/>
      <c r="G3670" s="166"/>
      <c r="H3670" s="180">
        <f t="shared" ref="H3670:J3670" si="2245">H3671+H3674+H3676</f>
        <v>875000</v>
      </c>
      <c r="I3670" s="180">
        <f t="shared" si="2245"/>
        <v>0</v>
      </c>
      <c r="J3670" s="180">
        <f t="shared" si="2245"/>
        <v>0</v>
      </c>
      <c r="K3670" s="180">
        <f t="shared" ref="K3670:L3670" si="2246">K3671+K3674+K3676</f>
        <v>0</v>
      </c>
      <c r="L3670" s="180">
        <f t="shared" si="2246"/>
        <v>0</v>
      </c>
      <c r="M3670" s="180">
        <f t="shared" si="2244"/>
        <v>875000</v>
      </c>
    </row>
    <row r="3671" spans="1:13" hidden="1" x14ac:dyDescent="0.2">
      <c r="A3671" s="116" t="s">
        <v>937</v>
      </c>
      <c r="B3671" s="100" t="s">
        <v>940</v>
      </c>
      <c r="C3671" s="101">
        <v>43</v>
      </c>
      <c r="D3671" s="116"/>
      <c r="E3671" s="111">
        <v>311</v>
      </c>
      <c r="F3671" s="139"/>
      <c r="G3671" s="181"/>
      <c r="H3671" s="106">
        <f t="shared" ref="H3671:J3671" si="2247">H3672+H3673</f>
        <v>655000</v>
      </c>
      <c r="I3671" s="106">
        <f t="shared" si="2247"/>
        <v>0</v>
      </c>
      <c r="J3671" s="106">
        <f t="shared" si="2247"/>
        <v>0</v>
      </c>
      <c r="K3671" s="106">
        <f t="shared" ref="K3671:L3671" si="2248">K3672+K3673</f>
        <v>0</v>
      </c>
      <c r="L3671" s="106">
        <f t="shared" si="2248"/>
        <v>0</v>
      </c>
      <c r="M3671" s="106">
        <f t="shared" si="2244"/>
        <v>655000</v>
      </c>
    </row>
    <row r="3672" spans="1:13" ht="15" hidden="1" x14ac:dyDescent="0.2">
      <c r="A3672" s="95" t="s">
        <v>937</v>
      </c>
      <c r="B3672" s="93" t="s">
        <v>940</v>
      </c>
      <c r="C3672" s="94">
        <v>43</v>
      </c>
      <c r="D3672" s="95" t="s">
        <v>101</v>
      </c>
      <c r="E3672" s="117">
        <v>3111</v>
      </c>
      <c r="F3672" s="140" t="s">
        <v>33</v>
      </c>
      <c r="H3672" s="275">
        <v>650000</v>
      </c>
      <c r="I3672" s="275"/>
      <c r="J3672" s="275"/>
      <c r="K3672" s="275"/>
      <c r="L3672" s="275"/>
      <c r="M3672" s="275">
        <f t="shared" si="2244"/>
        <v>650000</v>
      </c>
    </row>
    <row r="3673" spans="1:13" ht="15" hidden="1" x14ac:dyDescent="0.2">
      <c r="A3673" s="95" t="s">
        <v>937</v>
      </c>
      <c r="B3673" s="93" t="s">
        <v>940</v>
      </c>
      <c r="C3673" s="94">
        <v>43</v>
      </c>
      <c r="D3673" s="95" t="s">
        <v>101</v>
      </c>
      <c r="E3673" s="117">
        <v>3112</v>
      </c>
      <c r="F3673" s="140" t="s">
        <v>790</v>
      </c>
      <c r="H3673" s="275">
        <v>5000</v>
      </c>
      <c r="I3673" s="275"/>
      <c r="J3673" s="275"/>
      <c r="K3673" s="275"/>
      <c r="L3673" s="275"/>
      <c r="M3673" s="275">
        <f t="shared" si="2244"/>
        <v>5000</v>
      </c>
    </row>
    <row r="3674" spans="1:13" hidden="1" x14ac:dyDescent="0.2">
      <c r="A3674" s="116" t="s">
        <v>937</v>
      </c>
      <c r="B3674" s="100" t="s">
        <v>940</v>
      </c>
      <c r="C3674" s="101">
        <v>43</v>
      </c>
      <c r="D3674" s="116"/>
      <c r="E3674" s="111">
        <v>312</v>
      </c>
      <c r="F3674" s="139"/>
      <c r="G3674" s="181"/>
      <c r="H3674" s="106">
        <f t="shared" ref="H3674:L3674" si="2249">H3675</f>
        <v>110000</v>
      </c>
      <c r="I3674" s="106">
        <f t="shared" si="2249"/>
        <v>0</v>
      </c>
      <c r="J3674" s="106">
        <f t="shared" si="2249"/>
        <v>0</v>
      </c>
      <c r="K3674" s="106">
        <f t="shared" si="2249"/>
        <v>0</v>
      </c>
      <c r="L3674" s="106">
        <f t="shared" si="2249"/>
        <v>0</v>
      </c>
      <c r="M3674" s="106">
        <f t="shared" si="2244"/>
        <v>110000</v>
      </c>
    </row>
    <row r="3675" spans="1:13" ht="15" hidden="1" x14ac:dyDescent="0.2">
      <c r="A3675" s="95" t="s">
        <v>937</v>
      </c>
      <c r="B3675" s="93" t="s">
        <v>940</v>
      </c>
      <c r="C3675" s="94">
        <v>43</v>
      </c>
      <c r="D3675" s="95" t="s">
        <v>101</v>
      </c>
      <c r="E3675" s="117">
        <v>3121</v>
      </c>
      <c r="F3675" s="140" t="s">
        <v>38</v>
      </c>
      <c r="H3675" s="275">
        <v>110000</v>
      </c>
      <c r="I3675" s="275"/>
      <c r="J3675" s="275"/>
      <c r="K3675" s="275"/>
      <c r="L3675" s="275"/>
      <c r="M3675" s="275">
        <f t="shared" si="2244"/>
        <v>110000</v>
      </c>
    </row>
    <row r="3676" spans="1:13" hidden="1" x14ac:dyDescent="0.2">
      <c r="A3676" s="116" t="s">
        <v>937</v>
      </c>
      <c r="B3676" s="100" t="s">
        <v>940</v>
      </c>
      <c r="C3676" s="101">
        <v>43</v>
      </c>
      <c r="D3676" s="116"/>
      <c r="E3676" s="111">
        <v>313</v>
      </c>
      <c r="F3676" s="139"/>
      <c r="G3676" s="181"/>
      <c r="H3676" s="106">
        <f t="shared" ref="H3676:L3676" si="2250">H3677</f>
        <v>110000</v>
      </c>
      <c r="I3676" s="106">
        <f t="shared" si="2250"/>
        <v>0</v>
      </c>
      <c r="J3676" s="106">
        <f t="shared" si="2250"/>
        <v>0</v>
      </c>
      <c r="K3676" s="106">
        <f t="shared" si="2250"/>
        <v>0</v>
      </c>
      <c r="L3676" s="106">
        <f t="shared" si="2250"/>
        <v>0</v>
      </c>
      <c r="M3676" s="106">
        <f t="shared" si="2244"/>
        <v>110000</v>
      </c>
    </row>
    <row r="3677" spans="1:13" s="99" customFormat="1" hidden="1" x14ac:dyDescent="0.2">
      <c r="A3677" s="95" t="s">
        <v>937</v>
      </c>
      <c r="B3677" s="93" t="s">
        <v>940</v>
      </c>
      <c r="C3677" s="94">
        <v>43</v>
      </c>
      <c r="D3677" s="95" t="s">
        <v>101</v>
      </c>
      <c r="E3677" s="117">
        <v>3132</v>
      </c>
      <c r="F3677" s="140" t="s">
        <v>40</v>
      </c>
      <c r="G3677" s="132"/>
      <c r="H3677" s="275">
        <v>110000</v>
      </c>
      <c r="I3677" s="275"/>
      <c r="J3677" s="275"/>
      <c r="K3677" s="275"/>
      <c r="L3677" s="275"/>
      <c r="M3677" s="275">
        <f t="shared" si="2244"/>
        <v>110000</v>
      </c>
    </row>
    <row r="3678" spans="1:13" hidden="1" x14ac:dyDescent="0.2">
      <c r="A3678" s="182" t="s">
        <v>937</v>
      </c>
      <c r="B3678" s="163" t="s">
        <v>940</v>
      </c>
      <c r="C3678" s="164">
        <v>43</v>
      </c>
      <c r="D3678" s="163"/>
      <c r="E3678" s="165">
        <v>32</v>
      </c>
      <c r="F3678" s="166"/>
      <c r="G3678" s="166"/>
      <c r="H3678" s="180">
        <f t="shared" ref="H3678:J3678" si="2251">H3679+H3684+H3689+H3698</f>
        <v>1236000</v>
      </c>
      <c r="I3678" s="180">
        <f t="shared" si="2251"/>
        <v>0</v>
      </c>
      <c r="J3678" s="180">
        <f t="shared" si="2251"/>
        <v>155000</v>
      </c>
      <c r="K3678" s="180">
        <f t="shared" ref="K3678:L3678" si="2252">K3679+K3684+K3689+K3698</f>
        <v>0</v>
      </c>
      <c r="L3678" s="180">
        <f t="shared" si="2252"/>
        <v>0</v>
      </c>
      <c r="M3678" s="180">
        <f t="shared" si="2244"/>
        <v>1391000</v>
      </c>
    </row>
    <row r="3679" spans="1:13" hidden="1" x14ac:dyDescent="0.2">
      <c r="A3679" s="116" t="s">
        <v>937</v>
      </c>
      <c r="B3679" s="100" t="s">
        <v>940</v>
      </c>
      <c r="C3679" s="101">
        <v>43</v>
      </c>
      <c r="D3679" s="116"/>
      <c r="E3679" s="111">
        <v>321</v>
      </c>
      <c r="F3679" s="139"/>
      <c r="G3679" s="181"/>
      <c r="H3679" s="106">
        <f t="shared" ref="H3679:J3679" si="2253">H3680+H3681+H3682+H3683</f>
        <v>57000</v>
      </c>
      <c r="I3679" s="106">
        <f t="shared" si="2253"/>
        <v>0</v>
      </c>
      <c r="J3679" s="106">
        <f t="shared" si="2253"/>
        <v>0</v>
      </c>
      <c r="K3679" s="106">
        <f t="shared" ref="K3679:L3679" si="2254">K3680+K3681+K3682+K3683</f>
        <v>0</v>
      </c>
      <c r="L3679" s="106">
        <f t="shared" si="2254"/>
        <v>0</v>
      </c>
      <c r="M3679" s="106">
        <f t="shared" si="2244"/>
        <v>57000</v>
      </c>
    </row>
    <row r="3680" spans="1:13" ht="15" hidden="1" x14ac:dyDescent="0.2">
      <c r="A3680" s="95" t="s">
        <v>937</v>
      </c>
      <c r="B3680" s="93" t="s">
        <v>940</v>
      </c>
      <c r="C3680" s="94">
        <v>43</v>
      </c>
      <c r="D3680" s="95" t="s">
        <v>101</v>
      </c>
      <c r="E3680" s="117">
        <v>3211</v>
      </c>
      <c r="F3680" s="140" t="s">
        <v>42</v>
      </c>
      <c r="H3680" s="275">
        <v>35000</v>
      </c>
      <c r="I3680" s="275"/>
      <c r="J3680" s="275"/>
      <c r="K3680" s="275"/>
      <c r="L3680" s="275"/>
      <c r="M3680" s="275">
        <f t="shared" si="2244"/>
        <v>35000</v>
      </c>
    </row>
    <row r="3681" spans="1:13" ht="30" hidden="1" x14ac:dyDescent="0.2">
      <c r="A3681" s="95" t="s">
        <v>937</v>
      </c>
      <c r="B3681" s="93" t="s">
        <v>940</v>
      </c>
      <c r="C3681" s="94">
        <v>43</v>
      </c>
      <c r="D3681" s="95" t="s">
        <v>101</v>
      </c>
      <c r="E3681" s="117">
        <v>3212</v>
      </c>
      <c r="F3681" s="140" t="s">
        <v>43</v>
      </c>
      <c r="H3681" s="275">
        <v>15000</v>
      </c>
      <c r="I3681" s="275"/>
      <c r="J3681" s="275"/>
      <c r="K3681" s="275"/>
      <c r="L3681" s="275"/>
      <c r="M3681" s="275">
        <f t="shared" si="2244"/>
        <v>15000</v>
      </c>
    </row>
    <row r="3682" spans="1:13" ht="15" hidden="1" x14ac:dyDescent="0.2">
      <c r="A3682" s="95" t="s">
        <v>937</v>
      </c>
      <c r="B3682" s="93" t="s">
        <v>940</v>
      </c>
      <c r="C3682" s="94">
        <v>43</v>
      </c>
      <c r="D3682" s="95" t="s">
        <v>101</v>
      </c>
      <c r="E3682" s="117">
        <v>3213</v>
      </c>
      <c r="F3682" s="140" t="s">
        <v>44</v>
      </c>
      <c r="H3682" s="275">
        <v>5000</v>
      </c>
      <c r="I3682" s="275"/>
      <c r="J3682" s="275"/>
      <c r="K3682" s="275"/>
      <c r="L3682" s="275"/>
      <c r="M3682" s="275">
        <f t="shared" si="2244"/>
        <v>5000</v>
      </c>
    </row>
    <row r="3683" spans="1:13" ht="15" hidden="1" x14ac:dyDescent="0.2">
      <c r="A3683" s="95" t="s">
        <v>937</v>
      </c>
      <c r="B3683" s="93" t="s">
        <v>940</v>
      </c>
      <c r="C3683" s="94">
        <v>43</v>
      </c>
      <c r="D3683" s="95" t="s">
        <v>101</v>
      </c>
      <c r="E3683" s="117">
        <v>3214</v>
      </c>
      <c r="F3683" s="140" t="s">
        <v>45</v>
      </c>
      <c r="H3683" s="275">
        <v>2000</v>
      </c>
      <c r="I3683" s="275"/>
      <c r="J3683" s="275"/>
      <c r="K3683" s="275"/>
      <c r="L3683" s="275"/>
      <c r="M3683" s="275">
        <f t="shared" si="2244"/>
        <v>2000</v>
      </c>
    </row>
    <row r="3684" spans="1:13" hidden="1" x14ac:dyDescent="0.2">
      <c r="A3684" s="116" t="s">
        <v>937</v>
      </c>
      <c r="B3684" s="100" t="s">
        <v>940</v>
      </c>
      <c r="C3684" s="101">
        <v>43</v>
      </c>
      <c r="D3684" s="116"/>
      <c r="E3684" s="111">
        <v>322</v>
      </c>
      <c r="F3684" s="139"/>
      <c r="G3684" s="181"/>
      <c r="H3684" s="106">
        <f t="shared" ref="H3684:J3684" si="2255">H3685+H3686+H3687+H3688</f>
        <v>106000</v>
      </c>
      <c r="I3684" s="106">
        <f t="shared" si="2255"/>
        <v>0</v>
      </c>
      <c r="J3684" s="106">
        <f t="shared" si="2255"/>
        <v>25000</v>
      </c>
      <c r="K3684" s="106">
        <f t="shared" ref="K3684:L3684" si="2256">K3685+K3686+K3687+K3688</f>
        <v>0</v>
      </c>
      <c r="L3684" s="106">
        <f t="shared" si="2256"/>
        <v>0</v>
      </c>
      <c r="M3684" s="106">
        <f t="shared" si="2244"/>
        <v>131000</v>
      </c>
    </row>
    <row r="3685" spans="1:13" ht="15" hidden="1" x14ac:dyDescent="0.2">
      <c r="A3685" s="95" t="s">
        <v>937</v>
      </c>
      <c r="B3685" s="93" t="s">
        <v>940</v>
      </c>
      <c r="C3685" s="94">
        <v>43</v>
      </c>
      <c r="D3685" s="95" t="s">
        <v>101</v>
      </c>
      <c r="E3685" s="117">
        <v>3221</v>
      </c>
      <c r="F3685" s="140" t="s">
        <v>297</v>
      </c>
      <c r="H3685" s="275">
        <v>20000</v>
      </c>
      <c r="I3685" s="275"/>
      <c r="J3685" s="275">
        <v>5000</v>
      </c>
      <c r="K3685" s="275"/>
      <c r="L3685" s="275"/>
      <c r="M3685" s="275">
        <f t="shared" si="2244"/>
        <v>25000</v>
      </c>
    </row>
    <row r="3686" spans="1:13" s="99" customFormat="1" hidden="1" x14ac:dyDescent="0.2">
      <c r="A3686" s="95" t="s">
        <v>937</v>
      </c>
      <c r="B3686" s="93" t="s">
        <v>940</v>
      </c>
      <c r="C3686" s="94">
        <v>43</v>
      </c>
      <c r="D3686" s="95" t="s">
        <v>101</v>
      </c>
      <c r="E3686" s="117">
        <v>3223</v>
      </c>
      <c r="F3686" s="140" t="s">
        <v>48</v>
      </c>
      <c r="G3686" s="132"/>
      <c r="H3686" s="275">
        <v>80000</v>
      </c>
      <c r="I3686" s="275"/>
      <c r="J3686" s="275">
        <v>20000</v>
      </c>
      <c r="K3686" s="275"/>
      <c r="L3686" s="275"/>
      <c r="M3686" s="275">
        <f t="shared" si="2244"/>
        <v>100000</v>
      </c>
    </row>
    <row r="3687" spans="1:13" ht="15" hidden="1" x14ac:dyDescent="0.2">
      <c r="A3687" s="95" t="s">
        <v>937</v>
      </c>
      <c r="B3687" s="93" t="s">
        <v>940</v>
      </c>
      <c r="C3687" s="94">
        <v>43</v>
      </c>
      <c r="D3687" s="95" t="s">
        <v>101</v>
      </c>
      <c r="E3687" s="117">
        <v>3225</v>
      </c>
      <c r="F3687" s="140" t="s">
        <v>473</v>
      </c>
      <c r="H3687" s="275">
        <v>3000</v>
      </c>
      <c r="I3687" s="275"/>
      <c r="J3687" s="275"/>
      <c r="K3687" s="275"/>
      <c r="L3687" s="275"/>
      <c r="M3687" s="275">
        <f t="shared" si="2244"/>
        <v>3000</v>
      </c>
    </row>
    <row r="3688" spans="1:13" ht="15" hidden="1" x14ac:dyDescent="0.2">
      <c r="A3688" s="95" t="s">
        <v>937</v>
      </c>
      <c r="B3688" s="93" t="s">
        <v>940</v>
      </c>
      <c r="C3688" s="94">
        <v>43</v>
      </c>
      <c r="D3688" s="95" t="s">
        <v>101</v>
      </c>
      <c r="E3688" s="117">
        <v>3227</v>
      </c>
      <c r="F3688" s="140" t="s">
        <v>51</v>
      </c>
      <c r="H3688" s="275">
        <v>3000</v>
      </c>
      <c r="I3688" s="275"/>
      <c r="J3688" s="275"/>
      <c r="K3688" s="275"/>
      <c r="L3688" s="275"/>
      <c r="M3688" s="275">
        <f t="shared" si="2244"/>
        <v>3000</v>
      </c>
    </row>
    <row r="3689" spans="1:13" hidden="1" x14ac:dyDescent="0.2">
      <c r="A3689" s="116" t="s">
        <v>937</v>
      </c>
      <c r="B3689" s="100" t="s">
        <v>940</v>
      </c>
      <c r="C3689" s="101">
        <v>43</v>
      </c>
      <c r="D3689" s="116"/>
      <c r="E3689" s="111">
        <v>323</v>
      </c>
      <c r="F3689" s="139"/>
      <c r="G3689" s="181"/>
      <c r="H3689" s="106">
        <f t="shared" ref="H3689:J3689" si="2257">H3690+H3691+H3692+H3693+H3694+H3695+H3696+H3697</f>
        <v>935000</v>
      </c>
      <c r="I3689" s="106">
        <f t="shared" si="2257"/>
        <v>0</v>
      </c>
      <c r="J3689" s="106">
        <f t="shared" si="2257"/>
        <v>130000</v>
      </c>
      <c r="K3689" s="106">
        <f t="shared" ref="K3689:L3689" si="2258">K3690+K3691+K3692+K3693+K3694+K3695+K3696+K3697</f>
        <v>0</v>
      </c>
      <c r="L3689" s="106">
        <f t="shared" si="2258"/>
        <v>0</v>
      </c>
      <c r="M3689" s="106">
        <f t="shared" si="2244"/>
        <v>1065000</v>
      </c>
    </row>
    <row r="3690" spans="1:13" ht="15" hidden="1" x14ac:dyDescent="0.2">
      <c r="A3690" s="95" t="s">
        <v>937</v>
      </c>
      <c r="B3690" s="93" t="s">
        <v>940</v>
      </c>
      <c r="C3690" s="94">
        <v>43</v>
      </c>
      <c r="D3690" s="95" t="s">
        <v>101</v>
      </c>
      <c r="E3690" s="117">
        <v>3231</v>
      </c>
      <c r="F3690" s="140" t="s">
        <v>52</v>
      </c>
      <c r="H3690" s="275">
        <v>15000</v>
      </c>
      <c r="I3690" s="275"/>
      <c r="J3690" s="275">
        <v>10000</v>
      </c>
      <c r="K3690" s="275"/>
      <c r="L3690" s="275"/>
      <c r="M3690" s="275">
        <f t="shared" si="2244"/>
        <v>25000</v>
      </c>
    </row>
    <row r="3691" spans="1:13" ht="15" hidden="1" x14ac:dyDescent="0.2">
      <c r="A3691" s="95" t="s">
        <v>937</v>
      </c>
      <c r="B3691" s="93" t="s">
        <v>940</v>
      </c>
      <c r="C3691" s="94">
        <v>43</v>
      </c>
      <c r="D3691" s="95" t="s">
        <v>101</v>
      </c>
      <c r="E3691" s="117">
        <v>3232</v>
      </c>
      <c r="F3691" s="140" t="s">
        <v>53</v>
      </c>
      <c r="H3691" s="275">
        <v>150000</v>
      </c>
      <c r="I3691" s="275"/>
      <c r="J3691" s="275"/>
      <c r="K3691" s="275"/>
      <c r="L3691" s="275"/>
      <c r="M3691" s="275">
        <f t="shared" si="2244"/>
        <v>150000</v>
      </c>
    </row>
    <row r="3692" spans="1:13" s="99" customFormat="1" hidden="1" x14ac:dyDescent="0.2">
      <c r="A3692" s="95" t="s">
        <v>937</v>
      </c>
      <c r="B3692" s="93" t="s">
        <v>940</v>
      </c>
      <c r="C3692" s="94">
        <v>43</v>
      </c>
      <c r="D3692" s="95" t="s">
        <v>101</v>
      </c>
      <c r="E3692" s="117">
        <v>3233</v>
      </c>
      <c r="F3692" s="140" t="s">
        <v>54</v>
      </c>
      <c r="G3692" s="132"/>
      <c r="H3692" s="275">
        <v>40000</v>
      </c>
      <c r="I3692" s="275"/>
      <c r="J3692" s="275">
        <v>20000</v>
      </c>
      <c r="K3692" s="275"/>
      <c r="L3692" s="275"/>
      <c r="M3692" s="275">
        <f t="shared" si="2244"/>
        <v>60000</v>
      </c>
    </row>
    <row r="3693" spans="1:13" ht="15" hidden="1" x14ac:dyDescent="0.2">
      <c r="A3693" s="95" t="s">
        <v>937</v>
      </c>
      <c r="B3693" s="93" t="s">
        <v>940</v>
      </c>
      <c r="C3693" s="94">
        <v>43</v>
      </c>
      <c r="D3693" s="95" t="s">
        <v>101</v>
      </c>
      <c r="E3693" s="117">
        <v>3234</v>
      </c>
      <c r="F3693" s="140" t="s">
        <v>55</v>
      </c>
      <c r="H3693" s="275">
        <v>120000</v>
      </c>
      <c r="I3693" s="275"/>
      <c r="J3693" s="275"/>
      <c r="K3693" s="275"/>
      <c r="L3693" s="275"/>
      <c r="M3693" s="275">
        <f t="shared" si="2244"/>
        <v>120000</v>
      </c>
    </row>
    <row r="3694" spans="1:13" ht="15" hidden="1" x14ac:dyDescent="0.2">
      <c r="A3694" s="95" t="s">
        <v>937</v>
      </c>
      <c r="B3694" s="93" t="s">
        <v>940</v>
      </c>
      <c r="C3694" s="94">
        <v>43</v>
      </c>
      <c r="D3694" s="95" t="s">
        <v>101</v>
      </c>
      <c r="E3694" s="117">
        <v>3235</v>
      </c>
      <c r="F3694" s="140" t="s">
        <v>56</v>
      </c>
      <c r="H3694" s="275">
        <v>350000</v>
      </c>
      <c r="I3694" s="275"/>
      <c r="J3694" s="275"/>
      <c r="K3694" s="275"/>
      <c r="L3694" s="275"/>
      <c r="M3694" s="275">
        <f t="shared" si="2244"/>
        <v>350000</v>
      </c>
    </row>
    <row r="3695" spans="1:13" s="99" customFormat="1" hidden="1" x14ac:dyDescent="0.2">
      <c r="A3695" s="95" t="s">
        <v>937</v>
      </c>
      <c r="B3695" s="93" t="s">
        <v>940</v>
      </c>
      <c r="C3695" s="94">
        <v>43</v>
      </c>
      <c r="D3695" s="95" t="s">
        <v>101</v>
      </c>
      <c r="E3695" s="117">
        <v>3237</v>
      </c>
      <c r="F3695" s="140" t="s">
        <v>58</v>
      </c>
      <c r="G3695" s="132"/>
      <c r="H3695" s="275">
        <v>100000</v>
      </c>
      <c r="I3695" s="275"/>
      <c r="J3695" s="275">
        <v>50000</v>
      </c>
      <c r="K3695" s="275"/>
      <c r="L3695" s="275"/>
      <c r="M3695" s="275">
        <f t="shared" si="2244"/>
        <v>150000</v>
      </c>
    </row>
    <row r="3696" spans="1:13" ht="15" hidden="1" x14ac:dyDescent="0.2">
      <c r="A3696" s="95" t="s">
        <v>937</v>
      </c>
      <c r="B3696" s="93" t="s">
        <v>940</v>
      </c>
      <c r="C3696" s="94">
        <v>43</v>
      </c>
      <c r="D3696" s="95" t="s">
        <v>101</v>
      </c>
      <c r="E3696" s="117">
        <v>3238</v>
      </c>
      <c r="F3696" s="140" t="s">
        <v>59</v>
      </c>
      <c r="H3696" s="275">
        <v>10000</v>
      </c>
      <c r="I3696" s="275"/>
      <c r="J3696" s="275"/>
      <c r="K3696" s="275"/>
      <c r="L3696" s="275"/>
      <c r="M3696" s="275">
        <f t="shared" si="2244"/>
        <v>10000</v>
      </c>
    </row>
    <row r="3697" spans="1:13" s="99" customFormat="1" hidden="1" x14ac:dyDescent="0.2">
      <c r="A3697" s="95" t="s">
        <v>937</v>
      </c>
      <c r="B3697" s="93" t="s">
        <v>940</v>
      </c>
      <c r="C3697" s="94">
        <v>43</v>
      </c>
      <c r="D3697" s="95" t="s">
        <v>101</v>
      </c>
      <c r="E3697" s="117">
        <v>3239</v>
      </c>
      <c r="F3697" s="140" t="s">
        <v>60</v>
      </c>
      <c r="G3697" s="132"/>
      <c r="H3697" s="275">
        <v>150000</v>
      </c>
      <c r="I3697" s="275"/>
      <c r="J3697" s="275">
        <v>50000</v>
      </c>
      <c r="K3697" s="275"/>
      <c r="L3697" s="275"/>
      <c r="M3697" s="275">
        <f t="shared" si="2244"/>
        <v>200000</v>
      </c>
    </row>
    <row r="3698" spans="1:13" hidden="1" x14ac:dyDescent="0.2">
      <c r="A3698" s="116" t="s">
        <v>937</v>
      </c>
      <c r="B3698" s="100" t="s">
        <v>940</v>
      </c>
      <c r="C3698" s="101">
        <v>43</v>
      </c>
      <c r="D3698" s="116"/>
      <c r="E3698" s="111">
        <v>329</v>
      </c>
      <c r="F3698" s="139"/>
      <c r="G3698" s="181"/>
      <c r="H3698" s="106">
        <f t="shared" ref="H3698:J3698" si="2259">H3699+H3700+H3701+H3702+H3703+H3704+H3705</f>
        <v>138000</v>
      </c>
      <c r="I3698" s="106">
        <f t="shared" si="2259"/>
        <v>0</v>
      </c>
      <c r="J3698" s="106">
        <f t="shared" si="2259"/>
        <v>0</v>
      </c>
      <c r="K3698" s="106">
        <f t="shared" ref="K3698:L3698" si="2260">K3699+K3700+K3701+K3702+K3703+K3704+K3705</f>
        <v>0</v>
      </c>
      <c r="L3698" s="106">
        <f t="shared" si="2260"/>
        <v>0</v>
      </c>
      <c r="M3698" s="106">
        <f t="shared" si="2244"/>
        <v>138000</v>
      </c>
    </row>
    <row r="3699" spans="1:13" ht="30" hidden="1" x14ac:dyDescent="0.2">
      <c r="A3699" s="95" t="s">
        <v>937</v>
      </c>
      <c r="B3699" s="93" t="s">
        <v>940</v>
      </c>
      <c r="C3699" s="94">
        <v>43</v>
      </c>
      <c r="D3699" s="95" t="s">
        <v>101</v>
      </c>
      <c r="E3699" s="117">
        <v>3291</v>
      </c>
      <c r="F3699" s="140" t="s">
        <v>474</v>
      </c>
      <c r="H3699" s="275">
        <v>50000</v>
      </c>
      <c r="I3699" s="275"/>
      <c r="J3699" s="275"/>
      <c r="K3699" s="275"/>
      <c r="L3699" s="275"/>
      <c r="M3699" s="275">
        <f t="shared" si="2244"/>
        <v>50000</v>
      </c>
    </row>
    <row r="3700" spans="1:13" s="99" customFormat="1" hidden="1" x14ac:dyDescent="0.2">
      <c r="A3700" s="95" t="s">
        <v>937</v>
      </c>
      <c r="B3700" s="93" t="s">
        <v>940</v>
      </c>
      <c r="C3700" s="94">
        <v>43</v>
      </c>
      <c r="D3700" s="95" t="s">
        <v>101</v>
      </c>
      <c r="E3700" s="117">
        <v>3292</v>
      </c>
      <c r="F3700" s="140" t="s">
        <v>63</v>
      </c>
      <c r="G3700" s="132"/>
      <c r="H3700" s="275">
        <v>32000</v>
      </c>
      <c r="I3700" s="275"/>
      <c r="J3700" s="275"/>
      <c r="K3700" s="275"/>
      <c r="L3700" s="275"/>
      <c r="M3700" s="275">
        <f t="shared" si="2244"/>
        <v>32000</v>
      </c>
    </row>
    <row r="3701" spans="1:13" ht="15" hidden="1" x14ac:dyDescent="0.2">
      <c r="A3701" s="95" t="s">
        <v>937</v>
      </c>
      <c r="B3701" s="93" t="s">
        <v>940</v>
      </c>
      <c r="C3701" s="94">
        <v>43</v>
      </c>
      <c r="D3701" s="95" t="s">
        <v>101</v>
      </c>
      <c r="E3701" s="117">
        <v>3293</v>
      </c>
      <c r="F3701" s="140" t="s">
        <v>64</v>
      </c>
      <c r="H3701" s="275">
        <v>12000</v>
      </c>
      <c r="I3701" s="275"/>
      <c r="J3701" s="275"/>
      <c r="K3701" s="275"/>
      <c r="L3701" s="275"/>
      <c r="M3701" s="275">
        <f t="shared" si="2244"/>
        <v>12000</v>
      </c>
    </row>
    <row r="3702" spans="1:13" ht="15" hidden="1" x14ac:dyDescent="0.2">
      <c r="A3702" s="95" t="s">
        <v>937</v>
      </c>
      <c r="B3702" s="93" t="s">
        <v>940</v>
      </c>
      <c r="C3702" s="94">
        <v>43</v>
      </c>
      <c r="D3702" s="95" t="s">
        <v>101</v>
      </c>
      <c r="E3702" s="117">
        <v>3294</v>
      </c>
      <c r="F3702" s="140" t="s">
        <v>604</v>
      </c>
      <c r="H3702" s="275">
        <v>20000</v>
      </c>
      <c r="I3702" s="275"/>
      <c r="J3702" s="275"/>
      <c r="K3702" s="275"/>
      <c r="L3702" s="275"/>
      <c r="M3702" s="275">
        <f t="shared" si="2244"/>
        <v>20000</v>
      </c>
    </row>
    <row r="3703" spans="1:13" s="99" customFormat="1" hidden="1" x14ac:dyDescent="0.2">
      <c r="A3703" s="95" t="s">
        <v>937</v>
      </c>
      <c r="B3703" s="93" t="s">
        <v>940</v>
      </c>
      <c r="C3703" s="94">
        <v>43</v>
      </c>
      <c r="D3703" s="95" t="s">
        <v>101</v>
      </c>
      <c r="E3703" s="117">
        <v>3295</v>
      </c>
      <c r="F3703" s="140" t="s">
        <v>66</v>
      </c>
      <c r="G3703" s="132"/>
      <c r="H3703" s="275">
        <v>3000</v>
      </c>
      <c r="I3703" s="275"/>
      <c r="J3703" s="275"/>
      <c r="K3703" s="275"/>
      <c r="L3703" s="275"/>
      <c r="M3703" s="275">
        <f t="shared" si="2244"/>
        <v>3000</v>
      </c>
    </row>
    <row r="3704" spans="1:13" ht="15" hidden="1" x14ac:dyDescent="0.2">
      <c r="A3704" s="95" t="s">
        <v>937</v>
      </c>
      <c r="B3704" s="93" t="s">
        <v>940</v>
      </c>
      <c r="C3704" s="94">
        <v>43</v>
      </c>
      <c r="D3704" s="95" t="s">
        <v>101</v>
      </c>
      <c r="E3704" s="117">
        <v>3296</v>
      </c>
      <c r="F3704" s="140" t="s">
        <v>606</v>
      </c>
      <c r="H3704" s="275">
        <v>1000</v>
      </c>
      <c r="I3704" s="275"/>
      <c r="J3704" s="275"/>
      <c r="K3704" s="275"/>
      <c r="L3704" s="275"/>
      <c r="M3704" s="275">
        <f t="shared" si="2244"/>
        <v>1000</v>
      </c>
    </row>
    <row r="3705" spans="1:13" ht="15" hidden="1" x14ac:dyDescent="0.2">
      <c r="A3705" s="95" t="s">
        <v>937</v>
      </c>
      <c r="B3705" s="93" t="s">
        <v>940</v>
      </c>
      <c r="C3705" s="94">
        <v>43</v>
      </c>
      <c r="D3705" s="95" t="s">
        <v>101</v>
      </c>
      <c r="E3705" s="117">
        <v>3299</v>
      </c>
      <c r="F3705" s="140" t="s">
        <v>67</v>
      </c>
      <c r="H3705" s="275">
        <v>20000</v>
      </c>
      <c r="I3705" s="275"/>
      <c r="J3705" s="275"/>
      <c r="K3705" s="275"/>
      <c r="L3705" s="275"/>
      <c r="M3705" s="275">
        <f t="shared" si="2244"/>
        <v>20000</v>
      </c>
    </row>
    <row r="3706" spans="1:13" s="99" customFormat="1" hidden="1" x14ac:dyDescent="0.2">
      <c r="A3706" s="182" t="s">
        <v>937</v>
      </c>
      <c r="B3706" s="163" t="s">
        <v>940</v>
      </c>
      <c r="C3706" s="164">
        <v>43</v>
      </c>
      <c r="D3706" s="163"/>
      <c r="E3706" s="165">
        <v>34</v>
      </c>
      <c r="F3706" s="166"/>
      <c r="G3706" s="166"/>
      <c r="H3706" s="180">
        <f t="shared" ref="H3706:L3706" si="2261">H3707</f>
        <v>4000</v>
      </c>
      <c r="I3706" s="180">
        <f t="shared" si="2261"/>
        <v>0</v>
      </c>
      <c r="J3706" s="180">
        <f t="shared" si="2261"/>
        <v>0</v>
      </c>
      <c r="K3706" s="180">
        <f t="shared" si="2261"/>
        <v>0</v>
      </c>
      <c r="L3706" s="180">
        <f t="shared" si="2261"/>
        <v>0</v>
      </c>
      <c r="M3706" s="180">
        <f t="shared" si="2244"/>
        <v>4000</v>
      </c>
    </row>
    <row r="3707" spans="1:13" hidden="1" x14ac:dyDescent="0.2">
      <c r="A3707" s="116" t="s">
        <v>937</v>
      </c>
      <c r="B3707" s="100" t="s">
        <v>940</v>
      </c>
      <c r="C3707" s="101">
        <v>43</v>
      </c>
      <c r="D3707" s="116"/>
      <c r="E3707" s="111">
        <v>343</v>
      </c>
      <c r="F3707" s="139"/>
      <c r="G3707" s="181"/>
      <c r="H3707" s="106">
        <f t="shared" ref="H3707:J3707" si="2262">H3708+H3709+H3710</f>
        <v>4000</v>
      </c>
      <c r="I3707" s="106">
        <f t="shared" si="2262"/>
        <v>0</v>
      </c>
      <c r="J3707" s="106">
        <f t="shared" si="2262"/>
        <v>0</v>
      </c>
      <c r="K3707" s="106">
        <f t="shared" ref="K3707:L3707" si="2263">K3708+K3709+K3710</f>
        <v>0</v>
      </c>
      <c r="L3707" s="106">
        <f t="shared" si="2263"/>
        <v>0</v>
      </c>
      <c r="M3707" s="106">
        <f t="shared" si="2244"/>
        <v>4000</v>
      </c>
    </row>
    <row r="3708" spans="1:13" s="99" customFormat="1" hidden="1" x14ac:dyDescent="0.2">
      <c r="A3708" s="95" t="s">
        <v>937</v>
      </c>
      <c r="B3708" s="93" t="s">
        <v>940</v>
      </c>
      <c r="C3708" s="94">
        <v>43</v>
      </c>
      <c r="D3708" s="95" t="s">
        <v>101</v>
      </c>
      <c r="E3708" s="117">
        <v>3431</v>
      </c>
      <c r="F3708" s="140" t="s">
        <v>68</v>
      </c>
      <c r="G3708" s="132"/>
      <c r="H3708" s="275">
        <v>1000</v>
      </c>
      <c r="I3708" s="275"/>
      <c r="J3708" s="275"/>
      <c r="K3708" s="275"/>
      <c r="L3708" s="275"/>
      <c r="M3708" s="275">
        <f t="shared" si="2244"/>
        <v>1000</v>
      </c>
    </row>
    <row r="3709" spans="1:13" ht="15" hidden="1" x14ac:dyDescent="0.2">
      <c r="A3709" s="95" t="s">
        <v>937</v>
      </c>
      <c r="B3709" s="93" t="s">
        <v>940</v>
      </c>
      <c r="C3709" s="94">
        <v>43</v>
      </c>
      <c r="D3709" s="95" t="s">
        <v>101</v>
      </c>
      <c r="E3709" s="117">
        <v>3433</v>
      </c>
      <c r="F3709" s="140" t="s">
        <v>69</v>
      </c>
      <c r="H3709" s="275">
        <v>1000</v>
      </c>
      <c r="I3709" s="275"/>
      <c r="J3709" s="275"/>
      <c r="K3709" s="275"/>
      <c r="L3709" s="275"/>
      <c r="M3709" s="275">
        <f t="shared" si="2244"/>
        <v>1000</v>
      </c>
    </row>
    <row r="3710" spans="1:13" s="99" customFormat="1" hidden="1" x14ac:dyDescent="0.2">
      <c r="A3710" s="95" t="s">
        <v>937</v>
      </c>
      <c r="B3710" s="93" t="s">
        <v>940</v>
      </c>
      <c r="C3710" s="94">
        <v>43</v>
      </c>
      <c r="D3710" s="95" t="s">
        <v>101</v>
      </c>
      <c r="E3710" s="117">
        <v>3434</v>
      </c>
      <c r="F3710" s="140" t="s">
        <v>70</v>
      </c>
      <c r="G3710" s="132"/>
      <c r="H3710" s="275">
        <v>2000</v>
      </c>
      <c r="I3710" s="275"/>
      <c r="J3710" s="275"/>
      <c r="K3710" s="275"/>
      <c r="L3710" s="275"/>
      <c r="M3710" s="275">
        <f t="shared" si="2244"/>
        <v>2000</v>
      </c>
    </row>
    <row r="3711" spans="1:13" hidden="1" x14ac:dyDescent="0.2">
      <c r="A3711" s="182" t="s">
        <v>937</v>
      </c>
      <c r="B3711" s="163" t="s">
        <v>940</v>
      </c>
      <c r="C3711" s="164">
        <v>43</v>
      </c>
      <c r="D3711" s="163"/>
      <c r="E3711" s="165">
        <v>37</v>
      </c>
      <c r="F3711" s="166"/>
      <c r="G3711" s="166"/>
      <c r="H3711" s="180">
        <f t="shared" ref="H3711:L3712" si="2264">H3712</f>
        <v>6000</v>
      </c>
      <c r="I3711" s="180">
        <f t="shared" si="2264"/>
        <v>0</v>
      </c>
      <c r="J3711" s="180">
        <f t="shared" si="2264"/>
        <v>5200</v>
      </c>
      <c r="K3711" s="180">
        <f t="shared" si="2264"/>
        <v>0</v>
      </c>
      <c r="L3711" s="180">
        <f t="shared" si="2264"/>
        <v>0</v>
      </c>
      <c r="M3711" s="180">
        <f t="shared" si="2244"/>
        <v>11200</v>
      </c>
    </row>
    <row r="3712" spans="1:13" hidden="1" x14ac:dyDescent="0.2">
      <c r="A3712" s="116" t="s">
        <v>937</v>
      </c>
      <c r="B3712" s="100" t="s">
        <v>940</v>
      </c>
      <c r="C3712" s="101">
        <v>43</v>
      </c>
      <c r="D3712" s="116"/>
      <c r="E3712" s="111">
        <v>372</v>
      </c>
      <c r="F3712" s="139"/>
      <c r="G3712" s="181"/>
      <c r="H3712" s="106">
        <f t="shared" si="2264"/>
        <v>6000</v>
      </c>
      <c r="I3712" s="106">
        <f t="shared" si="2264"/>
        <v>0</v>
      </c>
      <c r="J3712" s="106">
        <f t="shared" si="2264"/>
        <v>5200</v>
      </c>
      <c r="K3712" s="106">
        <f t="shared" si="2264"/>
        <v>0</v>
      </c>
      <c r="L3712" s="106">
        <f t="shared" si="2264"/>
        <v>0</v>
      </c>
      <c r="M3712" s="106">
        <f t="shared" si="2244"/>
        <v>11200</v>
      </c>
    </row>
    <row r="3713" spans="1:13" ht="15" hidden="1" x14ac:dyDescent="0.2">
      <c r="A3713" s="95" t="s">
        <v>937</v>
      </c>
      <c r="B3713" s="93" t="s">
        <v>940</v>
      </c>
      <c r="C3713" s="94">
        <v>43</v>
      </c>
      <c r="D3713" s="95" t="s">
        <v>101</v>
      </c>
      <c r="E3713" s="117">
        <v>3721</v>
      </c>
      <c r="F3713" s="140" t="s">
        <v>941</v>
      </c>
      <c r="H3713" s="275">
        <v>6000</v>
      </c>
      <c r="I3713" s="275"/>
      <c r="J3713" s="275">
        <v>5200</v>
      </c>
      <c r="K3713" s="275"/>
      <c r="L3713" s="275"/>
      <c r="M3713" s="275">
        <f t="shared" si="2244"/>
        <v>11200</v>
      </c>
    </row>
    <row r="3714" spans="1:13" hidden="1" x14ac:dyDescent="0.2">
      <c r="A3714" s="182" t="s">
        <v>937</v>
      </c>
      <c r="B3714" s="163" t="s">
        <v>940</v>
      </c>
      <c r="C3714" s="164">
        <v>43</v>
      </c>
      <c r="D3714" s="163"/>
      <c r="E3714" s="165">
        <v>38</v>
      </c>
      <c r="F3714" s="166"/>
      <c r="G3714" s="166"/>
      <c r="H3714" s="180">
        <f t="shared" ref="H3714:L3715" si="2265">H3715</f>
        <v>40000</v>
      </c>
      <c r="I3714" s="180">
        <f t="shared" si="2265"/>
        <v>0</v>
      </c>
      <c r="J3714" s="180">
        <f t="shared" si="2265"/>
        <v>20000</v>
      </c>
      <c r="K3714" s="180">
        <f t="shared" si="2265"/>
        <v>0</v>
      </c>
      <c r="L3714" s="180">
        <f t="shared" si="2265"/>
        <v>0</v>
      </c>
      <c r="M3714" s="180">
        <f t="shared" si="2244"/>
        <v>60000</v>
      </c>
    </row>
    <row r="3715" spans="1:13" hidden="1" x14ac:dyDescent="0.2">
      <c r="A3715" s="116" t="s">
        <v>937</v>
      </c>
      <c r="B3715" s="100" t="s">
        <v>940</v>
      </c>
      <c r="C3715" s="101">
        <v>43</v>
      </c>
      <c r="D3715" s="116"/>
      <c r="E3715" s="111">
        <v>381</v>
      </c>
      <c r="F3715" s="139"/>
      <c r="G3715" s="181"/>
      <c r="H3715" s="106">
        <f t="shared" si="2265"/>
        <v>40000</v>
      </c>
      <c r="I3715" s="106">
        <f t="shared" si="2265"/>
        <v>0</v>
      </c>
      <c r="J3715" s="106">
        <f t="shared" si="2265"/>
        <v>20000</v>
      </c>
      <c r="K3715" s="106">
        <f t="shared" si="2265"/>
        <v>0</v>
      </c>
      <c r="L3715" s="106">
        <f t="shared" si="2265"/>
        <v>0</v>
      </c>
      <c r="M3715" s="106">
        <f t="shared" si="2244"/>
        <v>60000</v>
      </c>
    </row>
    <row r="3716" spans="1:13" ht="15" hidden="1" x14ac:dyDescent="0.2">
      <c r="A3716" s="95" t="s">
        <v>937</v>
      </c>
      <c r="B3716" s="93" t="s">
        <v>940</v>
      </c>
      <c r="C3716" s="94">
        <v>43</v>
      </c>
      <c r="D3716" s="95" t="s">
        <v>101</v>
      </c>
      <c r="E3716" s="117">
        <v>3811</v>
      </c>
      <c r="F3716" s="140" t="s">
        <v>73</v>
      </c>
      <c r="H3716" s="275">
        <v>40000</v>
      </c>
      <c r="I3716" s="275"/>
      <c r="J3716" s="275">
        <v>20000</v>
      </c>
      <c r="K3716" s="275"/>
      <c r="L3716" s="275"/>
      <c r="M3716" s="275">
        <f t="shared" si="2244"/>
        <v>60000</v>
      </c>
    </row>
    <row r="3717" spans="1:13" s="99" customFormat="1" ht="67.5" hidden="1" x14ac:dyDescent="0.2">
      <c r="A3717" s="187" t="s">
        <v>937</v>
      </c>
      <c r="B3717" s="169" t="s">
        <v>942</v>
      </c>
      <c r="C3717" s="169"/>
      <c r="D3717" s="169"/>
      <c r="E3717" s="170"/>
      <c r="F3717" s="172" t="s">
        <v>886</v>
      </c>
      <c r="G3717" s="173" t="s">
        <v>618</v>
      </c>
      <c r="H3717" s="297">
        <f>H3718+H3721+H3724+H3728</f>
        <v>1166817</v>
      </c>
      <c r="I3717" s="297">
        <f t="shared" ref="I3717:L3717" si="2266">I3718+I3721+I3724+I3728</f>
        <v>300000</v>
      </c>
      <c r="J3717" s="297">
        <f t="shared" si="2266"/>
        <v>363000</v>
      </c>
      <c r="K3717" s="297">
        <f t="shared" si="2266"/>
        <v>39817</v>
      </c>
      <c r="L3717" s="297">
        <f t="shared" si="2266"/>
        <v>0</v>
      </c>
      <c r="M3717" s="297">
        <f t="shared" si="1881"/>
        <v>1190000</v>
      </c>
    </row>
    <row r="3718" spans="1:13" hidden="1" x14ac:dyDescent="0.2">
      <c r="A3718" s="182" t="s">
        <v>937</v>
      </c>
      <c r="B3718" s="163" t="s">
        <v>942</v>
      </c>
      <c r="C3718" s="164">
        <v>11</v>
      </c>
      <c r="D3718" s="163"/>
      <c r="E3718" s="165">
        <v>32</v>
      </c>
      <c r="F3718" s="166"/>
      <c r="G3718" s="166"/>
      <c r="H3718" s="180">
        <f t="shared" ref="H3718:L3719" si="2267">H3719</f>
        <v>39817</v>
      </c>
      <c r="I3718" s="180">
        <f t="shared" si="2267"/>
        <v>0</v>
      </c>
      <c r="J3718" s="180">
        <f t="shared" si="2267"/>
        <v>0</v>
      </c>
      <c r="K3718" s="180">
        <f t="shared" si="2267"/>
        <v>39817</v>
      </c>
      <c r="L3718" s="180">
        <f t="shared" si="2267"/>
        <v>0</v>
      </c>
      <c r="M3718" s="180">
        <f t="shared" si="1881"/>
        <v>0</v>
      </c>
    </row>
    <row r="3719" spans="1:13" s="99" customFormat="1" hidden="1" x14ac:dyDescent="0.2">
      <c r="A3719" s="116" t="s">
        <v>937</v>
      </c>
      <c r="B3719" s="100" t="s">
        <v>942</v>
      </c>
      <c r="C3719" s="101">
        <v>11</v>
      </c>
      <c r="D3719" s="116"/>
      <c r="E3719" s="111">
        <v>323</v>
      </c>
      <c r="F3719" s="139"/>
      <c r="G3719" s="181"/>
      <c r="H3719" s="106">
        <f t="shared" si="2267"/>
        <v>39817</v>
      </c>
      <c r="I3719" s="106">
        <f t="shared" si="2267"/>
        <v>0</v>
      </c>
      <c r="J3719" s="106">
        <f t="shared" si="2267"/>
        <v>0</v>
      </c>
      <c r="K3719" s="106">
        <f t="shared" si="2267"/>
        <v>39817</v>
      </c>
      <c r="L3719" s="106">
        <f t="shared" si="2267"/>
        <v>0</v>
      </c>
      <c r="M3719" s="106">
        <f t="shared" si="1881"/>
        <v>0</v>
      </c>
    </row>
    <row r="3720" spans="1:13" ht="15" hidden="1" x14ac:dyDescent="0.2">
      <c r="A3720" s="95" t="s">
        <v>937</v>
      </c>
      <c r="B3720" s="93" t="s">
        <v>942</v>
      </c>
      <c r="C3720" s="94">
        <v>11</v>
      </c>
      <c r="D3720" s="95" t="s">
        <v>101</v>
      </c>
      <c r="E3720" s="117">
        <v>3232</v>
      </c>
      <c r="F3720" s="140" t="s">
        <v>53</v>
      </c>
      <c r="H3720" s="275">
        <v>39817</v>
      </c>
      <c r="I3720" s="275"/>
      <c r="J3720" s="275"/>
      <c r="K3720" s="275">
        <v>39817</v>
      </c>
      <c r="L3720" s="275"/>
      <c r="M3720" s="275">
        <f t="shared" si="1881"/>
        <v>0</v>
      </c>
    </row>
    <row r="3721" spans="1:13" hidden="1" x14ac:dyDescent="0.2">
      <c r="A3721" s="182" t="s">
        <v>937</v>
      </c>
      <c r="B3721" s="163" t="s">
        <v>942</v>
      </c>
      <c r="C3721" s="164">
        <v>43</v>
      </c>
      <c r="D3721" s="163"/>
      <c r="E3721" s="165">
        <v>32</v>
      </c>
      <c r="F3721" s="166"/>
      <c r="G3721" s="166"/>
      <c r="H3721" s="180">
        <f t="shared" ref="H3721:L3722" si="2268">H3722</f>
        <v>130000</v>
      </c>
      <c r="I3721" s="180">
        <f t="shared" si="2268"/>
        <v>0</v>
      </c>
      <c r="J3721" s="180">
        <f t="shared" si="2268"/>
        <v>0</v>
      </c>
      <c r="K3721" s="180">
        <f t="shared" si="2268"/>
        <v>0</v>
      </c>
      <c r="L3721" s="180">
        <f t="shared" si="2268"/>
        <v>0</v>
      </c>
      <c r="M3721" s="180">
        <f t="shared" ref="M3721:M3784" si="2269">H3721-I3721+J3721-K3721+L3721</f>
        <v>130000</v>
      </c>
    </row>
    <row r="3722" spans="1:13" hidden="1" x14ac:dyDescent="0.2">
      <c r="A3722" s="116" t="s">
        <v>937</v>
      </c>
      <c r="B3722" s="100" t="s">
        <v>942</v>
      </c>
      <c r="C3722" s="101">
        <v>43</v>
      </c>
      <c r="D3722" s="116"/>
      <c r="E3722" s="111">
        <v>323</v>
      </c>
      <c r="F3722" s="139"/>
      <c r="G3722" s="181"/>
      <c r="H3722" s="106">
        <f t="shared" si="2268"/>
        <v>130000</v>
      </c>
      <c r="I3722" s="106">
        <f t="shared" si="2268"/>
        <v>0</v>
      </c>
      <c r="J3722" s="106">
        <f t="shared" si="2268"/>
        <v>0</v>
      </c>
      <c r="K3722" s="106">
        <f t="shared" si="2268"/>
        <v>0</v>
      </c>
      <c r="L3722" s="106">
        <f t="shared" si="2268"/>
        <v>0</v>
      </c>
      <c r="M3722" s="106">
        <f t="shared" si="2269"/>
        <v>130000</v>
      </c>
    </row>
    <row r="3723" spans="1:13" s="99" customFormat="1" hidden="1" x14ac:dyDescent="0.2">
      <c r="A3723" s="95" t="s">
        <v>937</v>
      </c>
      <c r="B3723" s="93" t="s">
        <v>942</v>
      </c>
      <c r="C3723" s="94">
        <v>43</v>
      </c>
      <c r="D3723" s="95" t="s">
        <v>101</v>
      </c>
      <c r="E3723" s="117">
        <v>3232</v>
      </c>
      <c r="F3723" s="140" t="s">
        <v>53</v>
      </c>
      <c r="G3723" s="132"/>
      <c r="H3723" s="275">
        <v>130000</v>
      </c>
      <c r="I3723" s="275"/>
      <c r="J3723" s="275"/>
      <c r="K3723" s="275"/>
      <c r="L3723" s="275"/>
      <c r="M3723" s="275">
        <f t="shared" si="2269"/>
        <v>130000</v>
      </c>
    </row>
    <row r="3724" spans="1:13" hidden="1" x14ac:dyDescent="0.2">
      <c r="A3724" s="182" t="s">
        <v>937</v>
      </c>
      <c r="B3724" s="163" t="s">
        <v>942</v>
      </c>
      <c r="C3724" s="164">
        <v>43</v>
      </c>
      <c r="D3724" s="163"/>
      <c r="E3724" s="165">
        <v>41</v>
      </c>
      <c r="F3724" s="166"/>
      <c r="G3724" s="166"/>
      <c r="H3724" s="180">
        <f t="shared" ref="H3724:L3724" si="2270">H3725</f>
        <v>20000</v>
      </c>
      <c r="I3724" s="180">
        <f t="shared" si="2270"/>
        <v>0</v>
      </c>
      <c r="J3724" s="180">
        <f t="shared" si="2270"/>
        <v>350000</v>
      </c>
      <c r="K3724" s="180">
        <f t="shared" si="2270"/>
        <v>0</v>
      </c>
      <c r="L3724" s="180">
        <f t="shared" si="2270"/>
        <v>0</v>
      </c>
      <c r="M3724" s="180">
        <f t="shared" si="2269"/>
        <v>370000</v>
      </c>
    </row>
    <row r="3725" spans="1:13" hidden="1" x14ac:dyDescent="0.2">
      <c r="A3725" s="116" t="s">
        <v>937</v>
      </c>
      <c r="B3725" s="100" t="s">
        <v>942</v>
      </c>
      <c r="C3725" s="101">
        <v>43</v>
      </c>
      <c r="D3725" s="116"/>
      <c r="E3725" s="111">
        <v>412</v>
      </c>
      <c r="F3725" s="139"/>
      <c r="G3725" s="181"/>
      <c r="H3725" s="106">
        <f>H3726+H3727</f>
        <v>20000</v>
      </c>
      <c r="I3725" s="106">
        <f t="shared" ref="I3725:J3725" si="2271">I3726+I3727</f>
        <v>0</v>
      </c>
      <c r="J3725" s="106">
        <f t="shared" si="2271"/>
        <v>350000</v>
      </c>
      <c r="K3725" s="106">
        <f t="shared" ref="K3725:L3725" si="2272">K3726+K3727</f>
        <v>0</v>
      </c>
      <c r="L3725" s="106">
        <f t="shared" si="2272"/>
        <v>0</v>
      </c>
      <c r="M3725" s="106">
        <f t="shared" si="2269"/>
        <v>370000</v>
      </c>
    </row>
    <row r="3726" spans="1:13" ht="15" hidden="1" x14ac:dyDescent="0.2">
      <c r="A3726" s="95" t="s">
        <v>937</v>
      </c>
      <c r="B3726" s="93" t="s">
        <v>942</v>
      </c>
      <c r="C3726" s="94">
        <v>43</v>
      </c>
      <c r="D3726" s="95" t="s">
        <v>101</v>
      </c>
      <c r="E3726" s="117">
        <v>4124</v>
      </c>
      <c r="F3726" s="140" t="s">
        <v>792</v>
      </c>
      <c r="H3726" s="275">
        <v>0</v>
      </c>
      <c r="I3726" s="275"/>
      <c r="J3726" s="275">
        <v>300000</v>
      </c>
      <c r="K3726" s="275"/>
      <c r="L3726" s="275"/>
      <c r="M3726" s="275">
        <f t="shared" si="2269"/>
        <v>300000</v>
      </c>
    </row>
    <row r="3727" spans="1:13" s="99" customFormat="1" hidden="1" x14ac:dyDescent="0.2">
      <c r="A3727" s="95" t="s">
        <v>937</v>
      </c>
      <c r="B3727" s="93" t="s">
        <v>942</v>
      </c>
      <c r="C3727" s="94">
        <v>43</v>
      </c>
      <c r="D3727" s="95" t="s">
        <v>101</v>
      </c>
      <c r="E3727" s="117">
        <v>4126</v>
      </c>
      <c r="F3727" s="140" t="s">
        <v>84</v>
      </c>
      <c r="G3727" s="132"/>
      <c r="H3727" s="275">
        <v>20000</v>
      </c>
      <c r="I3727" s="275"/>
      <c r="J3727" s="275">
        <v>50000</v>
      </c>
      <c r="K3727" s="275"/>
      <c r="L3727" s="275"/>
      <c r="M3727" s="275">
        <f t="shared" si="2269"/>
        <v>70000</v>
      </c>
    </row>
    <row r="3728" spans="1:13" hidden="1" x14ac:dyDescent="0.2">
      <c r="A3728" s="182" t="s">
        <v>937</v>
      </c>
      <c r="B3728" s="163" t="s">
        <v>942</v>
      </c>
      <c r="C3728" s="164">
        <v>43</v>
      </c>
      <c r="D3728" s="163"/>
      <c r="E3728" s="165">
        <v>42</v>
      </c>
      <c r="F3728" s="166"/>
      <c r="G3728" s="166"/>
      <c r="H3728" s="180">
        <f t="shared" ref="H3728:J3728" si="2273">H3729+H3732+H3737+H3739</f>
        <v>977000</v>
      </c>
      <c r="I3728" s="180">
        <f t="shared" si="2273"/>
        <v>300000</v>
      </c>
      <c r="J3728" s="180">
        <f t="shared" si="2273"/>
        <v>13000</v>
      </c>
      <c r="K3728" s="180">
        <f t="shared" ref="K3728:L3728" si="2274">K3729+K3732+K3737+K3739</f>
        <v>0</v>
      </c>
      <c r="L3728" s="180">
        <f t="shared" si="2274"/>
        <v>0</v>
      </c>
      <c r="M3728" s="180">
        <f t="shared" si="2269"/>
        <v>690000</v>
      </c>
    </row>
    <row r="3729" spans="1:13" s="99" customFormat="1" hidden="1" x14ac:dyDescent="0.2">
      <c r="A3729" s="116" t="s">
        <v>937</v>
      </c>
      <c r="B3729" s="100" t="s">
        <v>942</v>
      </c>
      <c r="C3729" s="101">
        <v>43</v>
      </c>
      <c r="D3729" s="116"/>
      <c r="E3729" s="111">
        <v>421</v>
      </c>
      <c r="F3729" s="139"/>
      <c r="G3729" s="181"/>
      <c r="H3729" s="106">
        <f t="shared" ref="H3729:J3729" si="2275">H3730+H3731</f>
        <v>900000</v>
      </c>
      <c r="I3729" s="106">
        <f t="shared" si="2275"/>
        <v>300000</v>
      </c>
      <c r="J3729" s="106">
        <f t="shared" si="2275"/>
        <v>0</v>
      </c>
      <c r="K3729" s="106">
        <f t="shared" ref="K3729:L3729" si="2276">K3730+K3731</f>
        <v>0</v>
      </c>
      <c r="L3729" s="106">
        <f t="shared" si="2276"/>
        <v>0</v>
      </c>
      <c r="M3729" s="106">
        <f t="shared" si="2269"/>
        <v>600000</v>
      </c>
    </row>
    <row r="3730" spans="1:13" s="99" customFormat="1" hidden="1" x14ac:dyDescent="0.2">
      <c r="A3730" s="95" t="s">
        <v>937</v>
      </c>
      <c r="B3730" s="93" t="s">
        <v>942</v>
      </c>
      <c r="C3730" s="94">
        <v>43</v>
      </c>
      <c r="D3730" s="95" t="s">
        <v>101</v>
      </c>
      <c r="E3730" s="117">
        <v>4212</v>
      </c>
      <c r="F3730" s="140" t="s">
        <v>814</v>
      </c>
      <c r="G3730" s="132"/>
      <c r="H3730" s="275">
        <v>500000</v>
      </c>
      <c r="I3730" s="275">
        <v>150000</v>
      </c>
      <c r="J3730" s="275"/>
      <c r="K3730" s="275"/>
      <c r="L3730" s="275"/>
      <c r="M3730" s="275">
        <f t="shared" si="2269"/>
        <v>350000</v>
      </c>
    </row>
    <row r="3731" spans="1:13" ht="15" hidden="1" x14ac:dyDescent="0.2">
      <c r="A3731" s="95" t="s">
        <v>937</v>
      </c>
      <c r="B3731" s="93" t="s">
        <v>942</v>
      </c>
      <c r="C3731" s="94">
        <v>43</v>
      </c>
      <c r="D3731" s="95" t="s">
        <v>101</v>
      </c>
      <c r="E3731" s="117">
        <v>4214</v>
      </c>
      <c r="F3731" s="140" t="s">
        <v>500</v>
      </c>
      <c r="H3731" s="275">
        <v>400000</v>
      </c>
      <c r="I3731" s="275">
        <v>150000</v>
      </c>
      <c r="J3731" s="275"/>
      <c r="K3731" s="275"/>
      <c r="L3731" s="275"/>
      <c r="M3731" s="275">
        <f t="shared" si="2269"/>
        <v>250000</v>
      </c>
    </row>
    <row r="3732" spans="1:13" s="99" customFormat="1" hidden="1" x14ac:dyDescent="0.2">
      <c r="A3732" s="116" t="s">
        <v>937</v>
      </c>
      <c r="B3732" s="100" t="s">
        <v>942</v>
      </c>
      <c r="C3732" s="101">
        <v>43</v>
      </c>
      <c r="D3732" s="116"/>
      <c r="E3732" s="111">
        <v>422</v>
      </c>
      <c r="F3732" s="139"/>
      <c r="G3732" s="181"/>
      <c r="H3732" s="106">
        <f t="shared" ref="H3732:I3732" si="2277">SUM(H3733:H3736)</f>
        <v>32000</v>
      </c>
      <c r="I3732" s="106">
        <f t="shared" si="2277"/>
        <v>0</v>
      </c>
      <c r="J3732" s="106">
        <f t="shared" ref="J3732" si="2278">SUM(J3733:J3736)</f>
        <v>13000</v>
      </c>
      <c r="K3732" s="106">
        <f t="shared" ref="K3732:L3732" si="2279">SUM(K3733:K3736)</f>
        <v>0</v>
      </c>
      <c r="L3732" s="106">
        <f t="shared" si="2279"/>
        <v>0</v>
      </c>
      <c r="M3732" s="106">
        <f t="shared" si="2269"/>
        <v>45000</v>
      </c>
    </row>
    <row r="3733" spans="1:13" s="99" customFormat="1" hidden="1" x14ac:dyDescent="0.2">
      <c r="A3733" s="95" t="s">
        <v>937</v>
      </c>
      <c r="B3733" s="93" t="s">
        <v>942</v>
      </c>
      <c r="C3733" s="94">
        <v>43</v>
      </c>
      <c r="D3733" s="95" t="s">
        <v>101</v>
      </c>
      <c r="E3733" s="117">
        <v>4221</v>
      </c>
      <c r="F3733" s="140" t="s">
        <v>872</v>
      </c>
      <c r="G3733" s="132"/>
      <c r="H3733" s="275">
        <v>25000</v>
      </c>
      <c r="I3733" s="275"/>
      <c r="J3733" s="275"/>
      <c r="K3733" s="275"/>
      <c r="L3733" s="275"/>
      <c r="M3733" s="275">
        <f t="shared" si="2269"/>
        <v>25000</v>
      </c>
    </row>
    <row r="3734" spans="1:13" s="99" customFormat="1" hidden="1" x14ac:dyDescent="0.2">
      <c r="A3734" s="95" t="s">
        <v>937</v>
      </c>
      <c r="B3734" s="93" t="s">
        <v>942</v>
      </c>
      <c r="C3734" s="94">
        <v>43</v>
      </c>
      <c r="D3734" s="95" t="s">
        <v>101</v>
      </c>
      <c r="E3734" s="117">
        <v>4222</v>
      </c>
      <c r="F3734" s="140" t="s">
        <v>75</v>
      </c>
      <c r="G3734" s="132"/>
      <c r="H3734" s="275">
        <v>3000</v>
      </c>
      <c r="I3734" s="275"/>
      <c r="J3734" s="275">
        <v>3000</v>
      </c>
      <c r="K3734" s="275"/>
      <c r="L3734" s="275"/>
      <c r="M3734" s="275">
        <f t="shared" si="2269"/>
        <v>6000</v>
      </c>
    </row>
    <row r="3735" spans="1:13" s="99" customFormat="1" hidden="1" x14ac:dyDescent="0.2">
      <c r="A3735" s="95" t="s">
        <v>937</v>
      </c>
      <c r="B3735" s="93" t="s">
        <v>942</v>
      </c>
      <c r="C3735" s="94">
        <v>43</v>
      </c>
      <c r="D3735" s="95" t="s">
        <v>101</v>
      </c>
      <c r="E3735" s="117">
        <v>4223</v>
      </c>
      <c r="F3735" s="140" t="s">
        <v>76</v>
      </c>
      <c r="G3735" s="132"/>
      <c r="H3735" s="275">
        <v>2000</v>
      </c>
      <c r="I3735" s="275"/>
      <c r="J3735" s="275">
        <v>10000</v>
      </c>
      <c r="K3735" s="275"/>
      <c r="L3735" s="275"/>
      <c r="M3735" s="275">
        <f t="shared" si="2269"/>
        <v>12000</v>
      </c>
    </row>
    <row r="3736" spans="1:13" ht="15" hidden="1" x14ac:dyDescent="0.2">
      <c r="A3736" s="95" t="s">
        <v>937</v>
      </c>
      <c r="B3736" s="93" t="s">
        <v>942</v>
      </c>
      <c r="C3736" s="94">
        <v>43</v>
      </c>
      <c r="D3736" s="95" t="s">
        <v>101</v>
      </c>
      <c r="E3736" s="117">
        <v>4227</v>
      </c>
      <c r="F3736" s="140" t="s">
        <v>77</v>
      </c>
      <c r="H3736" s="275">
        <v>2000</v>
      </c>
      <c r="I3736" s="275"/>
      <c r="J3736" s="275"/>
      <c r="K3736" s="275"/>
      <c r="L3736" s="275"/>
      <c r="M3736" s="275">
        <f t="shared" si="2269"/>
        <v>2000</v>
      </c>
    </row>
    <row r="3737" spans="1:13" s="99" customFormat="1" hidden="1" x14ac:dyDescent="0.2">
      <c r="A3737" s="116" t="s">
        <v>937</v>
      </c>
      <c r="B3737" s="100" t="s">
        <v>942</v>
      </c>
      <c r="C3737" s="101">
        <v>43</v>
      </c>
      <c r="D3737" s="116"/>
      <c r="E3737" s="111">
        <v>423</v>
      </c>
      <c r="F3737" s="139"/>
      <c r="G3737" s="181"/>
      <c r="H3737" s="106">
        <f t="shared" ref="H3737:L3737" si="2280">H3738</f>
        <v>40000</v>
      </c>
      <c r="I3737" s="106">
        <f t="shared" si="2280"/>
        <v>0</v>
      </c>
      <c r="J3737" s="106">
        <f t="shared" si="2280"/>
        <v>0</v>
      </c>
      <c r="K3737" s="106">
        <f t="shared" si="2280"/>
        <v>0</v>
      </c>
      <c r="L3737" s="106">
        <f t="shared" si="2280"/>
        <v>0</v>
      </c>
      <c r="M3737" s="106">
        <f t="shared" si="2269"/>
        <v>40000</v>
      </c>
    </row>
    <row r="3738" spans="1:13" ht="15" hidden="1" x14ac:dyDescent="0.2">
      <c r="A3738" s="95" t="s">
        <v>937</v>
      </c>
      <c r="B3738" s="93" t="s">
        <v>942</v>
      </c>
      <c r="C3738" s="94">
        <v>43</v>
      </c>
      <c r="D3738" s="95" t="s">
        <v>101</v>
      </c>
      <c r="E3738" s="117">
        <v>4231</v>
      </c>
      <c r="F3738" s="140" t="s">
        <v>241</v>
      </c>
      <c r="H3738" s="275">
        <v>40000</v>
      </c>
      <c r="I3738" s="275"/>
      <c r="J3738" s="275"/>
      <c r="K3738" s="275"/>
      <c r="L3738" s="275"/>
      <c r="M3738" s="275">
        <f t="shared" si="2269"/>
        <v>40000</v>
      </c>
    </row>
    <row r="3739" spans="1:13" hidden="1" x14ac:dyDescent="0.2">
      <c r="A3739" s="116" t="s">
        <v>937</v>
      </c>
      <c r="B3739" s="100" t="s">
        <v>942</v>
      </c>
      <c r="C3739" s="101">
        <v>43</v>
      </c>
      <c r="D3739" s="116"/>
      <c r="E3739" s="111">
        <v>426</v>
      </c>
      <c r="F3739" s="139"/>
      <c r="G3739" s="181"/>
      <c r="H3739" s="106">
        <f t="shared" ref="H3739:L3739" si="2281">H3740</f>
        <v>5000</v>
      </c>
      <c r="I3739" s="106">
        <f t="shared" si="2281"/>
        <v>0</v>
      </c>
      <c r="J3739" s="106">
        <f t="shared" si="2281"/>
        <v>0</v>
      </c>
      <c r="K3739" s="106">
        <f t="shared" si="2281"/>
        <v>0</v>
      </c>
      <c r="L3739" s="106">
        <f t="shared" si="2281"/>
        <v>0</v>
      </c>
      <c r="M3739" s="106">
        <f t="shared" si="2269"/>
        <v>5000</v>
      </c>
    </row>
    <row r="3740" spans="1:13" ht="15" hidden="1" x14ac:dyDescent="0.2">
      <c r="A3740" s="95" t="s">
        <v>937</v>
      </c>
      <c r="B3740" s="93" t="s">
        <v>942</v>
      </c>
      <c r="C3740" s="94">
        <v>43</v>
      </c>
      <c r="D3740" s="95" t="s">
        <v>101</v>
      </c>
      <c r="E3740" s="117">
        <v>4262</v>
      </c>
      <c r="F3740" s="140" t="s">
        <v>218</v>
      </c>
      <c r="H3740" s="275">
        <v>5000</v>
      </c>
      <c r="I3740" s="275"/>
      <c r="J3740" s="275"/>
      <c r="K3740" s="275"/>
      <c r="L3740" s="275"/>
      <c r="M3740" s="275">
        <f t="shared" si="2269"/>
        <v>5000</v>
      </c>
    </row>
    <row r="3741" spans="1:13" s="99" customFormat="1" ht="67.5" hidden="1" x14ac:dyDescent="0.2">
      <c r="A3741" s="187" t="s">
        <v>937</v>
      </c>
      <c r="B3741" s="169" t="s">
        <v>943</v>
      </c>
      <c r="C3741" s="169"/>
      <c r="D3741" s="169"/>
      <c r="E3741" s="170"/>
      <c r="F3741" s="172" t="s">
        <v>944</v>
      </c>
      <c r="G3741" s="173" t="s">
        <v>618</v>
      </c>
      <c r="H3741" s="297">
        <f>H3742+H3747+H3753+H3758+H3763+H3769</f>
        <v>68000</v>
      </c>
      <c r="I3741" s="297">
        <f>I3742+I3747+I3753+I3758+I3763+I3769</f>
        <v>0</v>
      </c>
      <c r="J3741" s="297">
        <f>J3742+J3747+J3753+J3758+J3763+J3769</f>
        <v>0</v>
      </c>
      <c r="K3741" s="297">
        <f t="shared" ref="K3741:L3741" si="2282">K3742+K3747+K3753+K3758+K3763+K3769</f>
        <v>0</v>
      </c>
      <c r="L3741" s="297">
        <f t="shared" si="2282"/>
        <v>0</v>
      </c>
      <c r="M3741" s="297">
        <f t="shared" si="2269"/>
        <v>68000</v>
      </c>
    </row>
    <row r="3742" spans="1:13" hidden="1" x14ac:dyDescent="0.2">
      <c r="A3742" s="182" t="s">
        <v>937</v>
      </c>
      <c r="B3742" s="163" t="s">
        <v>943</v>
      </c>
      <c r="C3742" s="164">
        <v>43</v>
      </c>
      <c r="D3742" s="163"/>
      <c r="E3742" s="165">
        <v>31</v>
      </c>
      <c r="F3742" s="166"/>
      <c r="G3742" s="166"/>
      <c r="H3742" s="180">
        <f t="shared" ref="H3742:J3742" si="2283">H3743+H3745</f>
        <v>4500</v>
      </c>
      <c r="I3742" s="180">
        <f t="shared" si="2283"/>
        <v>0</v>
      </c>
      <c r="J3742" s="180">
        <f t="shared" si="2283"/>
        <v>0</v>
      </c>
      <c r="K3742" s="180">
        <f t="shared" ref="K3742:L3742" si="2284">K3743+K3745</f>
        <v>0</v>
      </c>
      <c r="L3742" s="180">
        <f t="shared" si="2284"/>
        <v>0</v>
      </c>
      <c r="M3742" s="180">
        <f t="shared" si="2269"/>
        <v>4500</v>
      </c>
    </row>
    <row r="3743" spans="1:13" s="99" customFormat="1" hidden="1" x14ac:dyDescent="0.2">
      <c r="A3743" s="116" t="s">
        <v>937</v>
      </c>
      <c r="B3743" s="100" t="s">
        <v>943</v>
      </c>
      <c r="C3743" s="101">
        <v>43</v>
      </c>
      <c r="D3743" s="116"/>
      <c r="E3743" s="111">
        <v>311</v>
      </c>
      <c r="F3743" s="139"/>
      <c r="G3743" s="181"/>
      <c r="H3743" s="106">
        <f t="shared" ref="H3743:L3743" si="2285">H3744</f>
        <v>3700</v>
      </c>
      <c r="I3743" s="106">
        <f t="shared" si="2285"/>
        <v>0</v>
      </c>
      <c r="J3743" s="106">
        <f t="shared" si="2285"/>
        <v>0</v>
      </c>
      <c r="K3743" s="106">
        <f t="shared" si="2285"/>
        <v>0</v>
      </c>
      <c r="L3743" s="106">
        <f t="shared" si="2285"/>
        <v>0</v>
      </c>
      <c r="M3743" s="106">
        <f t="shared" si="2269"/>
        <v>3700</v>
      </c>
    </row>
    <row r="3744" spans="1:13" ht="15" hidden="1" x14ac:dyDescent="0.2">
      <c r="A3744" s="95" t="s">
        <v>937</v>
      </c>
      <c r="B3744" s="93" t="s">
        <v>943</v>
      </c>
      <c r="C3744" s="94">
        <v>43</v>
      </c>
      <c r="D3744" s="95" t="s">
        <v>101</v>
      </c>
      <c r="E3744" s="117">
        <v>3111</v>
      </c>
      <c r="F3744" s="140" t="s">
        <v>33</v>
      </c>
      <c r="H3744" s="275">
        <v>3700</v>
      </c>
      <c r="I3744" s="275"/>
      <c r="J3744" s="275"/>
      <c r="K3744" s="275"/>
      <c r="L3744" s="275"/>
      <c r="M3744" s="275">
        <f t="shared" si="2269"/>
        <v>3700</v>
      </c>
    </row>
    <row r="3745" spans="1:13" hidden="1" x14ac:dyDescent="0.2">
      <c r="A3745" s="116" t="s">
        <v>937</v>
      </c>
      <c r="B3745" s="100" t="s">
        <v>943</v>
      </c>
      <c r="C3745" s="101">
        <v>43</v>
      </c>
      <c r="D3745" s="116"/>
      <c r="E3745" s="111">
        <v>313</v>
      </c>
      <c r="F3745" s="139"/>
      <c r="G3745" s="181"/>
      <c r="H3745" s="106">
        <f t="shared" ref="H3745:L3745" si="2286">H3746</f>
        <v>800</v>
      </c>
      <c r="I3745" s="106">
        <f t="shared" si="2286"/>
        <v>0</v>
      </c>
      <c r="J3745" s="106">
        <f t="shared" si="2286"/>
        <v>0</v>
      </c>
      <c r="K3745" s="106">
        <f t="shared" si="2286"/>
        <v>0</v>
      </c>
      <c r="L3745" s="106">
        <f t="shared" si="2286"/>
        <v>0</v>
      </c>
      <c r="M3745" s="106">
        <f t="shared" si="2269"/>
        <v>800</v>
      </c>
    </row>
    <row r="3746" spans="1:13" s="99" customFormat="1" hidden="1" x14ac:dyDescent="0.2">
      <c r="A3746" s="95" t="s">
        <v>937</v>
      </c>
      <c r="B3746" s="93" t="s">
        <v>943</v>
      </c>
      <c r="C3746" s="94">
        <v>43</v>
      </c>
      <c r="D3746" s="95" t="s">
        <v>101</v>
      </c>
      <c r="E3746" s="117">
        <v>3132</v>
      </c>
      <c r="F3746" s="140" t="s">
        <v>40</v>
      </c>
      <c r="G3746" s="132"/>
      <c r="H3746" s="275">
        <v>800</v>
      </c>
      <c r="I3746" s="275"/>
      <c r="J3746" s="275"/>
      <c r="K3746" s="275"/>
      <c r="L3746" s="275"/>
      <c r="M3746" s="275">
        <f t="shared" si="2269"/>
        <v>800</v>
      </c>
    </row>
    <row r="3747" spans="1:13" hidden="1" x14ac:dyDescent="0.2">
      <c r="A3747" s="182" t="s">
        <v>937</v>
      </c>
      <c r="B3747" s="163" t="s">
        <v>943</v>
      </c>
      <c r="C3747" s="164">
        <v>43</v>
      </c>
      <c r="D3747" s="163"/>
      <c r="E3747" s="165">
        <v>32</v>
      </c>
      <c r="F3747" s="166"/>
      <c r="G3747" s="166"/>
      <c r="H3747" s="180">
        <f t="shared" ref="H3747:J3747" si="2287">H3748+H3750</f>
        <v>17000</v>
      </c>
      <c r="I3747" s="180">
        <f t="shared" si="2287"/>
        <v>0</v>
      </c>
      <c r="J3747" s="180">
        <f t="shared" si="2287"/>
        <v>0</v>
      </c>
      <c r="K3747" s="180">
        <f t="shared" ref="K3747:L3747" si="2288">K3748+K3750</f>
        <v>0</v>
      </c>
      <c r="L3747" s="180">
        <f t="shared" si="2288"/>
        <v>0</v>
      </c>
      <c r="M3747" s="180">
        <f t="shared" si="2269"/>
        <v>17000</v>
      </c>
    </row>
    <row r="3748" spans="1:13" s="99" customFormat="1" hidden="1" x14ac:dyDescent="0.2">
      <c r="A3748" s="116" t="s">
        <v>937</v>
      </c>
      <c r="B3748" s="100" t="s">
        <v>943</v>
      </c>
      <c r="C3748" s="101">
        <v>43</v>
      </c>
      <c r="D3748" s="116"/>
      <c r="E3748" s="111">
        <v>321</v>
      </c>
      <c r="F3748" s="139"/>
      <c r="G3748" s="181"/>
      <c r="H3748" s="106">
        <f t="shared" ref="H3748:L3748" si="2289">H3749</f>
        <v>2000</v>
      </c>
      <c r="I3748" s="106">
        <f t="shared" si="2289"/>
        <v>0</v>
      </c>
      <c r="J3748" s="106">
        <f t="shared" si="2289"/>
        <v>0</v>
      </c>
      <c r="K3748" s="106">
        <f t="shared" si="2289"/>
        <v>0</v>
      </c>
      <c r="L3748" s="106">
        <f t="shared" si="2289"/>
        <v>0</v>
      </c>
      <c r="M3748" s="106">
        <f t="shared" si="2269"/>
        <v>2000</v>
      </c>
    </row>
    <row r="3749" spans="1:13" ht="15" hidden="1" x14ac:dyDescent="0.2">
      <c r="A3749" s="95" t="s">
        <v>937</v>
      </c>
      <c r="B3749" s="93" t="s">
        <v>943</v>
      </c>
      <c r="C3749" s="94">
        <v>43</v>
      </c>
      <c r="D3749" s="95" t="s">
        <v>101</v>
      </c>
      <c r="E3749" s="117">
        <v>3211</v>
      </c>
      <c r="F3749" s="140" t="s">
        <v>42</v>
      </c>
      <c r="H3749" s="275">
        <v>2000</v>
      </c>
      <c r="I3749" s="275"/>
      <c r="J3749" s="275"/>
      <c r="K3749" s="275"/>
      <c r="L3749" s="275"/>
      <c r="M3749" s="275">
        <f t="shared" si="2269"/>
        <v>2000</v>
      </c>
    </row>
    <row r="3750" spans="1:13" hidden="1" x14ac:dyDescent="0.2">
      <c r="A3750" s="116" t="s">
        <v>937</v>
      </c>
      <c r="B3750" s="100" t="s">
        <v>943</v>
      </c>
      <c r="C3750" s="101">
        <v>43</v>
      </c>
      <c r="D3750" s="116"/>
      <c r="E3750" s="111">
        <v>323</v>
      </c>
      <c r="F3750" s="139"/>
      <c r="G3750" s="181"/>
      <c r="H3750" s="106">
        <f t="shared" ref="H3750:I3750" si="2290">SUM(H3751:H3752)</f>
        <v>15000</v>
      </c>
      <c r="I3750" s="106">
        <f t="shared" si="2290"/>
        <v>0</v>
      </c>
      <c r="J3750" s="106">
        <f t="shared" ref="J3750:L3750" si="2291">SUM(J3751:J3752)</f>
        <v>0</v>
      </c>
      <c r="K3750" s="106">
        <f t="shared" si="2291"/>
        <v>0</v>
      </c>
      <c r="L3750" s="106">
        <f t="shared" si="2291"/>
        <v>0</v>
      </c>
      <c r="M3750" s="106">
        <f t="shared" si="2269"/>
        <v>15000</v>
      </c>
    </row>
    <row r="3751" spans="1:13" ht="15" hidden="1" x14ac:dyDescent="0.2">
      <c r="A3751" s="95" t="s">
        <v>937</v>
      </c>
      <c r="B3751" s="93" t="s">
        <v>943</v>
      </c>
      <c r="C3751" s="94">
        <v>43</v>
      </c>
      <c r="D3751" s="95" t="s">
        <v>101</v>
      </c>
      <c r="E3751" s="117">
        <v>3233</v>
      </c>
      <c r="F3751" s="140" t="s">
        <v>54</v>
      </c>
      <c r="H3751" s="275">
        <v>7500</v>
      </c>
      <c r="I3751" s="275"/>
      <c r="J3751" s="275"/>
      <c r="K3751" s="275"/>
      <c r="L3751" s="275"/>
      <c r="M3751" s="275">
        <f t="shared" si="2269"/>
        <v>7500</v>
      </c>
    </row>
    <row r="3752" spans="1:13" s="99" customFormat="1" hidden="1" x14ac:dyDescent="0.2">
      <c r="A3752" s="95" t="s">
        <v>937</v>
      </c>
      <c r="B3752" s="93" t="s">
        <v>943</v>
      </c>
      <c r="C3752" s="94">
        <v>43</v>
      </c>
      <c r="D3752" s="95" t="s">
        <v>101</v>
      </c>
      <c r="E3752" s="117">
        <v>3237</v>
      </c>
      <c r="F3752" s="140" t="s">
        <v>58</v>
      </c>
      <c r="G3752" s="132"/>
      <c r="H3752" s="275">
        <v>7500</v>
      </c>
      <c r="I3752" s="275"/>
      <c r="J3752" s="275"/>
      <c r="K3752" s="275"/>
      <c r="L3752" s="275"/>
      <c r="M3752" s="275">
        <f t="shared" si="2269"/>
        <v>7500</v>
      </c>
    </row>
    <row r="3753" spans="1:13" hidden="1" x14ac:dyDescent="0.2">
      <c r="A3753" s="182" t="s">
        <v>937</v>
      </c>
      <c r="B3753" s="163" t="s">
        <v>943</v>
      </c>
      <c r="C3753" s="164">
        <v>43</v>
      </c>
      <c r="D3753" s="163"/>
      <c r="E3753" s="165">
        <v>42</v>
      </c>
      <c r="F3753" s="166"/>
      <c r="G3753" s="166"/>
      <c r="H3753" s="180">
        <f t="shared" ref="H3753:J3753" si="2292">H3754+H3756</f>
        <v>12500</v>
      </c>
      <c r="I3753" s="180">
        <f t="shared" si="2292"/>
        <v>0</v>
      </c>
      <c r="J3753" s="180">
        <f t="shared" si="2292"/>
        <v>0</v>
      </c>
      <c r="K3753" s="180">
        <f t="shared" ref="K3753:L3753" si="2293">K3754+K3756</f>
        <v>0</v>
      </c>
      <c r="L3753" s="180">
        <f t="shared" si="2293"/>
        <v>0</v>
      </c>
      <c r="M3753" s="180">
        <f t="shared" si="2269"/>
        <v>12500</v>
      </c>
    </row>
    <row r="3754" spans="1:13" s="99" customFormat="1" hidden="1" x14ac:dyDescent="0.2">
      <c r="A3754" s="116" t="s">
        <v>937</v>
      </c>
      <c r="B3754" s="100" t="s">
        <v>943</v>
      </c>
      <c r="C3754" s="101">
        <v>43</v>
      </c>
      <c r="D3754" s="116"/>
      <c r="E3754" s="111">
        <v>422</v>
      </c>
      <c r="F3754" s="139"/>
      <c r="G3754" s="181"/>
      <c r="H3754" s="106">
        <f t="shared" ref="H3754:L3754" si="2294">H3755</f>
        <v>10000</v>
      </c>
      <c r="I3754" s="106">
        <f t="shared" si="2294"/>
        <v>0</v>
      </c>
      <c r="J3754" s="106">
        <f t="shared" si="2294"/>
        <v>0</v>
      </c>
      <c r="K3754" s="106">
        <f t="shared" si="2294"/>
        <v>0</v>
      </c>
      <c r="L3754" s="106">
        <f t="shared" si="2294"/>
        <v>0</v>
      </c>
      <c r="M3754" s="106">
        <f t="shared" si="2269"/>
        <v>10000</v>
      </c>
    </row>
    <row r="3755" spans="1:13" ht="15" hidden="1" x14ac:dyDescent="0.2">
      <c r="A3755" s="95" t="s">
        <v>937</v>
      </c>
      <c r="B3755" s="93" t="s">
        <v>943</v>
      </c>
      <c r="C3755" s="94">
        <v>43</v>
      </c>
      <c r="D3755" s="95" t="s">
        <v>101</v>
      </c>
      <c r="E3755" s="117">
        <v>4221</v>
      </c>
      <c r="F3755" s="140" t="s">
        <v>872</v>
      </c>
      <c r="H3755" s="275">
        <v>10000</v>
      </c>
      <c r="I3755" s="275"/>
      <c r="J3755" s="275"/>
      <c r="K3755" s="275"/>
      <c r="L3755" s="275"/>
      <c r="M3755" s="275">
        <f t="shared" si="2269"/>
        <v>10000</v>
      </c>
    </row>
    <row r="3756" spans="1:13" hidden="1" x14ac:dyDescent="0.2">
      <c r="A3756" s="116" t="s">
        <v>937</v>
      </c>
      <c r="B3756" s="100" t="s">
        <v>943</v>
      </c>
      <c r="C3756" s="101">
        <v>43</v>
      </c>
      <c r="D3756" s="116"/>
      <c r="E3756" s="111">
        <v>426</v>
      </c>
      <c r="F3756" s="139"/>
      <c r="G3756" s="181"/>
      <c r="H3756" s="106">
        <f t="shared" ref="H3756:L3756" si="2295">SUM(H3757:H3757)</f>
        <v>2500</v>
      </c>
      <c r="I3756" s="106">
        <f t="shared" si="2295"/>
        <v>0</v>
      </c>
      <c r="J3756" s="106">
        <f t="shared" si="2295"/>
        <v>0</v>
      </c>
      <c r="K3756" s="106">
        <f t="shared" si="2295"/>
        <v>0</v>
      </c>
      <c r="L3756" s="106">
        <f t="shared" si="2295"/>
        <v>0</v>
      </c>
      <c r="M3756" s="106">
        <f t="shared" si="2269"/>
        <v>2500</v>
      </c>
    </row>
    <row r="3757" spans="1:13" ht="15" hidden="1" x14ac:dyDescent="0.2">
      <c r="A3757" s="95" t="s">
        <v>937</v>
      </c>
      <c r="B3757" s="93" t="s">
        <v>943</v>
      </c>
      <c r="C3757" s="94">
        <v>43</v>
      </c>
      <c r="D3757" s="95" t="s">
        <v>101</v>
      </c>
      <c r="E3757" s="117">
        <v>4262</v>
      </c>
      <c r="F3757" s="140" t="s">
        <v>218</v>
      </c>
      <c r="H3757" s="275">
        <v>2500</v>
      </c>
      <c r="I3757" s="275"/>
      <c r="J3757" s="275"/>
      <c r="K3757" s="275"/>
      <c r="L3757" s="275"/>
      <c r="M3757" s="275">
        <f t="shared" si="2269"/>
        <v>2500</v>
      </c>
    </row>
    <row r="3758" spans="1:13" hidden="1" x14ac:dyDescent="0.2">
      <c r="A3758" s="182" t="s">
        <v>937</v>
      </c>
      <c r="B3758" s="163" t="s">
        <v>943</v>
      </c>
      <c r="C3758" s="164">
        <v>51</v>
      </c>
      <c r="D3758" s="163"/>
      <c r="E3758" s="165">
        <v>31</v>
      </c>
      <c r="F3758" s="166"/>
      <c r="G3758" s="166"/>
      <c r="H3758" s="180">
        <f t="shared" ref="H3758:J3758" si="2296">H3759+H3761</f>
        <v>4500</v>
      </c>
      <c r="I3758" s="180">
        <f t="shared" si="2296"/>
        <v>0</v>
      </c>
      <c r="J3758" s="180">
        <f t="shared" si="2296"/>
        <v>0</v>
      </c>
      <c r="K3758" s="180">
        <f t="shared" ref="K3758:L3758" si="2297">K3759+K3761</f>
        <v>0</v>
      </c>
      <c r="L3758" s="180">
        <f t="shared" si="2297"/>
        <v>0</v>
      </c>
      <c r="M3758" s="180">
        <f t="shared" si="2269"/>
        <v>4500</v>
      </c>
    </row>
    <row r="3759" spans="1:13" hidden="1" x14ac:dyDescent="0.2">
      <c r="A3759" s="116" t="s">
        <v>937</v>
      </c>
      <c r="B3759" s="100" t="s">
        <v>943</v>
      </c>
      <c r="C3759" s="101">
        <v>51</v>
      </c>
      <c r="D3759" s="116"/>
      <c r="E3759" s="111">
        <v>311</v>
      </c>
      <c r="F3759" s="139"/>
      <c r="G3759" s="181"/>
      <c r="H3759" s="106">
        <f t="shared" ref="H3759:L3759" si="2298">H3760</f>
        <v>3700</v>
      </c>
      <c r="I3759" s="106">
        <f t="shared" si="2298"/>
        <v>0</v>
      </c>
      <c r="J3759" s="106">
        <f t="shared" si="2298"/>
        <v>0</v>
      </c>
      <c r="K3759" s="106">
        <f t="shared" si="2298"/>
        <v>0</v>
      </c>
      <c r="L3759" s="106">
        <f t="shared" si="2298"/>
        <v>0</v>
      </c>
      <c r="M3759" s="106">
        <f t="shared" si="2269"/>
        <v>3700</v>
      </c>
    </row>
    <row r="3760" spans="1:13" ht="15" hidden="1" x14ac:dyDescent="0.2">
      <c r="A3760" s="95" t="s">
        <v>937</v>
      </c>
      <c r="B3760" s="93" t="s">
        <v>943</v>
      </c>
      <c r="C3760" s="94">
        <v>51</v>
      </c>
      <c r="D3760" s="95" t="s">
        <v>101</v>
      </c>
      <c r="E3760" s="117">
        <v>3111</v>
      </c>
      <c r="F3760" s="140" t="s">
        <v>33</v>
      </c>
      <c r="H3760" s="275">
        <v>3700</v>
      </c>
      <c r="I3760" s="275"/>
      <c r="J3760" s="275"/>
      <c r="K3760" s="275"/>
      <c r="L3760" s="275"/>
      <c r="M3760" s="275">
        <f t="shared" si="2269"/>
        <v>3700</v>
      </c>
    </row>
    <row r="3761" spans="1:13" hidden="1" x14ac:dyDescent="0.2">
      <c r="A3761" s="116" t="s">
        <v>937</v>
      </c>
      <c r="B3761" s="100" t="s">
        <v>943</v>
      </c>
      <c r="C3761" s="101">
        <v>51</v>
      </c>
      <c r="D3761" s="116"/>
      <c r="E3761" s="111">
        <v>313</v>
      </c>
      <c r="F3761" s="139"/>
      <c r="G3761" s="181"/>
      <c r="H3761" s="106">
        <f t="shared" ref="H3761:L3761" si="2299">H3762</f>
        <v>800</v>
      </c>
      <c r="I3761" s="106">
        <f t="shared" si="2299"/>
        <v>0</v>
      </c>
      <c r="J3761" s="106">
        <f t="shared" si="2299"/>
        <v>0</v>
      </c>
      <c r="K3761" s="106">
        <f t="shared" si="2299"/>
        <v>0</v>
      </c>
      <c r="L3761" s="106">
        <f t="shared" si="2299"/>
        <v>0</v>
      </c>
      <c r="M3761" s="106">
        <f t="shared" si="2269"/>
        <v>800</v>
      </c>
    </row>
    <row r="3762" spans="1:13" ht="15" hidden="1" x14ac:dyDescent="0.2">
      <c r="A3762" s="95" t="s">
        <v>937</v>
      </c>
      <c r="B3762" s="93" t="s">
        <v>943</v>
      </c>
      <c r="C3762" s="94">
        <v>51</v>
      </c>
      <c r="D3762" s="95" t="s">
        <v>101</v>
      </c>
      <c r="E3762" s="117">
        <v>3132</v>
      </c>
      <c r="F3762" s="140" t="s">
        <v>40</v>
      </c>
      <c r="H3762" s="275">
        <v>800</v>
      </c>
      <c r="I3762" s="275"/>
      <c r="J3762" s="275"/>
      <c r="K3762" s="275"/>
      <c r="L3762" s="275"/>
      <c r="M3762" s="275">
        <f t="shared" si="2269"/>
        <v>800</v>
      </c>
    </row>
    <row r="3763" spans="1:13" hidden="1" x14ac:dyDescent="0.2">
      <c r="A3763" s="182" t="s">
        <v>937</v>
      </c>
      <c r="B3763" s="163" t="s">
        <v>943</v>
      </c>
      <c r="C3763" s="164">
        <v>51</v>
      </c>
      <c r="D3763" s="163"/>
      <c r="E3763" s="165">
        <v>32</v>
      </c>
      <c r="F3763" s="166"/>
      <c r="G3763" s="166"/>
      <c r="H3763" s="180">
        <f t="shared" ref="H3763:J3763" si="2300">H3764+H3766</f>
        <v>17000</v>
      </c>
      <c r="I3763" s="180">
        <f t="shared" si="2300"/>
        <v>0</v>
      </c>
      <c r="J3763" s="180">
        <f t="shared" si="2300"/>
        <v>0</v>
      </c>
      <c r="K3763" s="180">
        <f t="shared" ref="K3763:L3763" si="2301">K3764+K3766</f>
        <v>0</v>
      </c>
      <c r="L3763" s="180">
        <f t="shared" si="2301"/>
        <v>0</v>
      </c>
      <c r="M3763" s="180">
        <f t="shared" si="2269"/>
        <v>17000</v>
      </c>
    </row>
    <row r="3764" spans="1:13" s="99" customFormat="1" hidden="1" x14ac:dyDescent="0.2">
      <c r="A3764" s="116" t="s">
        <v>937</v>
      </c>
      <c r="B3764" s="100" t="s">
        <v>943</v>
      </c>
      <c r="C3764" s="101">
        <v>51</v>
      </c>
      <c r="D3764" s="116"/>
      <c r="E3764" s="111">
        <v>321</v>
      </c>
      <c r="F3764" s="139"/>
      <c r="G3764" s="181"/>
      <c r="H3764" s="106">
        <f t="shared" ref="H3764:L3764" si="2302">H3765</f>
        <v>2000</v>
      </c>
      <c r="I3764" s="106">
        <f t="shared" si="2302"/>
        <v>0</v>
      </c>
      <c r="J3764" s="106">
        <f t="shared" si="2302"/>
        <v>0</v>
      </c>
      <c r="K3764" s="106">
        <f t="shared" si="2302"/>
        <v>0</v>
      </c>
      <c r="L3764" s="106">
        <f t="shared" si="2302"/>
        <v>0</v>
      </c>
      <c r="M3764" s="106">
        <f t="shared" si="2269"/>
        <v>2000</v>
      </c>
    </row>
    <row r="3765" spans="1:13" ht="15" hidden="1" x14ac:dyDescent="0.2">
      <c r="A3765" s="95" t="s">
        <v>937</v>
      </c>
      <c r="B3765" s="93" t="s">
        <v>943</v>
      </c>
      <c r="C3765" s="94">
        <v>51</v>
      </c>
      <c r="D3765" s="95" t="s">
        <v>101</v>
      </c>
      <c r="E3765" s="117">
        <v>3211</v>
      </c>
      <c r="F3765" s="140" t="s">
        <v>42</v>
      </c>
      <c r="H3765" s="275">
        <v>2000</v>
      </c>
      <c r="I3765" s="275"/>
      <c r="J3765" s="275"/>
      <c r="K3765" s="275"/>
      <c r="L3765" s="275"/>
      <c r="M3765" s="275">
        <f t="shared" si="2269"/>
        <v>2000</v>
      </c>
    </row>
    <row r="3766" spans="1:13" hidden="1" x14ac:dyDescent="0.2">
      <c r="A3766" s="116" t="s">
        <v>937</v>
      </c>
      <c r="B3766" s="100" t="s">
        <v>943</v>
      </c>
      <c r="C3766" s="101">
        <v>51</v>
      </c>
      <c r="D3766" s="116"/>
      <c r="E3766" s="111">
        <v>323</v>
      </c>
      <c r="F3766" s="139"/>
      <c r="G3766" s="181"/>
      <c r="H3766" s="106">
        <f t="shared" ref="H3766:J3766" si="2303">SUM(H3767:H3768)</f>
        <v>15000</v>
      </c>
      <c r="I3766" s="106">
        <f t="shared" si="2303"/>
        <v>0</v>
      </c>
      <c r="J3766" s="106">
        <f t="shared" si="2303"/>
        <v>0</v>
      </c>
      <c r="K3766" s="106">
        <f t="shared" ref="K3766:L3766" si="2304">SUM(K3767:K3768)</f>
        <v>0</v>
      </c>
      <c r="L3766" s="106">
        <f t="shared" si="2304"/>
        <v>0</v>
      </c>
      <c r="M3766" s="106">
        <f t="shared" si="2269"/>
        <v>15000</v>
      </c>
    </row>
    <row r="3767" spans="1:13" ht="15" hidden="1" x14ac:dyDescent="0.2">
      <c r="A3767" s="95" t="s">
        <v>937</v>
      </c>
      <c r="B3767" s="93" t="s">
        <v>943</v>
      </c>
      <c r="C3767" s="94">
        <v>51</v>
      </c>
      <c r="D3767" s="95" t="s">
        <v>101</v>
      </c>
      <c r="E3767" s="117">
        <v>3233</v>
      </c>
      <c r="F3767" s="140" t="s">
        <v>54</v>
      </c>
      <c r="H3767" s="275">
        <v>7500</v>
      </c>
      <c r="I3767" s="275"/>
      <c r="J3767" s="275"/>
      <c r="K3767" s="275"/>
      <c r="L3767" s="275"/>
      <c r="M3767" s="275">
        <f t="shared" si="2269"/>
        <v>7500</v>
      </c>
    </row>
    <row r="3768" spans="1:13" s="99" customFormat="1" hidden="1" x14ac:dyDescent="0.2">
      <c r="A3768" s="95" t="s">
        <v>937</v>
      </c>
      <c r="B3768" s="93" t="s">
        <v>943</v>
      </c>
      <c r="C3768" s="94">
        <v>51</v>
      </c>
      <c r="D3768" s="95" t="s">
        <v>101</v>
      </c>
      <c r="E3768" s="117">
        <v>3237</v>
      </c>
      <c r="F3768" s="140" t="s">
        <v>58</v>
      </c>
      <c r="G3768" s="132"/>
      <c r="H3768" s="275">
        <v>7500</v>
      </c>
      <c r="I3768" s="275"/>
      <c r="J3768" s="275"/>
      <c r="K3768" s="275"/>
      <c r="L3768" s="275"/>
      <c r="M3768" s="275">
        <f t="shared" si="2269"/>
        <v>7500</v>
      </c>
    </row>
    <row r="3769" spans="1:13" hidden="1" x14ac:dyDescent="0.2">
      <c r="A3769" s="182" t="s">
        <v>937</v>
      </c>
      <c r="B3769" s="163" t="s">
        <v>943</v>
      </c>
      <c r="C3769" s="164">
        <v>51</v>
      </c>
      <c r="D3769" s="163"/>
      <c r="E3769" s="165">
        <v>42</v>
      </c>
      <c r="F3769" s="166"/>
      <c r="G3769" s="166"/>
      <c r="H3769" s="180">
        <f t="shared" ref="H3769:J3769" si="2305">H3770+H3772</f>
        <v>12500</v>
      </c>
      <c r="I3769" s="180">
        <f t="shared" si="2305"/>
        <v>0</v>
      </c>
      <c r="J3769" s="180">
        <f t="shared" si="2305"/>
        <v>0</v>
      </c>
      <c r="K3769" s="180">
        <f t="shared" ref="K3769:L3769" si="2306">K3770+K3772</f>
        <v>0</v>
      </c>
      <c r="L3769" s="180">
        <f t="shared" si="2306"/>
        <v>0</v>
      </c>
      <c r="M3769" s="180">
        <f t="shared" si="2269"/>
        <v>12500</v>
      </c>
    </row>
    <row r="3770" spans="1:13" s="99" customFormat="1" hidden="1" x14ac:dyDescent="0.2">
      <c r="A3770" s="116" t="s">
        <v>937</v>
      </c>
      <c r="B3770" s="100" t="s">
        <v>943</v>
      </c>
      <c r="C3770" s="101">
        <v>51</v>
      </c>
      <c r="D3770" s="116"/>
      <c r="E3770" s="111">
        <v>422</v>
      </c>
      <c r="F3770" s="139"/>
      <c r="G3770" s="181"/>
      <c r="H3770" s="106">
        <f t="shared" ref="H3770:L3770" si="2307">H3771</f>
        <v>10000</v>
      </c>
      <c r="I3770" s="106">
        <f t="shared" si="2307"/>
        <v>0</v>
      </c>
      <c r="J3770" s="106">
        <f t="shared" si="2307"/>
        <v>0</v>
      </c>
      <c r="K3770" s="106">
        <f t="shared" si="2307"/>
        <v>0</v>
      </c>
      <c r="L3770" s="106">
        <f t="shared" si="2307"/>
        <v>0</v>
      </c>
      <c r="M3770" s="106">
        <f t="shared" si="2269"/>
        <v>10000</v>
      </c>
    </row>
    <row r="3771" spans="1:13" ht="15" hidden="1" x14ac:dyDescent="0.2">
      <c r="A3771" s="95" t="s">
        <v>937</v>
      </c>
      <c r="B3771" s="93" t="s">
        <v>943</v>
      </c>
      <c r="C3771" s="94">
        <v>51</v>
      </c>
      <c r="D3771" s="95" t="s">
        <v>101</v>
      </c>
      <c r="E3771" s="117">
        <v>4221</v>
      </c>
      <c r="F3771" s="140" t="s">
        <v>872</v>
      </c>
      <c r="H3771" s="275">
        <v>10000</v>
      </c>
      <c r="I3771" s="275"/>
      <c r="J3771" s="275"/>
      <c r="K3771" s="275"/>
      <c r="L3771" s="275"/>
      <c r="M3771" s="275">
        <f t="shared" si="2269"/>
        <v>10000</v>
      </c>
    </row>
    <row r="3772" spans="1:13" hidden="1" x14ac:dyDescent="0.2">
      <c r="A3772" s="116" t="s">
        <v>937</v>
      </c>
      <c r="B3772" s="100" t="s">
        <v>943</v>
      </c>
      <c r="C3772" s="101">
        <v>51</v>
      </c>
      <c r="D3772" s="116"/>
      <c r="E3772" s="111">
        <v>426</v>
      </c>
      <c r="F3772" s="139"/>
      <c r="G3772" s="181"/>
      <c r="H3772" s="106">
        <f t="shared" ref="H3772:L3772" si="2308">SUM(H3773:H3773)</f>
        <v>2500</v>
      </c>
      <c r="I3772" s="106">
        <f t="shared" si="2308"/>
        <v>0</v>
      </c>
      <c r="J3772" s="106">
        <f t="shared" si="2308"/>
        <v>0</v>
      </c>
      <c r="K3772" s="106">
        <f t="shared" si="2308"/>
        <v>0</v>
      </c>
      <c r="L3772" s="106">
        <f t="shared" si="2308"/>
        <v>0</v>
      </c>
      <c r="M3772" s="106">
        <f t="shared" si="2269"/>
        <v>2500</v>
      </c>
    </row>
    <row r="3773" spans="1:13" ht="15" hidden="1" x14ac:dyDescent="0.2">
      <c r="A3773" s="95" t="s">
        <v>937</v>
      </c>
      <c r="B3773" s="93" t="s">
        <v>943</v>
      </c>
      <c r="C3773" s="94">
        <v>51</v>
      </c>
      <c r="D3773" s="95" t="s">
        <v>101</v>
      </c>
      <c r="E3773" s="117">
        <v>4262</v>
      </c>
      <c r="F3773" s="140" t="s">
        <v>218</v>
      </c>
      <c r="H3773" s="275">
        <v>2500</v>
      </c>
      <c r="I3773" s="275"/>
      <c r="J3773" s="275"/>
      <c r="K3773" s="275"/>
      <c r="L3773" s="275"/>
      <c r="M3773" s="275">
        <f t="shared" si="2269"/>
        <v>2500</v>
      </c>
    </row>
    <row r="3774" spans="1:13" s="240" customFormat="1" ht="67.5" hidden="1" x14ac:dyDescent="0.2">
      <c r="A3774" s="199" t="s">
        <v>937</v>
      </c>
      <c r="B3774" s="200" t="s">
        <v>945</v>
      </c>
      <c r="C3774" s="200"/>
      <c r="D3774" s="200"/>
      <c r="E3774" s="201"/>
      <c r="F3774" s="202" t="s">
        <v>946</v>
      </c>
      <c r="G3774" s="203" t="s">
        <v>618</v>
      </c>
      <c r="H3774" s="228">
        <f t="shared" ref="H3774:J3774" si="2309">H3775+H3780+H3786+H3791</f>
        <v>39000</v>
      </c>
      <c r="I3774" s="228">
        <f t="shared" si="2309"/>
        <v>39000</v>
      </c>
      <c r="J3774" s="228">
        <f t="shared" si="2309"/>
        <v>0</v>
      </c>
      <c r="K3774" s="228">
        <f t="shared" ref="K3774:L3774" si="2310">K3775+K3780+K3786+K3791</f>
        <v>0</v>
      </c>
      <c r="L3774" s="228">
        <f t="shared" si="2310"/>
        <v>0</v>
      </c>
      <c r="M3774" s="228">
        <f t="shared" si="2269"/>
        <v>0</v>
      </c>
    </row>
    <row r="3775" spans="1:13" s="204" customFormat="1" hidden="1" x14ac:dyDescent="0.2">
      <c r="A3775" s="205" t="s">
        <v>937</v>
      </c>
      <c r="B3775" s="207" t="s">
        <v>945</v>
      </c>
      <c r="C3775" s="206">
        <v>43</v>
      </c>
      <c r="D3775" s="207"/>
      <c r="E3775" s="208">
        <v>31</v>
      </c>
      <c r="F3775" s="209"/>
      <c r="G3775" s="209"/>
      <c r="H3775" s="352">
        <f t="shared" ref="H3775:J3775" si="2311">H3776+H3778</f>
        <v>3000</v>
      </c>
      <c r="I3775" s="352">
        <f t="shared" si="2311"/>
        <v>3000</v>
      </c>
      <c r="J3775" s="352">
        <f t="shared" si="2311"/>
        <v>0</v>
      </c>
      <c r="K3775" s="352">
        <f t="shared" ref="K3775:L3775" si="2312">K3776+K3778</f>
        <v>0</v>
      </c>
      <c r="L3775" s="352">
        <f t="shared" si="2312"/>
        <v>0</v>
      </c>
      <c r="M3775" s="352">
        <f t="shared" si="2269"/>
        <v>0</v>
      </c>
    </row>
    <row r="3776" spans="1:13" s="240" customFormat="1" hidden="1" x14ac:dyDescent="0.2">
      <c r="A3776" s="210" t="s">
        <v>937</v>
      </c>
      <c r="B3776" s="246" t="s">
        <v>945</v>
      </c>
      <c r="C3776" s="211">
        <v>43</v>
      </c>
      <c r="D3776" s="210"/>
      <c r="E3776" s="212">
        <v>311</v>
      </c>
      <c r="F3776" s="392"/>
      <c r="G3776" s="378"/>
      <c r="H3776" s="353">
        <f t="shared" ref="H3776:L3776" si="2313">H3777</f>
        <v>2500</v>
      </c>
      <c r="I3776" s="353">
        <f t="shared" si="2313"/>
        <v>2500</v>
      </c>
      <c r="J3776" s="353">
        <f t="shared" si="2313"/>
        <v>0</v>
      </c>
      <c r="K3776" s="353">
        <f t="shared" si="2313"/>
        <v>0</v>
      </c>
      <c r="L3776" s="353">
        <f t="shared" si="2313"/>
        <v>0</v>
      </c>
      <c r="M3776" s="353">
        <f t="shared" si="2269"/>
        <v>0</v>
      </c>
    </row>
    <row r="3777" spans="1:13" s="204" customFormat="1" hidden="1" x14ac:dyDescent="0.2">
      <c r="A3777" s="214" t="s">
        <v>937</v>
      </c>
      <c r="B3777" s="246" t="s">
        <v>945</v>
      </c>
      <c r="C3777" s="215">
        <v>43</v>
      </c>
      <c r="D3777" s="214" t="s">
        <v>101</v>
      </c>
      <c r="E3777" s="221">
        <v>3111</v>
      </c>
      <c r="F3777" s="393" t="s">
        <v>33</v>
      </c>
      <c r="G3777" s="379"/>
      <c r="H3777" s="388">
        <v>2500</v>
      </c>
      <c r="I3777" s="388">
        <v>2500</v>
      </c>
      <c r="J3777" s="388"/>
      <c r="K3777" s="388"/>
      <c r="L3777" s="388"/>
      <c r="M3777" s="388">
        <f t="shared" si="2269"/>
        <v>0</v>
      </c>
    </row>
    <row r="3778" spans="1:13" s="240" customFormat="1" hidden="1" x14ac:dyDescent="0.2">
      <c r="A3778" s="210" t="s">
        <v>937</v>
      </c>
      <c r="B3778" s="246" t="s">
        <v>945</v>
      </c>
      <c r="C3778" s="211">
        <v>43</v>
      </c>
      <c r="D3778" s="210"/>
      <c r="E3778" s="212">
        <v>313</v>
      </c>
      <c r="F3778" s="392"/>
      <c r="G3778" s="378"/>
      <c r="H3778" s="353">
        <f t="shared" ref="H3778:L3778" si="2314">H3779</f>
        <v>500</v>
      </c>
      <c r="I3778" s="353">
        <f t="shared" si="2314"/>
        <v>500</v>
      </c>
      <c r="J3778" s="353">
        <f t="shared" si="2314"/>
        <v>0</v>
      </c>
      <c r="K3778" s="353">
        <f t="shared" si="2314"/>
        <v>0</v>
      </c>
      <c r="L3778" s="353">
        <f t="shared" si="2314"/>
        <v>0</v>
      </c>
      <c r="M3778" s="353">
        <f t="shared" si="2269"/>
        <v>0</v>
      </c>
    </row>
    <row r="3779" spans="1:13" s="204" customFormat="1" hidden="1" x14ac:dyDescent="0.2">
      <c r="A3779" s="214" t="s">
        <v>937</v>
      </c>
      <c r="B3779" s="246" t="s">
        <v>945</v>
      </c>
      <c r="C3779" s="215">
        <v>43</v>
      </c>
      <c r="D3779" s="214" t="s">
        <v>101</v>
      </c>
      <c r="E3779" s="221">
        <v>3132</v>
      </c>
      <c r="F3779" s="218" t="s">
        <v>40</v>
      </c>
      <c r="G3779" s="379"/>
      <c r="H3779" s="388">
        <v>500</v>
      </c>
      <c r="I3779" s="388">
        <v>500</v>
      </c>
      <c r="J3779" s="388"/>
      <c r="K3779" s="388"/>
      <c r="L3779" s="388"/>
      <c r="M3779" s="388">
        <f t="shared" si="2269"/>
        <v>0</v>
      </c>
    </row>
    <row r="3780" spans="1:13" s="204" customFormat="1" hidden="1" x14ac:dyDescent="0.2">
      <c r="A3780" s="205" t="s">
        <v>937</v>
      </c>
      <c r="B3780" s="207" t="s">
        <v>945</v>
      </c>
      <c r="C3780" s="206">
        <v>43</v>
      </c>
      <c r="D3780" s="207"/>
      <c r="E3780" s="208">
        <v>32</v>
      </c>
      <c r="F3780" s="209"/>
      <c r="G3780" s="209"/>
      <c r="H3780" s="352">
        <f t="shared" ref="H3780:J3780" si="2315">H3781+H3783</f>
        <v>4800</v>
      </c>
      <c r="I3780" s="352">
        <f t="shared" si="2315"/>
        <v>4800</v>
      </c>
      <c r="J3780" s="352">
        <f t="shared" si="2315"/>
        <v>0</v>
      </c>
      <c r="K3780" s="352">
        <f t="shared" ref="K3780:L3780" si="2316">K3781+K3783</f>
        <v>0</v>
      </c>
      <c r="L3780" s="352">
        <f t="shared" si="2316"/>
        <v>0</v>
      </c>
      <c r="M3780" s="352">
        <f t="shared" si="2269"/>
        <v>0</v>
      </c>
    </row>
    <row r="3781" spans="1:13" s="240" customFormat="1" hidden="1" x14ac:dyDescent="0.2">
      <c r="A3781" s="210" t="s">
        <v>937</v>
      </c>
      <c r="B3781" s="246" t="s">
        <v>945</v>
      </c>
      <c r="C3781" s="211">
        <v>43</v>
      </c>
      <c r="D3781" s="210"/>
      <c r="E3781" s="212">
        <v>321</v>
      </c>
      <c r="F3781" s="392"/>
      <c r="G3781" s="378"/>
      <c r="H3781" s="353">
        <f t="shared" ref="H3781:L3781" si="2317">H3782</f>
        <v>800</v>
      </c>
      <c r="I3781" s="353">
        <f t="shared" si="2317"/>
        <v>800</v>
      </c>
      <c r="J3781" s="353">
        <f t="shared" si="2317"/>
        <v>0</v>
      </c>
      <c r="K3781" s="353">
        <f t="shared" si="2317"/>
        <v>0</v>
      </c>
      <c r="L3781" s="353">
        <f t="shared" si="2317"/>
        <v>0</v>
      </c>
      <c r="M3781" s="353">
        <f t="shared" si="2269"/>
        <v>0</v>
      </c>
    </row>
    <row r="3782" spans="1:13" s="204" customFormat="1" ht="15" hidden="1" x14ac:dyDescent="0.2">
      <c r="A3782" s="214" t="s">
        <v>937</v>
      </c>
      <c r="B3782" s="253" t="s">
        <v>945</v>
      </c>
      <c r="C3782" s="215">
        <v>43</v>
      </c>
      <c r="D3782" s="214" t="s">
        <v>101</v>
      </c>
      <c r="E3782" s="221">
        <v>3211</v>
      </c>
      <c r="F3782" s="218" t="s">
        <v>42</v>
      </c>
      <c r="G3782" s="379"/>
      <c r="H3782" s="388">
        <v>800</v>
      </c>
      <c r="I3782" s="388">
        <v>800</v>
      </c>
      <c r="J3782" s="388"/>
      <c r="K3782" s="388"/>
      <c r="L3782" s="388"/>
      <c r="M3782" s="388">
        <f t="shared" si="2269"/>
        <v>0</v>
      </c>
    </row>
    <row r="3783" spans="1:13" s="240" customFormat="1" hidden="1" x14ac:dyDescent="0.2">
      <c r="A3783" s="210" t="s">
        <v>937</v>
      </c>
      <c r="B3783" s="246" t="s">
        <v>945</v>
      </c>
      <c r="C3783" s="211">
        <v>43</v>
      </c>
      <c r="D3783" s="210"/>
      <c r="E3783" s="212">
        <v>323</v>
      </c>
      <c r="F3783" s="392"/>
      <c r="G3783" s="378"/>
      <c r="H3783" s="353">
        <f t="shared" ref="H3783:J3783" si="2318">H3784+H3785</f>
        <v>4000</v>
      </c>
      <c r="I3783" s="353">
        <f t="shared" si="2318"/>
        <v>4000</v>
      </c>
      <c r="J3783" s="353">
        <f t="shared" si="2318"/>
        <v>0</v>
      </c>
      <c r="K3783" s="353">
        <f t="shared" ref="K3783:L3783" si="2319">K3784+K3785</f>
        <v>0</v>
      </c>
      <c r="L3783" s="353">
        <f t="shared" si="2319"/>
        <v>0</v>
      </c>
      <c r="M3783" s="353">
        <f t="shared" si="2269"/>
        <v>0</v>
      </c>
    </row>
    <row r="3784" spans="1:13" s="204" customFormat="1" ht="15" hidden="1" x14ac:dyDescent="0.2">
      <c r="A3784" s="214" t="s">
        <v>937</v>
      </c>
      <c r="B3784" s="253" t="s">
        <v>945</v>
      </c>
      <c r="C3784" s="215">
        <v>43</v>
      </c>
      <c r="D3784" s="214" t="s">
        <v>101</v>
      </c>
      <c r="E3784" s="221">
        <v>3233</v>
      </c>
      <c r="F3784" s="218" t="s">
        <v>54</v>
      </c>
      <c r="G3784" s="379"/>
      <c r="H3784" s="388">
        <v>600</v>
      </c>
      <c r="I3784" s="388">
        <v>600</v>
      </c>
      <c r="J3784" s="388"/>
      <c r="K3784" s="388"/>
      <c r="L3784" s="388"/>
      <c r="M3784" s="388">
        <f t="shared" si="2269"/>
        <v>0</v>
      </c>
    </row>
    <row r="3785" spans="1:13" s="204" customFormat="1" ht="15" hidden="1" x14ac:dyDescent="0.2">
      <c r="A3785" s="214" t="s">
        <v>937</v>
      </c>
      <c r="B3785" s="253" t="s">
        <v>945</v>
      </c>
      <c r="C3785" s="215">
        <v>43</v>
      </c>
      <c r="D3785" s="214" t="s">
        <v>101</v>
      </c>
      <c r="E3785" s="221">
        <v>3237</v>
      </c>
      <c r="F3785" s="218" t="s">
        <v>58</v>
      </c>
      <c r="G3785" s="379"/>
      <c r="H3785" s="388">
        <v>3400</v>
      </c>
      <c r="I3785" s="388">
        <v>3400</v>
      </c>
      <c r="J3785" s="388"/>
      <c r="K3785" s="388"/>
      <c r="L3785" s="388"/>
      <c r="M3785" s="388">
        <f t="shared" ref="M3785:M3848" si="2320">H3785-I3785+J3785-K3785+L3785</f>
        <v>0</v>
      </c>
    </row>
    <row r="3786" spans="1:13" s="204" customFormat="1" hidden="1" x14ac:dyDescent="0.2">
      <c r="A3786" s="205" t="s">
        <v>937</v>
      </c>
      <c r="B3786" s="207" t="s">
        <v>945</v>
      </c>
      <c r="C3786" s="206">
        <v>559</v>
      </c>
      <c r="D3786" s="207"/>
      <c r="E3786" s="208">
        <v>31</v>
      </c>
      <c r="F3786" s="209"/>
      <c r="G3786" s="209"/>
      <c r="H3786" s="352">
        <f t="shared" ref="H3786:J3786" si="2321">H3787+H3789</f>
        <v>12000</v>
      </c>
      <c r="I3786" s="352">
        <f t="shared" si="2321"/>
        <v>12000</v>
      </c>
      <c r="J3786" s="352">
        <f t="shared" si="2321"/>
        <v>0</v>
      </c>
      <c r="K3786" s="352">
        <f t="shared" ref="K3786:L3786" si="2322">K3787+K3789</f>
        <v>0</v>
      </c>
      <c r="L3786" s="352">
        <f t="shared" si="2322"/>
        <v>0</v>
      </c>
      <c r="M3786" s="352">
        <f t="shared" si="2320"/>
        <v>0</v>
      </c>
    </row>
    <row r="3787" spans="1:13" s="240" customFormat="1" hidden="1" x14ac:dyDescent="0.2">
      <c r="A3787" s="210" t="s">
        <v>937</v>
      </c>
      <c r="B3787" s="246" t="s">
        <v>945</v>
      </c>
      <c r="C3787" s="211">
        <v>559</v>
      </c>
      <c r="D3787" s="210"/>
      <c r="E3787" s="212">
        <v>311</v>
      </c>
      <c r="F3787" s="392"/>
      <c r="G3787" s="378"/>
      <c r="H3787" s="353">
        <f t="shared" ref="H3787:L3787" si="2323">H3788</f>
        <v>10000</v>
      </c>
      <c r="I3787" s="353">
        <f t="shared" si="2323"/>
        <v>10000</v>
      </c>
      <c r="J3787" s="353">
        <f t="shared" si="2323"/>
        <v>0</v>
      </c>
      <c r="K3787" s="353">
        <f t="shared" si="2323"/>
        <v>0</v>
      </c>
      <c r="L3787" s="353">
        <f t="shared" si="2323"/>
        <v>0</v>
      </c>
      <c r="M3787" s="353">
        <f t="shared" si="2320"/>
        <v>0</v>
      </c>
    </row>
    <row r="3788" spans="1:13" s="204" customFormat="1" hidden="1" x14ac:dyDescent="0.2">
      <c r="A3788" s="214" t="s">
        <v>937</v>
      </c>
      <c r="B3788" s="246" t="s">
        <v>945</v>
      </c>
      <c r="C3788" s="215">
        <v>559</v>
      </c>
      <c r="D3788" s="214" t="s">
        <v>101</v>
      </c>
      <c r="E3788" s="221">
        <v>3111</v>
      </c>
      <c r="F3788" s="393" t="s">
        <v>33</v>
      </c>
      <c r="G3788" s="379"/>
      <c r="H3788" s="388">
        <v>10000</v>
      </c>
      <c r="I3788" s="388">
        <v>10000</v>
      </c>
      <c r="J3788" s="388"/>
      <c r="K3788" s="388"/>
      <c r="L3788" s="388"/>
      <c r="M3788" s="388">
        <f t="shared" si="2320"/>
        <v>0</v>
      </c>
    </row>
    <row r="3789" spans="1:13" s="240" customFormat="1" hidden="1" x14ac:dyDescent="0.2">
      <c r="A3789" s="210" t="s">
        <v>937</v>
      </c>
      <c r="B3789" s="246" t="s">
        <v>945</v>
      </c>
      <c r="C3789" s="211">
        <v>559</v>
      </c>
      <c r="D3789" s="210"/>
      <c r="E3789" s="212">
        <v>313</v>
      </c>
      <c r="F3789" s="392"/>
      <c r="G3789" s="378"/>
      <c r="H3789" s="353">
        <f t="shared" ref="H3789:L3789" si="2324">H3790</f>
        <v>2000</v>
      </c>
      <c r="I3789" s="353">
        <f t="shared" si="2324"/>
        <v>2000</v>
      </c>
      <c r="J3789" s="353">
        <f t="shared" si="2324"/>
        <v>0</v>
      </c>
      <c r="K3789" s="353">
        <f t="shared" si="2324"/>
        <v>0</v>
      </c>
      <c r="L3789" s="353">
        <f t="shared" si="2324"/>
        <v>0</v>
      </c>
      <c r="M3789" s="353">
        <f t="shared" si="2320"/>
        <v>0</v>
      </c>
    </row>
    <row r="3790" spans="1:13" s="204" customFormat="1" hidden="1" x14ac:dyDescent="0.2">
      <c r="A3790" s="214" t="s">
        <v>937</v>
      </c>
      <c r="B3790" s="246" t="s">
        <v>945</v>
      </c>
      <c r="C3790" s="215">
        <v>559</v>
      </c>
      <c r="D3790" s="214" t="s">
        <v>101</v>
      </c>
      <c r="E3790" s="221">
        <v>3132</v>
      </c>
      <c r="F3790" s="218" t="s">
        <v>40</v>
      </c>
      <c r="G3790" s="379"/>
      <c r="H3790" s="388">
        <v>2000</v>
      </c>
      <c r="I3790" s="388">
        <v>2000</v>
      </c>
      <c r="J3790" s="388"/>
      <c r="K3790" s="388"/>
      <c r="L3790" s="388"/>
      <c r="M3790" s="388">
        <f t="shared" si="2320"/>
        <v>0</v>
      </c>
    </row>
    <row r="3791" spans="1:13" s="204" customFormat="1" hidden="1" x14ac:dyDescent="0.2">
      <c r="A3791" s="205" t="s">
        <v>937</v>
      </c>
      <c r="B3791" s="207" t="s">
        <v>945</v>
      </c>
      <c r="C3791" s="206">
        <v>559</v>
      </c>
      <c r="D3791" s="207"/>
      <c r="E3791" s="208">
        <v>32</v>
      </c>
      <c r="F3791" s="209"/>
      <c r="G3791" s="209"/>
      <c r="H3791" s="352">
        <f t="shared" ref="H3791:J3791" si="2325">H3792+H3794</f>
        <v>19200</v>
      </c>
      <c r="I3791" s="352">
        <f t="shared" si="2325"/>
        <v>19200</v>
      </c>
      <c r="J3791" s="352">
        <f t="shared" si="2325"/>
        <v>0</v>
      </c>
      <c r="K3791" s="352">
        <f t="shared" ref="K3791:L3791" si="2326">K3792+K3794</f>
        <v>0</v>
      </c>
      <c r="L3791" s="352">
        <f t="shared" si="2326"/>
        <v>0</v>
      </c>
      <c r="M3791" s="352">
        <f t="shared" si="2320"/>
        <v>0</v>
      </c>
    </row>
    <row r="3792" spans="1:13" s="240" customFormat="1" hidden="1" x14ac:dyDescent="0.2">
      <c r="A3792" s="210" t="s">
        <v>937</v>
      </c>
      <c r="B3792" s="246" t="s">
        <v>945</v>
      </c>
      <c r="C3792" s="211">
        <v>559</v>
      </c>
      <c r="D3792" s="210"/>
      <c r="E3792" s="212">
        <v>321</v>
      </c>
      <c r="F3792" s="392"/>
      <c r="G3792" s="378"/>
      <c r="H3792" s="353">
        <f t="shared" ref="H3792:L3792" si="2327">H3793</f>
        <v>3200</v>
      </c>
      <c r="I3792" s="353">
        <f t="shared" si="2327"/>
        <v>3200</v>
      </c>
      <c r="J3792" s="353">
        <f t="shared" si="2327"/>
        <v>0</v>
      </c>
      <c r="K3792" s="353">
        <f t="shared" si="2327"/>
        <v>0</v>
      </c>
      <c r="L3792" s="353">
        <f t="shared" si="2327"/>
        <v>0</v>
      </c>
      <c r="M3792" s="353">
        <f t="shared" si="2320"/>
        <v>0</v>
      </c>
    </row>
    <row r="3793" spans="1:13" s="204" customFormat="1" ht="15" hidden="1" x14ac:dyDescent="0.2">
      <c r="A3793" s="214" t="s">
        <v>937</v>
      </c>
      <c r="B3793" s="253" t="s">
        <v>945</v>
      </c>
      <c r="C3793" s="215">
        <v>559</v>
      </c>
      <c r="D3793" s="214" t="s">
        <v>101</v>
      </c>
      <c r="E3793" s="221">
        <v>3211</v>
      </c>
      <c r="F3793" s="218" t="s">
        <v>42</v>
      </c>
      <c r="G3793" s="379"/>
      <c r="H3793" s="388">
        <v>3200</v>
      </c>
      <c r="I3793" s="388">
        <v>3200</v>
      </c>
      <c r="J3793" s="388"/>
      <c r="K3793" s="388"/>
      <c r="L3793" s="388"/>
      <c r="M3793" s="388">
        <f t="shared" si="2320"/>
        <v>0</v>
      </c>
    </row>
    <row r="3794" spans="1:13" s="240" customFormat="1" hidden="1" x14ac:dyDescent="0.2">
      <c r="A3794" s="210" t="s">
        <v>937</v>
      </c>
      <c r="B3794" s="246" t="s">
        <v>945</v>
      </c>
      <c r="C3794" s="211">
        <v>559</v>
      </c>
      <c r="D3794" s="210"/>
      <c r="E3794" s="212">
        <v>323</v>
      </c>
      <c r="F3794" s="392"/>
      <c r="G3794" s="378"/>
      <c r="H3794" s="353">
        <f t="shared" ref="H3794:J3794" si="2328">H3795+H3796</f>
        <v>16000</v>
      </c>
      <c r="I3794" s="353">
        <f t="shared" si="2328"/>
        <v>16000</v>
      </c>
      <c r="J3794" s="353">
        <f t="shared" si="2328"/>
        <v>0</v>
      </c>
      <c r="K3794" s="353">
        <f t="shared" ref="K3794:L3794" si="2329">K3795+K3796</f>
        <v>0</v>
      </c>
      <c r="L3794" s="353">
        <f t="shared" si="2329"/>
        <v>0</v>
      </c>
      <c r="M3794" s="353">
        <f t="shared" si="2320"/>
        <v>0</v>
      </c>
    </row>
    <row r="3795" spans="1:13" s="204" customFormat="1" ht="15" hidden="1" x14ac:dyDescent="0.2">
      <c r="A3795" s="214" t="s">
        <v>937</v>
      </c>
      <c r="B3795" s="253" t="s">
        <v>945</v>
      </c>
      <c r="C3795" s="215">
        <v>559</v>
      </c>
      <c r="D3795" s="214" t="s">
        <v>101</v>
      </c>
      <c r="E3795" s="221">
        <v>3233</v>
      </c>
      <c r="F3795" s="218" t="s">
        <v>54</v>
      </c>
      <c r="G3795" s="379"/>
      <c r="H3795" s="388">
        <v>2400</v>
      </c>
      <c r="I3795" s="388">
        <v>2400</v>
      </c>
      <c r="J3795" s="388"/>
      <c r="K3795" s="388"/>
      <c r="L3795" s="388"/>
      <c r="M3795" s="388">
        <f t="shared" si="2320"/>
        <v>0</v>
      </c>
    </row>
    <row r="3796" spans="1:13" s="204" customFormat="1" ht="15" hidden="1" x14ac:dyDescent="0.2">
      <c r="A3796" s="214" t="s">
        <v>937</v>
      </c>
      <c r="B3796" s="253" t="s">
        <v>945</v>
      </c>
      <c r="C3796" s="215">
        <v>559</v>
      </c>
      <c r="D3796" s="214" t="s">
        <v>101</v>
      </c>
      <c r="E3796" s="221">
        <v>3237</v>
      </c>
      <c r="F3796" s="218" t="s">
        <v>58</v>
      </c>
      <c r="G3796" s="379"/>
      <c r="H3796" s="388">
        <v>13600</v>
      </c>
      <c r="I3796" s="388">
        <v>13600</v>
      </c>
      <c r="J3796" s="388"/>
      <c r="K3796" s="388"/>
      <c r="L3796" s="388"/>
      <c r="M3796" s="388">
        <f t="shared" si="2320"/>
        <v>0</v>
      </c>
    </row>
    <row r="3797" spans="1:13" s="240" customFormat="1" ht="67.5" hidden="1" x14ac:dyDescent="0.2">
      <c r="A3797" s="199" t="s">
        <v>937</v>
      </c>
      <c r="B3797" s="200" t="s">
        <v>947</v>
      </c>
      <c r="C3797" s="200"/>
      <c r="D3797" s="200"/>
      <c r="E3797" s="201"/>
      <c r="F3797" s="202" t="s">
        <v>948</v>
      </c>
      <c r="G3797" s="203" t="s">
        <v>618</v>
      </c>
      <c r="H3797" s="228">
        <f t="shared" ref="H3797:J3797" si="2330">H3798+H3803+H3814+H3819+H3809+H3825</f>
        <v>229000</v>
      </c>
      <c r="I3797" s="228">
        <f t="shared" si="2330"/>
        <v>92000</v>
      </c>
      <c r="J3797" s="228">
        <f t="shared" si="2330"/>
        <v>92000</v>
      </c>
      <c r="K3797" s="228">
        <f t="shared" ref="K3797:L3797" si="2331">K3798+K3803+K3814+K3819+K3809+K3825</f>
        <v>0</v>
      </c>
      <c r="L3797" s="228">
        <f t="shared" si="2331"/>
        <v>0</v>
      </c>
      <c r="M3797" s="228">
        <f t="shared" si="2320"/>
        <v>229000</v>
      </c>
    </row>
    <row r="3798" spans="1:13" s="204" customFormat="1" hidden="1" x14ac:dyDescent="0.2">
      <c r="A3798" s="205" t="s">
        <v>937</v>
      </c>
      <c r="B3798" s="207" t="s">
        <v>947</v>
      </c>
      <c r="C3798" s="206">
        <v>43</v>
      </c>
      <c r="D3798" s="207"/>
      <c r="E3798" s="208">
        <v>31</v>
      </c>
      <c r="F3798" s="209"/>
      <c r="G3798" s="209"/>
      <c r="H3798" s="352">
        <f t="shared" ref="H3798:J3798" si="2332">H3799+H3801</f>
        <v>4400</v>
      </c>
      <c r="I3798" s="352">
        <f t="shared" si="2332"/>
        <v>0</v>
      </c>
      <c r="J3798" s="352">
        <f t="shared" si="2332"/>
        <v>0</v>
      </c>
      <c r="K3798" s="352">
        <f t="shared" ref="K3798:L3798" si="2333">K3799+K3801</f>
        <v>0</v>
      </c>
      <c r="L3798" s="352">
        <f t="shared" si="2333"/>
        <v>0</v>
      </c>
      <c r="M3798" s="352">
        <f t="shared" si="2320"/>
        <v>4400</v>
      </c>
    </row>
    <row r="3799" spans="1:13" s="240" customFormat="1" hidden="1" x14ac:dyDescent="0.2">
      <c r="A3799" s="210" t="s">
        <v>937</v>
      </c>
      <c r="B3799" s="246" t="s">
        <v>947</v>
      </c>
      <c r="C3799" s="211">
        <v>43</v>
      </c>
      <c r="D3799" s="210"/>
      <c r="E3799" s="212">
        <v>311</v>
      </c>
      <c r="F3799" s="392"/>
      <c r="G3799" s="378"/>
      <c r="H3799" s="353">
        <f t="shared" ref="H3799:L3799" si="2334">H3800</f>
        <v>3700</v>
      </c>
      <c r="I3799" s="353">
        <f t="shared" si="2334"/>
        <v>0</v>
      </c>
      <c r="J3799" s="353">
        <f t="shared" si="2334"/>
        <v>0</v>
      </c>
      <c r="K3799" s="353">
        <f t="shared" si="2334"/>
        <v>0</v>
      </c>
      <c r="L3799" s="353">
        <f t="shared" si="2334"/>
        <v>0</v>
      </c>
      <c r="M3799" s="353">
        <f t="shared" si="2320"/>
        <v>3700</v>
      </c>
    </row>
    <row r="3800" spans="1:13" s="204" customFormat="1" hidden="1" x14ac:dyDescent="0.2">
      <c r="A3800" s="214" t="s">
        <v>937</v>
      </c>
      <c r="B3800" s="246" t="s">
        <v>947</v>
      </c>
      <c r="C3800" s="215">
        <v>43</v>
      </c>
      <c r="D3800" s="214" t="s">
        <v>101</v>
      </c>
      <c r="E3800" s="221">
        <v>3111</v>
      </c>
      <c r="F3800" s="393" t="s">
        <v>33</v>
      </c>
      <c r="G3800" s="379"/>
      <c r="H3800" s="388">
        <v>3700</v>
      </c>
      <c r="I3800" s="388"/>
      <c r="J3800" s="388"/>
      <c r="K3800" s="388"/>
      <c r="L3800" s="388"/>
      <c r="M3800" s="388">
        <f t="shared" si="2320"/>
        <v>3700</v>
      </c>
    </row>
    <row r="3801" spans="1:13" s="240" customFormat="1" hidden="1" x14ac:dyDescent="0.2">
      <c r="A3801" s="210" t="s">
        <v>937</v>
      </c>
      <c r="B3801" s="246" t="s">
        <v>947</v>
      </c>
      <c r="C3801" s="211">
        <v>43</v>
      </c>
      <c r="D3801" s="210"/>
      <c r="E3801" s="212">
        <v>313</v>
      </c>
      <c r="F3801" s="392"/>
      <c r="G3801" s="378"/>
      <c r="H3801" s="353">
        <f t="shared" ref="H3801:L3801" si="2335">H3802</f>
        <v>700</v>
      </c>
      <c r="I3801" s="353">
        <f t="shared" si="2335"/>
        <v>0</v>
      </c>
      <c r="J3801" s="353">
        <f t="shared" si="2335"/>
        <v>0</v>
      </c>
      <c r="K3801" s="353">
        <f t="shared" si="2335"/>
        <v>0</v>
      </c>
      <c r="L3801" s="353">
        <f t="shared" si="2335"/>
        <v>0</v>
      </c>
      <c r="M3801" s="353">
        <f t="shared" si="2320"/>
        <v>700</v>
      </c>
    </row>
    <row r="3802" spans="1:13" s="204" customFormat="1" hidden="1" x14ac:dyDescent="0.2">
      <c r="A3802" s="214" t="s">
        <v>937</v>
      </c>
      <c r="B3802" s="246" t="s">
        <v>947</v>
      </c>
      <c r="C3802" s="215">
        <v>43</v>
      </c>
      <c r="D3802" s="214" t="s">
        <v>101</v>
      </c>
      <c r="E3802" s="221">
        <v>3132</v>
      </c>
      <c r="F3802" s="218" t="s">
        <v>40</v>
      </c>
      <c r="G3802" s="379"/>
      <c r="H3802" s="388">
        <v>700</v>
      </c>
      <c r="I3802" s="388"/>
      <c r="J3802" s="388"/>
      <c r="K3802" s="388"/>
      <c r="L3802" s="388"/>
      <c r="M3802" s="388">
        <f t="shared" si="2320"/>
        <v>700</v>
      </c>
    </row>
    <row r="3803" spans="1:13" s="204" customFormat="1" hidden="1" x14ac:dyDescent="0.2">
      <c r="A3803" s="205" t="s">
        <v>937</v>
      </c>
      <c r="B3803" s="207" t="s">
        <v>947</v>
      </c>
      <c r="C3803" s="206">
        <v>43</v>
      </c>
      <c r="D3803" s="207"/>
      <c r="E3803" s="208">
        <v>32</v>
      </c>
      <c r="F3803" s="209"/>
      <c r="G3803" s="209"/>
      <c r="H3803" s="352">
        <f t="shared" ref="H3803:J3803" si="2336">H3804+H3806</f>
        <v>30000</v>
      </c>
      <c r="I3803" s="352">
        <f t="shared" si="2336"/>
        <v>18400</v>
      </c>
      <c r="J3803" s="352">
        <f t="shared" si="2336"/>
        <v>0</v>
      </c>
      <c r="K3803" s="352">
        <f t="shared" ref="K3803:L3803" si="2337">K3804+K3806</f>
        <v>0</v>
      </c>
      <c r="L3803" s="352">
        <f t="shared" si="2337"/>
        <v>0</v>
      </c>
      <c r="M3803" s="352">
        <f t="shared" si="2320"/>
        <v>11600</v>
      </c>
    </row>
    <row r="3804" spans="1:13" s="240" customFormat="1" hidden="1" x14ac:dyDescent="0.2">
      <c r="A3804" s="210" t="s">
        <v>937</v>
      </c>
      <c r="B3804" s="246" t="s">
        <v>947</v>
      </c>
      <c r="C3804" s="211">
        <v>43</v>
      </c>
      <c r="D3804" s="210"/>
      <c r="E3804" s="212">
        <v>321</v>
      </c>
      <c r="F3804" s="392"/>
      <c r="G3804" s="378"/>
      <c r="H3804" s="353">
        <f t="shared" ref="H3804:L3804" si="2338">H3805</f>
        <v>600</v>
      </c>
      <c r="I3804" s="353">
        <f t="shared" si="2338"/>
        <v>0</v>
      </c>
      <c r="J3804" s="353">
        <f t="shared" si="2338"/>
        <v>0</v>
      </c>
      <c r="K3804" s="353">
        <f t="shared" si="2338"/>
        <v>0</v>
      </c>
      <c r="L3804" s="353">
        <f t="shared" si="2338"/>
        <v>0</v>
      </c>
      <c r="M3804" s="353">
        <f t="shared" si="2320"/>
        <v>600</v>
      </c>
    </row>
    <row r="3805" spans="1:13" s="204" customFormat="1" ht="15" hidden="1" x14ac:dyDescent="0.2">
      <c r="A3805" s="214" t="s">
        <v>937</v>
      </c>
      <c r="B3805" s="253" t="s">
        <v>947</v>
      </c>
      <c r="C3805" s="215">
        <v>43</v>
      </c>
      <c r="D3805" s="214" t="s">
        <v>101</v>
      </c>
      <c r="E3805" s="221">
        <v>3211</v>
      </c>
      <c r="F3805" s="218" t="s">
        <v>42</v>
      </c>
      <c r="G3805" s="379"/>
      <c r="H3805" s="388">
        <v>600</v>
      </c>
      <c r="I3805" s="388"/>
      <c r="J3805" s="388"/>
      <c r="K3805" s="388"/>
      <c r="L3805" s="388"/>
      <c r="M3805" s="388">
        <f t="shared" si="2320"/>
        <v>600</v>
      </c>
    </row>
    <row r="3806" spans="1:13" s="240" customFormat="1" hidden="1" x14ac:dyDescent="0.2">
      <c r="A3806" s="210" t="s">
        <v>937</v>
      </c>
      <c r="B3806" s="246" t="s">
        <v>947</v>
      </c>
      <c r="C3806" s="211">
        <v>43</v>
      </c>
      <c r="D3806" s="210"/>
      <c r="E3806" s="212">
        <v>323</v>
      </c>
      <c r="F3806" s="392"/>
      <c r="G3806" s="378"/>
      <c r="H3806" s="353">
        <f t="shared" ref="H3806:J3806" si="2339">H3807+H3808</f>
        <v>29400</v>
      </c>
      <c r="I3806" s="353">
        <f t="shared" si="2339"/>
        <v>18400</v>
      </c>
      <c r="J3806" s="353">
        <f t="shared" si="2339"/>
        <v>0</v>
      </c>
      <c r="K3806" s="353">
        <f t="shared" ref="K3806:L3806" si="2340">K3807+K3808</f>
        <v>0</v>
      </c>
      <c r="L3806" s="353">
        <f t="shared" si="2340"/>
        <v>0</v>
      </c>
      <c r="M3806" s="353">
        <f t="shared" si="2320"/>
        <v>11000</v>
      </c>
    </row>
    <row r="3807" spans="1:13" s="204" customFormat="1" ht="15" hidden="1" x14ac:dyDescent="0.2">
      <c r="A3807" s="214" t="s">
        <v>937</v>
      </c>
      <c r="B3807" s="253" t="s">
        <v>947</v>
      </c>
      <c r="C3807" s="215">
        <v>43</v>
      </c>
      <c r="D3807" s="214" t="s">
        <v>101</v>
      </c>
      <c r="E3807" s="221">
        <v>3233</v>
      </c>
      <c r="F3807" s="218" t="s">
        <v>54</v>
      </c>
      <c r="G3807" s="379"/>
      <c r="H3807" s="388">
        <v>1000</v>
      </c>
      <c r="I3807" s="388"/>
      <c r="J3807" s="388"/>
      <c r="K3807" s="388"/>
      <c r="L3807" s="388"/>
      <c r="M3807" s="388">
        <f t="shared" si="2320"/>
        <v>1000</v>
      </c>
    </row>
    <row r="3808" spans="1:13" s="204" customFormat="1" ht="15" hidden="1" x14ac:dyDescent="0.2">
      <c r="A3808" s="214" t="s">
        <v>937</v>
      </c>
      <c r="B3808" s="253" t="s">
        <v>947</v>
      </c>
      <c r="C3808" s="215">
        <v>43</v>
      </c>
      <c r="D3808" s="214" t="s">
        <v>101</v>
      </c>
      <c r="E3808" s="221">
        <v>3237</v>
      </c>
      <c r="F3808" s="218" t="s">
        <v>58</v>
      </c>
      <c r="G3808" s="379"/>
      <c r="H3808" s="388">
        <v>28400</v>
      </c>
      <c r="I3808" s="388">
        <v>18400</v>
      </c>
      <c r="J3808" s="388"/>
      <c r="K3808" s="388"/>
      <c r="L3808" s="388"/>
      <c r="M3808" s="388">
        <f t="shared" si="2320"/>
        <v>10000</v>
      </c>
    </row>
    <row r="3809" spans="1:13" s="204" customFormat="1" hidden="1" x14ac:dyDescent="0.2">
      <c r="A3809" s="205" t="s">
        <v>937</v>
      </c>
      <c r="B3809" s="207" t="s">
        <v>947</v>
      </c>
      <c r="C3809" s="206">
        <v>43</v>
      </c>
      <c r="D3809" s="207"/>
      <c r="E3809" s="208">
        <v>42</v>
      </c>
      <c r="F3809" s="209"/>
      <c r="G3809" s="209"/>
      <c r="H3809" s="352">
        <f t="shared" ref="H3809:J3809" si="2341">H3810+H3812</f>
        <v>11400</v>
      </c>
      <c r="I3809" s="352">
        <f t="shared" si="2341"/>
        <v>0</v>
      </c>
      <c r="J3809" s="352">
        <f t="shared" si="2341"/>
        <v>18400</v>
      </c>
      <c r="K3809" s="352">
        <f t="shared" ref="K3809:L3809" si="2342">K3810+K3812</f>
        <v>0</v>
      </c>
      <c r="L3809" s="352">
        <f t="shared" si="2342"/>
        <v>0</v>
      </c>
      <c r="M3809" s="352">
        <f t="shared" si="2320"/>
        <v>29800</v>
      </c>
    </row>
    <row r="3810" spans="1:13" s="240" customFormat="1" hidden="1" x14ac:dyDescent="0.2">
      <c r="A3810" s="210" t="s">
        <v>937</v>
      </c>
      <c r="B3810" s="246" t="s">
        <v>947</v>
      </c>
      <c r="C3810" s="211">
        <v>43</v>
      </c>
      <c r="D3810" s="210"/>
      <c r="E3810" s="212">
        <v>422</v>
      </c>
      <c r="F3810" s="392"/>
      <c r="G3810" s="378"/>
      <c r="H3810" s="353">
        <f t="shared" ref="H3810:L3810" si="2343">H3811</f>
        <v>1400</v>
      </c>
      <c r="I3810" s="353">
        <f t="shared" si="2343"/>
        <v>0</v>
      </c>
      <c r="J3810" s="353">
        <f t="shared" si="2343"/>
        <v>0</v>
      </c>
      <c r="K3810" s="353">
        <f t="shared" si="2343"/>
        <v>0</v>
      </c>
      <c r="L3810" s="353">
        <f t="shared" si="2343"/>
        <v>0</v>
      </c>
      <c r="M3810" s="353">
        <f t="shared" si="2320"/>
        <v>1400</v>
      </c>
    </row>
    <row r="3811" spans="1:13" s="204" customFormat="1" ht="15" hidden="1" x14ac:dyDescent="0.2">
      <c r="A3811" s="214" t="s">
        <v>937</v>
      </c>
      <c r="B3811" s="253" t="s">
        <v>947</v>
      </c>
      <c r="C3811" s="215">
        <v>43</v>
      </c>
      <c r="D3811" s="214" t="s">
        <v>101</v>
      </c>
      <c r="E3811" s="221">
        <v>4221</v>
      </c>
      <c r="F3811" s="218" t="s">
        <v>74</v>
      </c>
      <c r="G3811" s="379"/>
      <c r="H3811" s="388">
        <v>1400</v>
      </c>
      <c r="I3811" s="388"/>
      <c r="J3811" s="388"/>
      <c r="K3811" s="388"/>
      <c r="L3811" s="388"/>
      <c r="M3811" s="388">
        <f t="shared" si="2320"/>
        <v>1400</v>
      </c>
    </row>
    <row r="3812" spans="1:13" s="240" customFormat="1" hidden="1" x14ac:dyDescent="0.2">
      <c r="A3812" s="210" t="s">
        <v>937</v>
      </c>
      <c r="B3812" s="246" t="s">
        <v>947</v>
      </c>
      <c r="C3812" s="211">
        <v>43</v>
      </c>
      <c r="D3812" s="210"/>
      <c r="E3812" s="212">
        <v>426</v>
      </c>
      <c r="F3812" s="392"/>
      <c r="G3812" s="378"/>
      <c r="H3812" s="353">
        <f t="shared" ref="H3812:L3812" si="2344">H3813</f>
        <v>10000</v>
      </c>
      <c r="I3812" s="353">
        <f t="shared" si="2344"/>
        <v>0</v>
      </c>
      <c r="J3812" s="353">
        <f t="shared" si="2344"/>
        <v>18400</v>
      </c>
      <c r="K3812" s="353">
        <f t="shared" si="2344"/>
        <v>0</v>
      </c>
      <c r="L3812" s="353">
        <f t="shared" si="2344"/>
        <v>0</v>
      </c>
      <c r="M3812" s="353">
        <f t="shared" si="2320"/>
        <v>28400</v>
      </c>
    </row>
    <row r="3813" spans="1:13" s="204" customFormat="1" ht="15" hidden="1" x14ac:dyDescent="0.2">
      <c r="A3813" s="214" t="s">
        <v>937</v>
      </c>
      <c r="B3813" s="253" t="s">
        <v>947</v>
      </c>
      <c r="C3813" s="215">
        <v>43</v>
      </c>
      <c r="D3813" s="214" t="s">
        <v>101</v>
      </c>
      <c r="E3813" s="221">
        <v>4262</v>
      </c>
      <c r="F3813" s="218" t="s">
        <v>218</v>
      </c>
      <c r="G3813" s="379"/>
      <c r="H3813" s="388">
        <v>10000</v>
      </c>
      <c r="I3813" s="388"/>
      <c r="J3813" s="388">
        <v>18400</v>
      </c>
      <c r="K3813" s="388"/>
      <c r="L3813" s="388"/>
      <c r="M3813" s="388">
        <f t="shared" si="2320"/>
        <v>28400</v>
      </c>
    </row>
    <row r="3814" spans="1:13" s="204" customFormat="1" hidden="1" x14ac:dyDescent="0.2">
      <c r="A3814" s="205" t="s">
        <v>937</v>
      </c>
      <c r="B3814" s="207" t="s">
        <v>947</v>
      </c>
      <c r="C3814" s="206">
        <v>559</v>
      </c>
      <c r="D3814" s="207"/>
      <c r="E3814" s="208">
        <v>31</v>
      </c>
      <c r="F3814" s="209"/>
      <c r="G3814" s="209"/>
      <c r="H3814" s="352">
        <f t="shared" ref="H3814:J3814" si="2345">H3815+H3817</f>
        <v>17600</v>
      </c>
      <c r="I3814" s="352">
        <f t="shared" si="2345"/>
        <v>0</v>
      </c>
      <c r="J3814" s="352">
        <f t="shared" si="2345"/>
        <v>0</v>
      </c>
      <c r="K3814" s="352">
        <f t="shared" ref="K3814:L3814" si="2346">K3815+K3817</f>
        <v>0</v>
      </c>
      <c r="L3814" s="352">
        <f t="shared" si="2346"/>
        <v>0</v>
      </c>
      <c r="M3814" s="352">
        <f t="shared" si="2320"/>
        <v>17600</v>
      </c>
    </row>
    <row r="3815" spans="1:13" s="240" customFormat="1" hidden="1" x14ac:dyDescent="0.2">
      <c r="A3815" s="210" t="s">
        <v>937</v>
      </c>
      <c r="B3815" s="246" t="s">
        <v>947</v>
      </c>
      <c r="C3815" s="211">
        <v>559</v>
      </c>
      <c r="D3815" s="210"/>
      <c r="E3815" s="212">
        <v>311</v>
      </c>
      <c r="F3815" s="392"/>
      <c r="G3815" s="378"/>
      <c r="H3815" s="353">
        <f t="shared" ref="H3815:L3815" si="2347">H3816</f>
        <v>14600</v>
      </c>
      <c r="I3815" s="353">
        <f t="shared" si="2347"/>
        <v>0</v>
      </c>
      <c r="J3815" s="353">
        <f t="shared" si="2347"/>
        <v>0</v>
      </c>
      <c r="K3815" s="353">
        <f t="shared" si="2347"/>
        <v>0</v>
      </c>
      <c r="L3815" s="353">
        <f t="shared" si="2347"/>
        <v>0</v>
      </c>
      <c r="M3815" s="353">
        <f t="shared" si="2320"/>
        <v>14600</v>
      </c>
    </row>
    <row r="3816" spans="1:13" s="204" customFormat="1" hidden="1" x14ac:dyDescent="0.2">
      <c r="A3816" s="214" t="s">
        <v>937</v>
      </c>
      <c r="B3816" s="246" t="s">
        <v>947</v>
      </c>
      <c r="C3816" s="215">
        <v>559</v>
      </c>
      <c r="D3816" s="214" t="s">
        <v>101</v>
      </c>
      <c r="E3816" s="221">
        <v>3111</v>
      </c>
      <c r="F3816" s="393" t="s">
        <v>33</v>
      </c>
      <c r="G3816" s="379"/>
      <c r="H3816" s="388">
        <v>14600</v>
      </c>
      <c r="I3816" s="388"/>
      <c r="J3816" s="388"/>
      <c r="K3816" s="388"/>
      <c r="L3816" s="388"/>
      <c r="M3816" s="388">
        <f t="shared" si="2320"/>
        <v>14600</v>
      </c>
    </row>
    <row r="3817" spans="1:13" s="240" customFormat="1" hidden="1" x14ac:dyDescent="0.2">
      <c r="A3817" s="210" t="s">
        <v>937</v>
      </c>
      <c r="B3817" s="246" t="s">
        <v>947</v>
      </c>
      <c r="C3817" s="211">
        <v>559</v>
      </c>
      <c r="D3817" s="210"/>
      <c r="E3817" s="212">
        <v>313</v>
      </c>
      <c r="F3817" s="392"/>
      <c r="G3817" s="378"/>
      <c r="H3817" s="353">
        <f t="shared" ref="H3817:L3817" si="2348">H3818</f>
        <v>3000</v>
      </c>
      <c r="I3817" s="353">
        <f t="shared" si="2348"/>
        <v>0</v>
      </c>
      <c r="J3817" s="353">
        <f t="shared" si="2348"/>
        <v>0</v>
      </c>
      <c r="K3817" s="353">
        <f t="shared" si="2348"/>
        <v>0</v>
      </c>
      <c r="L3817" s="353">
        <f t="shared" si="2348"/>
        <v>0</v>
      </c>
      <c r="M3817" s="353">
        <f t="shared" si="2320"/>
        <v>3000</v>
      </c>
    </row>
    <row r="3818" spans="1:13" s="204" customFormat="1" hidden="1" x14ac:dyDescent="0.2">
      <c r="A3818" s="214" t="s">
        <v>937</v>
      </c>
      <c r="B3818" s="246" t="s">
        <v>947</v>
      </c>
      <c r="C3818" s="215">
        <v>559</v>
      </c>
      <c r="D3818" s="214" t="s">
        <v>101</v>
      </c>
      <c r="E3818" s="221">
        <v>3132</v>
      </c>
      <c r="F3818" s="218" t="s">
        <v>40</v>
      </c>
      <c r="G3818" s="379"/>
      <c r="H3818" s="388">
        <v>3000</v>
      </c>
      <c r="I3818" s="388"/>
      <c r="J3818" s="388"/>
      <c r="K3818" s="388"/>
      <c r="L3818" s="388"/>
      <c r="M3818" s="388">
        <f t="shared" si="2320"/>
        <v>3000</v>
      </c>
    </row>
    <row r="3819" spans="1:13" s="204" customFormat="1" hidden="1" x14ac:dyDescent="0.2">
      <c r="A3819" s="205" t="s">
        <v>937</v>
      </c>
      <c r="B3819" s="207" t="s">
        <v>947</v>
      </c>
      <c r="C3819" s="206">
        <v>559</v>
      </c>
      <c r="D3819" s="207"/>
      <c r="E3819" s="208">
        <v>32</v>
      </c>
      <c r="F3819" s="209"/>
      <c r="G3819" s="209"/>
      <c r="H3819" s="352">
        <f t="shared" ref="H3819:J3819" si="2349">H3820+H3822</f>
        <v>120000</v>
      </c>
      <c r="I3819" s="352">
        <f t="shared" si="2349"/>
        <v>73600</v>
      </c>
      <c r="J3819" s="352">
        <f t="shared" si="2349"/>
        <v>0</v>
      </c>
      <c r="K3819" s="352">
        <f t="shared" ref="K3819:L3819" si="2350">K3820+K3822</f>
        <v>0</v>
      </c>
      <c r="L3819" s="352">
        <f t="shared" si="2350"/>
        <v>0</v>
      </c>
      <c r="M3819" s="352">
        <f t="shared" si="2320"/>
        <v>46400</v>
      </c>
    </row>
    <row r="3820" spans="1:13" s="240" customFormat="1" hidden="1" x14ac:dyDescent="0.2">
      <c r="A3820" s="210" t="s">
        <v>937</v>
      </c>
      <c r="B3820" s="246" t="s">
        <v>947</v>
      </c>
      <c r="C3820" s="211">
        <v>559</v>
      </c>
      <c r="D3820" s="210"/>
      <c r="E3820" s="212">
        <v>321</v>
      </c>
      <c r="F3820" s="392"/>
      <c r="G3820" s="378"/>
      <c r="H3820" s="353">
        <f t="shared" ref="H3820:L3820" si="2351">H3821</f>
        <v>2400</v>
      </c>
      <c r="I3820" s="353">
        <f t="shared" si="2351"/>
        <v>0</v>
      </c>
      <c r="J3820" s="353">
        <f t="shared" si="2351"/>
        <v>0</v>
      </c>
      <c r="K3820" s="353">
        <f t="shared" si="2351"/>
        <v>0</v>
      </c>
      <c r="L3820" s="353">
        <f t="shared" si="2351"/>
        <v>0</v>
      </c>
      <c r="M3820" s="353">
        <f t="shared" si="2320"/>
        <v>2400</v>
      </c>
    </row>
    <row r="3821" spans="1:13" s="204" customFormat="1" ht="15" hidden="1" x14ac:dyDescent="0.2">
      <c r="A3821" s="214" t="s">
        <v>937</v>
      </c>
      <c r="B3821" s="253" t="s">
        <v>947</v>
      </c>
      <c r="C3821" s="215">
        <v>559</v>
      </c>
      <c r="D3821" s="214" t="s">
        <v>101</v>
      </c>
      <c r="E3821" s="221">
        <v>3211</v>
      </c>
      <c r="F3821" s="218" t="s">
        <v>42</v>
      </c>
      <c r="G3821" s="379"/>
      <c r="H3821" s="388">
        <v>2400</v>
      </c>
      <c r="I3821" s="388"/>
      <c r="J3821" s="388"/>
      <c r="K3821" s="388"/>
      <c r="L3821" s="388"/>
      <c r="M3821" s="388">
        <f t="shared" si="2320"/>
        <v>2400</v>
      </c>
    </row>
    <row r="3822" spans="1:13" s="240" customFormat="1" hidden="1" x14ac:dyDescent="0.2">
      <c r="A3822" s="210" t="s">
        <v>937</v>
      </c>
      <c r="B3822" s="246" t="s">
        <v>947</v>
      </c>
      <c r="C3822" s="211">
        <v>559</v>
      </c>
      <c r="D3822" s="210"/>
      <c r="E3822" s="212">
        <v>323</v>
      </c>
      <c r="F3822" s="392"/>
      <c r="G3822" s="378"/>
      <c r="H3822" s="353">
        <f t="shared" ref="H3822:J3822" si="2352">H3823+H3824</f>
        <v>117600</v>
      </c>
      <c r="I3822" s="353">
        <f t="shared" si="2352"/>
        <v>73600</v>
      </c>
      <c r="J3822" s="353">
        <f t="shared" si="2352"/>
        <v>0</v>
      </c>
      <c r="K3822" s="353">
        <f t="shared" ref="K3822:L3822" si="2353">K3823+K3824</f>
        <v>0</v>
      </c>
      <c r="L3822" s="353">
        <f t="shared" si="2353"/>
        <v>0</v>
      </c>
      <c r="M3822" s="353">
        <f t="shared" si="2320"/>
        <v>44000</v>
      </c>
    </row>
    <row r="3823" spans="1:13" s="204" customFormat="1" ht="15" hidden="1" x14ac:dyDescent="0.2">
      <c r="A3823" s="214" t="s">
        <v>937</v>
      </c>
      <c r="B3823" s="253" t="s">
        <v>947</v>
      </c>
      <c r="C3823" s="215">
        <v>559</v>
      </c>
      <c r="D3823" s="214" t="s">
        <v>101</v>
      </c>
      <c r="E3823" s="221">
        <v>3233</v>
      </c>
      <c r="F3823" s="218" t="s">
        <v>54</v>
      </c>
      <c r="G3823" s="379"/>
      <c r="H3823" s="388">
        <v>4000</v>
      </c>
      <c r="I3823" s="388"/>
      <c r="J3823" s="388"/>
      <c r="K3823" s="388"/>
      <c r="L3823" s="388"/>
      <c r="M3823" s="388">
        <f t="shared" si="2320"/>
        <v>4000</v>
      </c>
    </row>
    <row r="3824" spans="1:13" s="204" customFormat="1" ht="15" hidden="1" x14ac:dyDescent="0.2">
      <c r="A3824" s="214" t="s">
        <v>937</v>
      </c>
      <c r="B3824" s="253" t="s">
        <v>947</v>
      </c>
      <c r="C3824" s="215">
        <v>559</v>
      </c>
      <c r="D3824" s="214" t="s">
        <v>101</v>
      </c>
      <c r="E3824" s="221">
        <v>3237</v>
      </c>
      <c r="F3824" s="218" t="s">
        <v>58</v>
      </c>
      <c r="G3824" s="379"/>
      <c r="H3824" s="388">
        <v>113600</v>
      </c>
      <c r="I3824" s="388">
        <v>73600</v>
      </c>
      <c r="J3824" s="388"/>
      <c r="K3824" s="388"/>
      <c r="L3824" s="388"/>
      <c r="M3824" s="388">
        <f t="shared" si="2320"/>
        <v>40000</v>
      </c>
    </row>
    <row r="3825" spans="1:13" s="204" customFormat="1" hidden="1" x14ac:dyDescent="0.2">
      <c r="A3825" s="205" t="s">
        <v>937</v>
      </c>
      <c r="B3825" s="207" t="s">
        <v>947</v>
      </c>
      <c r="C3825" s="206">
        <v>559</v>
      </c>
      <c r="D3825" s="207"/>
      <c r="E3825" s="208">
        <v>42</v>
      </c>
      <c r="F3825" s="209"/>
      <c r="G3825" s="209"/>
      <c r="H3825" s="352">
        <f t="shared" ref="H3825:J3825" si="2354">H3826+H3828</f>
        <v>45600</v>
      </c>
      <c r="I3825" s="352">
        <f t="shared" si="2354"/>
        <v>0</v>
      </c>
      <c r="J3825" s="352">
        <f t="shared" si="2354"/>
        <v>73600</v>
      </c>
      <c r="K3825" s="352">
        <f t="shared" ref="K3825:L3825" si="2355">K3826+K3828</f>
        <v>0</v>
      </c>
      <c r="L3825" s="352">
        <f t="shared" si="2355"/>
        <v>0</v>
      </c>
      <c r="M3825" s="352">
        <f t="shared" si="2320"/>
        <v>119200</v>
      </c>
    </row>
    <row r="3826" spans="1:13" s="240" customFormat="1" hidden="1" x14ac:dyDescent="0.2">
      <c r="A3826" s="210" t="s">
        <v>937</v>
      </c>
      <c r="B3826" s="246" t="s">
        <v>947</v>
      </c>
      <c r="C3826" s="211">
        <v>559</v>
      </c>
      <c r="D3826" s="210"/>
      <c r="E3826" s="212">
        <v>422</v>
      </c>
      <c r="F3826" s="392"/>
      <c r="G3826" s="378"/>
      <c r="H3826" s="353">
        <f t="shared" ref="H3826:L3826" si="2356">H3827</f>
        <v>5600</v>
      </c>
      <c r="I3826" s="353">
        <f t="shared" si="2356"/>
        <v>0</v>
      </c>
      <c r="J3826" s="353">
        <f t="shared" si="2356"/>
        <v>0</v>
      </c>
      <c r="K3826" s="353">
        <f t="shared" si="2356"/>
        <v>0</v>
      </c>
      <c r="L3826" s="353">
        <f t="shared" si="2356"/>
        <v>0</v>
      </c>
      <c r="M3826" s="353">
        <f t="shared" si="2320"/>
        <v>5600</v>
      </c>
    </row>
    <row r="3827" spans="1:13" s="204" customFormat="1" ht="15" hidden="1" x14ac:dyDescent="0.2">
      <c r="A3827" s="214" t="s">
        <v>937</v>
      </c>
      <c r="B3827" s="253" t="s">
        <v>947</v>
      </c>
      <c r="C3827" s="215">
        <v>559</v>
      </c>
      <c r="D3827" s="214" t="s">
        <v>101</v>
      </c>
      <c r="E3827" s="221">
        <v>4221</v>
      </c>
      <c r="F3827" s="218" t="s">
        <v>74</v>
      </c>
      <c r="G3827" s="379"/>
      <c r="H3827" s="388">
        <v>5600</v>
      </c>
      <c r="I3827" s="388"/>
      <c r="J3827" s="388"/>
      <c r="K3827" s="388"/>
      <c r="L3827" s="388"/>
      <c r="M3827" s="388">
        <f t="shared" si="2320"/>
        <v>5600</v>
      </c>
    </row>
    <row r="3828" spans="1:13" s="240" customFormat="1" hidden="1" x14ac:dyDescent="0.2">
      <c r="A3828" s="210" t="s">
        <v>937</v>
      </c>
      <c r="B3828" s="246" t="s">
        <v>947</v>
      </c>
      <c r="C3828" s="211">
        <v>559</v>
      </c>
      <c r="D3828" s="210"/>
      <c r="E3828" s="212">
        <v>426</v>
      </c>
      <c r="F3828" s="392"/>
      <c r="G3828" s="378"/>
      <c r="H3828" s="353">
        <f t="shared" ref="H3828:L3828" si="2357">H3829</f>
        <v>40000</v>
      </c>
      <c r="I3828" s="353">
        <f t="shared" si="2357"/>
        <v>0</v>
      </c>
      <c r="J3828" s="353">
        <f t="shared" si="2357"/>
        <v>73600</v>
      </c>
      <c r="K3828" s="353">
        <f t="shared" si="2357"/>
        <v>0</v>
      </c>
      <c r="L3828" s="353">
        <f t="shared" si="2357"/>
        <v>0</v>
      </c>
      <c r="M3828" s="353">
        <f t="shared" si="2320"/>
        <v>113600</v>
      </c>
    </row>
    <row r="3829" spans="1:13" s="204" customFormat="1" ht="15" hidden="1" x14ac:dyDescent="0.2">
      <c r="A3829" s="214" t="s">
        <v>937</v>
      </c>
      <c r="B3829" s="253" t="s">
        <v>947</v>
      </c>
      <c r="C3829" s="215">
        <v>559</v>
      </c>
      <c r="D3829" s="214" t="s">
        <v>101</v>
      </c>
      <c r="E3829" s="221">
        <v>4262</v>
      </c>
      <c r="F3829" s="218" t="s">
        <v>218</v>
      </c>
      <c r="G3829" s="379"/>
      <c r="H3829" s="388">
        <v>40000</v>
      </c>
      <c r="I3829" s="388"/>
      <c r="J3829" s="388">
        <v>73600</v>
      </c>
      <c r="K3829" s="388"/>
      <c r="L3829" s="388"/>
      <c r="M3829" s="388">
        <f t="shared" si="2320"/>
        <v>113600</v>
      </c>
    </row>
    <row r="3830" spans="1:13" s="240" customFormat="1" ht="67.5" hidden="1" x14ac:dyDescent="0.2">
      <c r="A3830" s="199" t="s">
        <v>937</v>
      </c>
      <c r="B3830" s="200" t="s">
        <v>949</v>
      </c>
      <c r="C3830" s="200"/>
      <c r="D3830" s="200"/>
      <c r="E3830" s="201"/>
      <c r="F3830" s="202" t="s">
        <v>950</v>
      </c>
      <c r="G3830" s="203" t="s">
        <v>618</v>
      </c>
      <c r="H3830" s="228">
        <f t="shared" ref="H3830:J3830" si="2358">H3831+H3836+H3845+H3850+H3842+H3856</f>
        <v>206000</v>
      </c>
      <c r="I3830" s="228">
        <f t="shared" si="2358"/>
        <v>0</v>
      </c>
      <c r="J3830" s="228">
        <f t="shared" si="2358"/>
        <v>0</v>
      </c>
      <c r="K3830" s="228">
        <f t="shared" ref="K3830:L3830" si="2359">K3831+K3836+K3845+K3850+K3842+K3856</f>
        <v>0</v>
      </c>
      <c r="L3830" s="228">
        <f t="shared" si="2359"/>
        <v>0</v>
      </c>
      <c r="M3830" s="228">
        <f t="shared" si="2320"/>
        <v>206000</v>
      </c>
    </row>
    <row r="3831" spans="1:13" s="204" customFormat="1" hidden="1" x14ac:dyDescent="0.2">
      <c r="A3831" s="205" t="s">
        <v>937</v>
      </c>
      <c r="B3831" s="207" t="s">
        <v>949</v>
      </c>
      <c r="C3831" s="206">
        <v>43</v>
      </c>
      <c r="D3831" s="207"/>
      <c r="E3831" s="208">
        <v>31</v>
      </c>
      <c r="F3831" s="209"/>
      <c r="G3831" s="209"/>
      <c r="H3831" s="352">
        <f t="shared" ref="H3831:J3831" si="2360">H3832+H3834</f>
        <v>10200</v>
      </c>
      <c r="I3831" s="352">
        <f t="shared" si="2360"/>
        <v>0</v>
      </c>
      <c r="J3831" s="352">
        <f t="shared" si="2360"/>
        <v>0</v>
      </c>
      <c r="K3831" s="352">
        <f t="shared" ref="K3831:L3831" si="2361">K3832+K3834</f>
        <v>0</v>
      </c>
      <c r="L3831" s="352">
        <f t="shared" si="2361"/>
        <v>0</v>
      </c>
      <c r="M3831" s="352">
        <f t="shared" si="2320"/>
        <v>10200</v>
      </c>
    </row>
    <row r="3832" spans="1:13" s="240" customFormat="1" hidden="1" x14ac:dyDescent="0.2">
      <c r="A3832" s="210" t="s">
        <v>937</v>
      </c>
      <c r="B3832" s="246" t="s">
        <v>949</v>
      </c>
      <c r="C3832" s="211">
        <v>43</v>
      </c>
      <c r="D3832" s="210"/>
      <c r="E3832" s="212">
        <v>311</v>
      </c>
      <c r="F3832" s="392"/>
      <c r="G3832" s="378"/>
      <c r="H3832" s="353">
        <f t="shared" ref="H3832:L3832" si="2362">H3833</f>
        <v>8500</v>
      </c>
      <c r="I3832" s="353">
        <f t="shared" si="2362"/>
        <v>0</v>
      </c>
      <c r="J3832" s="353">
        <f t="shared" si="2362"/>
        <v>0</v>
      </c>
      <c r="K3832" s="353">
        <f t="shared" si="2362"/>
        <v>0</v>
      </c>
      <c r="L3832" s="353">
        <f t="shared" si="2362"/>
        <v>0</v>
      </c>
      <c r="M3832" s="353">
        <f t="shared" si="2320"/>
        <v>8500</v>
      </c>
    </row>
    <row r="3833" spans="1:13" s="204" customFormat="1" hidden="1" x14ac:dyDescent="0.2">
      <c r="A3833" s="214" t="s">
        <v>937</v>
      </c>
      <c r="B3833" s="246" t="s">
        <v>949</v>
      </c>
      <c r="C3833" s="215">
        <v>43</v>
      </c>
      <c r="D3833" s="214" t="s">
        <v>101</v>
      </c>
      <c r="E3833" s="221">
        <v>3111</v>
      </c>
      <c r="F3833" s="393" t="s">
        <v>33</v>
      </c>
      <c r="G3833" s="379"/>
      <c r="H3833" s="388">
        <v>8500</v>
      </c>
      <c r="I3833" s="388"/>
      <c r="J3833" s="388"/>
      <c r="K3833" s="388"/>
      <c r="L3833" s="388"/>
      <c r="M3833" s="388">
        <f t="shared" si="2320"/>
        <v>8500</v>
      </c>
    </row>
    <row r="3834" spans="1:13" s="240" customFormat="1" hidden="1" x14ac:dyDescent="0.2">
      <c r="A3834" s="210" t="s">
        <v>937</v>
      </c>
      <c r="B3834" s="246" t="s">
        <v>949</v>
      </c>
      <c r="C3834" s="211">
        <v>43</v>
      </c>
      <c r="D3834" s="210"/>
      <c r="E3834" s="212">
        <v>313</v>
      </c>
      <c r="F3834" s="392"/>
      <c r="G3834" s="378"/>
      <c r="H3834" s="353">
        <f t="shared" ref="H3834:L3834" si="2363">H3835</f>
        <v>1700</v>
      </c>
      <c r="I3834" s="353">
        <f t="shared" si="2363"/>
        <v>0</v>
      </c>
      <c r="J3834" s="353">
        <f t="shared" si="2363"/>
        <v>0</v>
      </c>
      <c r="K3834" s="353">
        <f t="shared" si="2363"/>
        <v>0</v>
      </c>
      <c r="L3834" s="353">
        <f t="shared" si="2363"/>
        <v>0</v>
      </c>
      <c r="M3834" s="353">
        <f t="shared" si="2320"/>
        <v>1700</v>
      </c>
    </row>
    <row r="3835" spans="1:13" s="204" customFormat="1" hidden="1" x14ac:dyDescent="0.2">
      <c r="A3835" s="214" t="s">
        <v>937</v>
      </c>
      <c r="B3835" s="246" t="s">
        <v>949</v>
      </c>
      <c r="C3835" s="215">
        <v>43</v>
      </c>
      <c r="D3835" s="214" t="s">
        <v>101</v>
      </c>
      <c r="E3835" s="221">
        <v>3132</v>
      </c>
      <c r="F3835" s="218" t="s">
        <v>40</v>
      </c>
      <c r="G3835" s="379"/>
      <c r="H3835" s="388">
        <v>1700</v>
      </c>
      <c r="I3835" s="388"/>
      <c r="J3835" s="388"/>
      <c r="K3835" s="388"/>
      <c r="L3835" s="388"/>
      <c r="M3835" s="388">
        <f t="shared" si="2320"/>
        <v>1700</v>
      </c>
    </row>
    <row r="3836" spans="1:13" s="204" customFormat="1" hidden="1" x14ac:dyDescent="0.2">
      <c r="A3836" s="205" t="s">
        <v>937</v>
      </c>
      <c r="B3836" s="207" t="s">
        <v>949</v>
      </c>
      <c r="C3836" s="206">
        <v>43</v>
      </c>
      <c r="D3836" s="207"/>
      <c r="E3836" s="208">
        <v>32</v>
      </c>
      <c r="F3836" s="209"/>
      <c r="G3836" s="209"/>
      <c r="H3836" s="352">
        <f t="shared" ref="H3836:J3836" si="2364">H3837+H3839</f>
        <v>21000</v>
      </c>
      <c r="I3836" s="352">
        <f t="shared" si="2364"/>
        <v>0</v>
      </c>
      <c r="J3836" s="352">
        <f t="shared" si="2364"/>
        <v>0</v>
      </c>
      <c r="K3836" s="352">
        <f t="shared" ref="K3836:L3836" si="2365">K3837+K3839</f>
        <v>0</v>
      </c>
      <c r="L3836" s="352">
        <f t="shared" si="2365"/>
        <v>0</v>
      </c>
      <c r="M3836" s="352">
        <f t="shared" si="2320"/>
        <v>21000</v>
      </c>
    </row>
    <row r="3837" spans="1:13" s="240" customFormat="1" hidden="1" x14ac:dyDescent="0.2">
      <c r="A3837" s="210" t="s">
        <v>937</v>
      </c>
      <c r="B3837" s="246" t="s">
        <v>949</v>
      </c>
      <c r="C3837" s="211">
        <v>43</v>
      </c>
      <c r="D3837" s="210"/>
      <c r="E3837" s="212">
        <v>321</v>
      </c>
      <c r="F3837" s="392"/>
      <c r="G3837" s="378"/>
      <c r="H3837" s="353">
        <f t="shared" ref="H3837:L3837" si="2366">H3838</f>
        <v>1400</v>
      </c>
      <c r="I3837" s="353">
        <f t="shared" si="2366"/>
        <v>0</v>
      </c>
      <c r="J3837" s="353">
        <f t="shared" si="2366"/>
        <v>0</v>
      </c>
      <c r="K3837" s="353">
        <f t="shared" si="2366"/>
        <v>0</v>
      </c>
      <c r="L3837" s="353">
        <f t="shared" si="2366"/>
        <v>0</v>
      </c>
      <c r="M3837" s="353">
        <f t="shared" si="2320"/>
        <v>1400</v>
      </c>
    </row>
    <row r="3838" spans="1:13" s="204" customFormat="1" ht="15" hidden="1" x14ac:dyDescent="0.2">
      <c r="A3838" s="214" t="s">
        <v>937</v>
      </c>
      <c r="B3838" s="253" t="s">
        <v>949</v>
      </c>
      <c r="C3838" s="215">
        <v>43</v>
      </c>
      <c r="D3838" s="214" t="s">
        <v>101</v>
      </c>
      <c r="E3838" s="221">
        <v>3211</v>
      </c>
      <c r="F3838" s="218" t="s">
        <v>42</v>
      </c>
      <c r="G3838" s="379"/>
      <c r="H3838" s="388">
        <v>1400</v>
      </c>
      <c r="I3838" s="388"/>
      <c r="J3838" s="388"/>
      <c r="K3838" s="388"/>
      <c r="L3838" s="388"/>
      <c r="M3838" s="388">
        <f t="shared" si="2320"/>
        <v>1400</v>
      </c>
    </row>
    <row r="3839" spans="1:13" s="240" customFormat="1" hidden="1" x14ac:dyDescent="0.2">
      <c r="A3839" s="210" t="s">
        <v>937</v>
      </c>
      <c r="B3839" s="246" t="s">
        <v>949</v>
      </c>
      <c r="C3839" s="211">
        <v>43</v>
      </c>
      <c r="D3839" s="210"/>
      <c r="E3839" s="212">
        <v>323</v>
      </c>
      <c r="F3839" s="392"/>
      <c r="G3839" s="378"/>
      <c r="H3839" s="353">
        <f t="shared" ref="H3839:J3839" si="2367">H3840+H3841</f>
        <v>19600</v>
      </c>
      <c r="I3839" s="353">
        <f t="shared" si="2367"/>
        <v>0</v>
      </c>
      <c r="J3839" s="353">
        <f t="shared" si="2367"/>
        <v>0</v>
      </c>
      <c r="K3839" s="353">
        <f t="shared" ref="K3839:L3839" si="2368">K3840+K3841</f>
        <v>0</v>
      </c>
      <c r="L3839" s="353">
        <f t="shared" si="2368"/>
        <v>0</v>
      </c>
      <c r="M3839" s="353">
        <f t="shared" si="2320"/>
        <v>19600</v>
      </c>
    </row>
    <row r="3840" spans="1:13" s="204" customFormat="1" ht="15" hidden="1" x14ac:dyDescent="0.2">
      <c r="A3840" s="214" t="s">
        <v>937</v>
      </c>
      <c r="B3840" s="253" t="s">
        <v>949</v>
      </c>
      <c r="C3840" s="215">
        <v>43</v>
      </c>
      <c r="D3840" s="214" t="s">
        <v>101</v>
      </c>
      <c r="E3840" s="221">
        <v>3233</v>
      </c>
      <c r="F3840" s="218" t="s">
        <v>54</v>
      </c>
      <c r="G3840" s="379"/>
      <c r="H3840" s="388">
        <v>800</v>
      </c>
      <c r="I3840" s="388"/>
      <c r="J3840" s="388"/>
      <c r="K3840" s="388"/>
      <c r="L3840" s="388"/>
      <c r="M3840" s="388">
        <f t="shared" si="2320"/>
        <v>800</v>
      </c>
    </row>
    <row r="3841" spans="1:13" s="204" customFormat="1" ht="15" hidden="1" x14ac:dyDescent="0.2">
      <c r="A3841" s="214" t="s">
        <v>937</v>
      </c>
      <c r="B3841" s="253" t="s">
        <v>949</v>
      </c>
      <c r="C3841" s="215">
        <v>43</v>
      </c>
      <c r="D3841" s="214" t="s">
        <v>101</v>
      </c>
      <c r="E3841" s="221">
        <v>3237</v>
      </c>
      <c r="F3841" s="218" t="s">
        <v>58</v>
      </c>
      <c r="G3841" s="379"/>
      <c r="H3841" s="388">
        <v>18800</v>
      </c>
      <c r="I3841" s="388"/>
      <c r="J3841" s="388"/>
      <c r="K3841" s="388"/>
      <c r="L3841" s="388"/>
      <c r="M3841" s="388">
        <f t="shared" si="2320"/>
        <v>18800</v>
      </c>
    </row>
    <row r="3842" spans="1:13" s="204" customFormat="1" hidden="1" x14ac:dyDescent="0.2">
      <c r="A3842" s="205" t="s">
        <v>937</v>
      </c>
      <c r="B3842" s="207" t="s">
        <v>949</v>
      </c>
      <c r="C3842" s="206">
        <v>43</v>
      </c>
      <c r="D3842" s="207"/>
      <c r="E3842" s="208">
        <v>42</v>
      </c>
      <c r="F3842" s="209"/>
      <c r="G3842" s="209"/>
      <c r="H3842" s="352">
        <f t="shared" ref="H3842:L3843" si="2369">H3843</f>
        <v>10000</v>
      </c>
      <c r="I3842" s="352">
        <f t="shared" si="2369"/>
        <v>0</v>
      </c>
      <c r="J3842" s="352">
        <f t="shared" si="2369"/>
        <v>0</v>
      </c>
      <c r="K3842" s="352">
        <f t="shared" si="2369"/>
        <v>0</v>
      </c>
      <c r="L3842" s="352">
        <f t="shared" si="2369"/>
        <v>0</v>
      </c>
      <c r="M3842" s="352">
        <f t="shared" si="2320"/>
        <v>10000</v>
      </c>
    </row>
    <row r="3843" spans="1:13" s="240" customFormat="1" hidden="1" x14ac:dyDescent="0.2">
      <c r="A3843" s="210" t="s">
        <v>937</v>
      </c>
      <c r="B3843" s="246" t="s">
        <v>949</v>
      </c>
      <c r="C3843" s="211">
        <v>43</v>
      </c>
      <c r="D3843" s="210"/>
      <c r="E3843" s="212">
        <v>422</v>
      </c>
      <c r="F3843" s="392"/>
      <c r="G3843" s="378"/>
      <c r="H3843" s="353">
        <f t="shared" si="2369"/>
        <v>10000</v>
      </c>
      <c r="I3843" s="353">
        <f t="shared" si="2369"/>
        <v>0</v>
      </c>
      <c r="J3843" s="353">
        <f t="shared" si="2369"/>
        <v>0</v>
      </c>
      <c r="K3843" s="353">
        <f t="shared" si="2369"/>
        <v>0</v>
      </c>
      <c r="L3843" s="353">
        <f t="shared" si="2369"/>
        <v>0</v>
      </c>
      <c r="M3843" s="353">
        <f t="shared" si="2320"/>
        <v>10000</v>
      </c>
    </row>
    <row r="3844" spans="1:13" s="204" customFormat="1" ht="15" hidden="1" x14ac:dyDescent="0.2">
      <c r="A3844" s="214" t="s">
        <v>937</v>
      </c>
      <c r="B3844" s="253" t="s">
        <v>949</v>
      </c>
      <c r="C3844" s="215">
        <v>43</v>
      </c>
      <c r="D3844" s="214" t="s">
        <v>101</v>
      </c>
      <c r="E3844" s="221">
        <v>4221</v>
      </c>
      <c r="F3844" s="218" t="s">
        <v>74</v>
      </c>
      <c r="G3844" s="379"/>
      <c r="H3844" s="388">
        <v>10000</v>
      </c>
      <c r="I3844" s="388"/>
      <c r="J3844" s="388"/>
      <c r="K3844" s="388"/>
      <c r="L3844" s="388"/>
      <c r="M3844" s="388">
        <f t="shared" si="2320"/>
        <v>10000</v>
      </c>
    </row>
    <row r="3845" spans="1:13" s="204" customFormat="1" hidden="1" x14ac:dyDescent="0.2">
      <c r="A3845" s="205" t="s">
        <v>937</v>
      </c>
      <c r="B3845" s="207" t="s">
        <v>949</v>
      </c>
      <c r="C3845" s="206">
        <v>559</v>
      </c>
      <c r="D3845" s="207"/>
      <c r="E3845" s="208">
        <v>31</v>
      </c>
      <c r="F3845" s="209"/>
      <c r="G3845" s="209"/>
      <c r="H3845" s="352">
        <f t="shared" ref="H3845:J3845" si="2370">H3846+H3848</f>
        <v>40800</v>
      </c>
      <c r="I3845" s="352">
        <f t="shared" si="2370"/>
        <v>0</v>
      </c>
      <c r="J3845" s="352">
        <f t="shared" si="2370"/>
        <v>0</v>
      </c>
      <c r="K3845" s="352">
        <f t="shared" ref="K3845:L3845" si="2371">K3846+K3848</f>
        <v>0</v>
      </c>
      <c r="L3845" s="352">
        <f t="shared" si="2371"/>
        <v>0</v>
      </c>
      <c r="M3845" s="352">
        <f t="shared" si="2320"/>
        <v>40800</v>
      </c>
    </row>
    <row r="3846" spans="1:13" s="240" customFormat="1" hidden="1" x14ac:dyDescent="0.2">
      <c r="A3846" s="210" t="s">
        <v>937</v>
      </c>
      <c r="B3846" s="246" t="s">
        <v>949</v>
      </c>
      <c r="C3846" s="211">
        <v>559</v>
      </c>
      <c r="D3846" s="210"/>
      <c r="E3846" s="212">
        <v>311</v>
      </c>
      <c r="F3846" s="392"/>
      <c r="G3846" s="378"/>
      <c r="H3846" s="353">
        <f t="shared" ref="H3846:L3846" si="2372">H3847</f>
        <v>34000</v>
      </c>
      <c r="I3846" s="353">
        <f t="shared" si="2372"/>
        <v>0</v>
      </c>
      <c r="J3846" s="353">
        <f t="shared" si="2372"/>
        <v>0</v>
      </c>
      <c r="K3846" s="353">
        <f t="shared" si="2372"/>
        <v>0</v>
      </c>
      <c r="L3846" s="353">
        <f t="shared" si="2372"/>
        <v>0</v>
      </c>
      <c r="M3846" s="353">
        <f t="shared" si="2320"/>
        <v>34000</v>
      </c>
    </row>
    <row r="3847" spans="1:13" s="204" customFormat="1" hidden="1" x14ac:dyDescent="0.2">
      <c r="A3847" s="214" t="s">
        <v>937</v>
      </c>
      <c r="B3847" s="246" t="s">
        <v>949</v>
      </c>
      <c r="C3847" s="215">
        <v>559</v>
      </c>
      <c r="D3847" s="214" t="s">
        <v>101</v>
      </c>
      <c r="E3847" s="221">
        <v>3111</v>
      </c>
      <c r="F3847" s="393" t="s">
        <v>33</v>
      </c>
      <c r="G3847" s="379"/>
      <c r="H3847" s="388">
        <v>34000</v>
      </c>
      <c r="I3847" s="388"/>
      <c r="J3847" s="388"/>
      <c r="K3847" s="388"/>
      <c r="L3847" s="388"/>
      <c r="M3847" s="388">
        <f t="shared" si="2320"/>
        <v>34000</v>
      </c>
    </row>
    <row r="3848" spans="1:13" s="240" customFormat="1" hidden="1" x14ac:dyDescent="0.2">
      <c r="A3848" s="210" t="s">
        <v>937</v>
      </c>
      <c r="B3848" s="246" t="s">
        <v>949</v>
      </c>
      <c r="C3848" s="211">
        <v>559</v>
      </c>
      <c r="D3848" s="210"/>
      <c r="E3848" s="212">
        <v>313</v>
      </c>
      <c r="F3848" s="392"/>
      <c r="G3848" s="378"/>
      <c r="H3848" s="353">
        <f t="shared" ref="H3848:L3848" si="2373">H3849</f>
        <v>6800</v>
      </c>
      <c r="I3848" s="353">
        <f t="shared" si="2373"/>
        <v>0</v>
      </c>
      <c r="J3848" s="353">
        <f t="shared" si="2373"/>
        <v>0</v>
      </c>
      <c r="K3848" s="353">
        <f t="shared" si="2373"/>
        <v>0</v>
      </c>
      <c r="L3848" s="353">
        <f t="shared" si="2373"/>
        <v>0</v>
      </c>
      <c r="M3848" s="353">
        <f t="shared" si="2320"/>
        <v>6800</v>
      </c>
    </row>
    <row r="3849" spans="1:13" s="204" customFormat="1" hidden="1" x14ac:dyDescent="0.2">
      <c r="A3849" s="214" t="s">
        <v>937</v>
      </c>
      <c r="B3849" s="246" t="s">
        <v>949</v>
      </c>
      <c r="C3849" s="215">
        <v>559</v>
      </c>
      <c r="D3849" s="214" t="s">
        <v>101</v>
      </c>
      <c r="E3849" s="221">
        <v>3132</v>
      </c>
      <c r="F3849" s="218" t="s">
        <v>40</v>
      </c>
      <c r="G3849" s="379"/>
      <c r="H3849" s="388">
        <v>6800</v>
      </c>
      <c r="I3849" s="388"/>
      <c r="J3849" s="388"/>
      <c r="K3849" s="388"/>
      <c r="L3849" s="388"/>
      <c r="M3849" s="388">
        <f t="shared" ref="M3849:M3891" si="2374">H3849-I3849+J3849-K3849+L3849</f>
        <v>6800</v>
      </c>
    </row>
    <row r="3850" spans="1:13" s="204" customFormat="1" hidden="1" x14ac:dyDescent="0.2">
      <c r="A3850" s="205" t="s">
        <v>937</v>
      </c>
      <c r="B3850" s="207" t="s">
        <v>949</v>
      </c>
      <c r="C3850" s="206">
        <v>559</v>
      </c>
      <c r="D3850" s="207"/>
      <c r="E3850" s="208">
        <v>32</v>
      </c>
      <c r="F3850" s="209"/>
      <c r="G3850" s="209"/>
      <c r="H3850" s="352">
        <f t="shared" ref="H3850:J3850" si="2375">H3851+H3853</f>
        <v>84000</v>
      </c>
      <c r="I3850" s="352">
        <f t="shared" si="2375"/>
        <v>0</v>
      </c>
      <c r="J3850" s="352">
        <f t="shared" si="2375"/>
        <v>0</v>
      </c>
      <c r="K3850" s="352">
        <f t="shared" ref="K3850:L3850" si="2376">K3851+K3853</f>
        <v>0</v>
      </c>
      <c r="L3850" s="352">
        <f t="shared" si="2376"/>
        <v>0</v>
      </c>
      <c r="M3850" s="352">
        <f t="shared" si="2374"/>
        <v>84000</v>
      </c>
    </row>
    <row r="3851" spans="1:13" s="240" customFormat="1" hidden="1" x14ac:dyDescent="0.2">
      <c r="A3851" s="210" t="s">
        <v>937</v>
      </c>
      <c r="B3851" s="246" t="s">
        <v>949</v>
      </c>
      <c r="C3851" s="211">
        <v>559</v>
      </c>
      <c r="D3851" s="210"/>
      <c r="E3851" s="212">
        <v>321</v>
      </c>
      <c r="F3851" s="392"/>
      <c r="G3851" s="378"/>
      <c r="H3851" s="353">
        <f t="shared" ref="H3851:L3851" si="2377">H3852</f>
        <v>5600</v>
      </c>
      <c r="I3851" s="353">
        <f t="shared" si="2377"/>
        <v>0</v>
      </c>
      <c r="J3851" s="353">
        <f t="shared" si="2377"/>
        <v>0</v>
      </c>
      <c r="K3851" s="353">
        <f t="shared" si="2377"/>
        <v>0</v>
      </c>
      <c r="L3851" s="353">
        <f t="shared" si="2377"/>
        <v>0</v>
      </c>
      <c r="M3851" s="353">
        <f t="shared" si="2374"/>
        <v>5600</v>
      </c>
    </row>
    <row r="3852" spans="1:13" s="204" customFormat="1" ht="15" hidden="1" x14ac:dyDescent="0.2">
      <c r="A3852" s="214" t="s">
        <v>937</v>
      </c>
      <c r="B3852" s="253" t="s">
        <v>949</v>
      </c>
      <c r="C3852" s="215">
        <v>559</v>
      </c>
      <c r="D3852" s="214" t="s">
        <v>101</v>
      </c>
      <c r="E3852" s="221">
        <v>3211</v>
      </c>
      <c r="F3852" s="218" t="s">
        <v>42</v>
      </c>
      <c r="G3852" s="379"/>
      <c r="H3852" s="388">
        <v>5600</v>
      </c>
      <c r="I3852" s="388"/>
      <c r="J3852" s="388"/>
      <c r="K3852" s="388"/>
      <c r="L3852" s="388"/>
      <c r="M3852" s="388">
        <f t="shared" si="2374"/>
        <v>5600</v>
      </c>
    </row>
    <row r="3853" spans="1:13" s="240" customFormat="1" hidden="1" x14ac:dyDescent="0.2">
      <c r="A3853" s="210" t="s">
        <v>937</v>
      </c>
      <c r="B3853" s="246" t="s">
        <v>949</v>
      </c>
      <c r="C3853" s="211">
        <v>559</v>
      </c>
      <c r="D3853" s="210"/>
      <c r="E3853" s="212">
        <v>323</v>
      </c>
      <c r="F3853" s="392"/>
      <c r="G3853" s="378"/>
      <c r="H3853" s="353">
        <f t="shared" ref="H3853:J3853" si="2378">H3854+H3855</f>
        <v>78400</v>
      </c>
      <c r="I3853" s="353">
        <f t="shared" si="2378"/>
        <v>0</v>
      </c>
      <c r="J3853" s="353">
        <f t="shared" si="2378"/>
        <v>0</v>
      </c>
      <c r="K3853" s="353">
        <f t="shared" ref="K3853:L3853" si="2379">K3854+K3855</f>
        <v>0</v>
      </c>
      <c r="L3853" s="353">
        <f t="shared" si="2379"/>
        <v>0</v>
      </c>
      <c r="M3853" s="353">
        <f t="shared" si="2374"/>
        <v>78400</v>
      </c>
    </row>
    <row r="3854" spans="1:13" s="204" customFormat="1" ht="15" hidden="1" x14ac:dyDescent="0.2">
      <c r="A3854" s="214" t="s">
        <v>937</v>
      </c>
      <c r="B3854" s="253" t="s">
        <v>949</v>
      </c>
      <c r="C3854" s="215">
        <v>559</v>
      </c>
      <c r="D3854" s="214" t="s">
        <v>101</v>
      </c>
      <c r="E3854" s="221">
        <v>3233</v>
      </c>
      <c r="F3854" s="218" t="s">
        <v>54</v>
      </c>
      <c r="G3854" s="379"/>
      <c r="H3854" s="388">
        <v>3200</v>
      </c>
      <c r="I3854" s="388"/>
      <c r="J3854" s="388"/>
      <c r="K3854" s="388"/>
      <c r="L3854" s="388"/>
      <c r="M3854" s="388">
        <f t="shared" si="2374"/>
        <v>3200</v>
      </c>
    </row>
    <row r="3855" spans="1:13" s="204" customFormat="1" ht="15" hidden="1" x14ac:dyDescent="0.2">
      <c r="A3855" s="214" t="s">
        <v>937</v>
      </c>
      <c r="B3855" s="253" t="s">
        <v>949</v>
      </c>
      <c r="C3855" s="215">
        <v>559</v>
      </c>
      <c r="D3855" s="214" t="s">
        <v>101</v>
      </c>
      <c r="E3855" s="221">
        <v>3237</v>
      </c>
      <c r="F3855" s="218" t="s">
        <v>58</v>
      </c>
      <c r="G3855" s="379"/>
      <c r="H3855" s="388">
        <v>75200</v>
      </c>
      <c r="I3855" s="388"/>
      <c r="J3855" s="388"/>
      <c r="K3855" s="388"/>
      <c r="L3855" s="388"/>
      <c r="M3855" s="388">
        <f t="shared" si="2374"/>
        <v>75200</v>
      </c>
    </row>
    <row r="3856" spans="1:13" s="204" customFormat="1" hidden="1" x14ac:dyDescent="0.2">
      <c r="A3856" s="205" t="s">
        <v>937</v>
      </c>
      <c r="B3856" s="207" t="s">
        <v>949</v>
      </c>
      <c r="C3856" s="206">
        <v>559</v>
      </c>
      <c r="D3856" s="207"/>
      <c r="E3856" s="208">
        <v>42</v>
      </c>
      <c r="F3856" s="209"/>
      <c r="G3856" s="209"/>
      <c r="H3856" s="352">
        <f t="shared" ref="H3856:L3857" si="2380">H3857</f>
        <v>40000</v>
      </c>
      <c r="I3856" s="352">
        <f t="shared" si="2380"/>
        <v>0</v>
      </c>
      <c r="J3856" s="352">
        <f t="shared" si="2380"/>
        <v>0</v>
      </c>
      <c r="K3856" s="352">
        <f t="shared" si="2380"/>
        <v>0</v>
      </c>
      <c r="L3856" s="352">
        <f t="shared" si="2380"/>
        <v>0</v>
      </c>
      <c r="M3856" s="352">
        <f t="shared" si="2374"/>
        <v>40000</v>
      </c>
    </row>
    <row r="3857" spans="1:13" s="240" customFormat="1" hidden="1" x14ac:dyDescent="0.2">
      <c r="A3857" s="210" t="s">
        <v>937</v>
      </c>
      <c r="B3857" s="246" t="s">
        <v>949</v>
      </c>
      <c r="C3857" s="211">
        <v>559</v>
      </c>
      <c r="D3857" s="210"/>
      <c r="E3857" s="212">
        <v>422</v>
      </c>
      <c r="F3857" s="392"/>
      <c r="G3857" s="378"/>
      <c r="H3857" s="353">
        <f t="shared" si="2380"/>
        <v>40000</v>
      </c>
      <c r="I3857" s="353">
        <f t="shared" si="2380"/>
        <v>0</v>
      </c>
      <c r="J3857" s="353">
        <f t="shared" si="2380"/>
        <v>0</v>
      </c>
      <c r="K3857" s="353">
        <f t="shared" si="2380"/>
        <v>0</v>
      </c>
      <c r="L3857" s="353">
        <f t="shared" si="2380"/>
        <v>0</v>
      </c>
      <c r="M3857" s="353">
        <f t="shared" si="2374"/>
        <v>40000</v>
      </c>
    </row>
    <row r="3858" spans="1:13" s="204" customFormat="1" ht="15" hidden="1" x14ac:dyDescent="0.2">
      <c r="A3858" s="214" t="s">
        <v>937</v>
      </c>
      <c r="B3858" s="253" t="s">
        <v>949</v>
      </c>
      <c r="C3858" s="215">
        <v>559</v>
      </c>
      <c r="D3858" s="214" t="s">
        <v>101</v>
      </c>
      <c r="E3858" s="221">
        <v>4221</v>
      </c>
      <c r="F3858" s="218" t="s">
        <v>74</v>
      </c>
      <c r="G3858" s="379"/>
      <c r="H3858" s="388">
        <v>40000</v>
      </c>
      <c r="I3858" s="388"/>
      <c r="J3858" s="388"/>
      <c r="K3858" s="388"/>
      <c r="L3858" s="388"/>
      <c r="M3858" s="388">
        <f t="shared" si="2374"/>
        <v>40000</v>
      </c>
    </row>
    <row r="3859" spans="1:13" s="240" customFormat="1" ht="78.75" hidden="1" x14ac:dyDescent="0.2">
      <c r="A3859" s="199" t="s">
        <v>937</v>
      </c>
      <c r="B3859" s="200" t="s">
        <v>951</v>
      </c>
      <c r="C3859" s="200"/>
      <c r="D3859" s="200"/>
      <c r="E3859" s="201"/>
      <c r="F3859" s="202" t="s">
        <v>952</v>
      </c>
      <c r="G3859" s="203" t="s">
        <v>618</v>
      </c>
      <c r="H3859" s="228">
        <f t="shared" ref="H3859:J3859" si="2381">H3860+H3865+H3876+H3881+H3871+H3887</f>
        <v>126500</v>
      </c>
      <c r="I3859" s="228">
        <f t="shared" si="2381"/>
        <v>0</v>
      </c>
      <c r="J3859" s="228">
        <f t="shared" si="2381"/>
        <v>26000</v>
      </c>
      <c r="K3859" s="228">
        <f t="shared" ref="K3859:L3859" si="2382">K3860+K3865+K3876+K3881+K3871+K3887</f>
        <v>0</v>
      </c>
      <c r="L3859" s="228">
        <f t="shared" si="2382"/>
        <v>0</v>
      </c>
      <c r="M3859" s="228">
        <f t="shared" si="2374"/>
        <v>152500</v>
      </c>
    </row>
    <row r="3860" spans="1:13" s="204" customFormat="1" hidden="1" x14ac:dyDescent="0.2">
      <c r="A3860" s="205" t="s">
        <v>937</v>
      </c>
      <c r="B3860" s="207" t="s">
        <v>951</v>
      </c>
      <c r="C3860" s="206">
        <v>43</v>
      </c>
      <c r="D3860" s="207"/>
      <c r="E3860" s="208">
        <v>31</v>
      </c>
      <c r="F3860" s="209"/>
      <c r="G3860" s="209"/>
      <c r="H3860" s="352">
        <f t="shared" ref="H3860:J3860" si="2383">H3861+H3863</f>
        <v>15600</v>
      </c>
      <c r="I3860" s="352">
        <f t="shared" si="2383"/>
        <v>0</v>
      </c>
      <c r="J3860" s="352">
        <f t="shared" si="2383"/>
        <v>0</v>
      </c>
      <c r="K3860" s="352">
        <f t="shared" ref="K3860:L3860" si="2384">K3861+K3863</f>
        <v>0</v>
      </c>
      <c r="L3860" s="352">
        <f t="shared" si="2384"/>
        <v>0</v>
      </c>
      <c r="M3860" s="352">
        <f t="shared" si="2374"/>
        <v>15600</v>
      </c>
    </row>
    <row r="3861" spans="1:13" s="240" customFormat="1" hidden="1" x14ac:dyDescent="0.2">
      <c r="A3861" s="210" t="s">
        <v>937</v>
      </c>
      <c r="B3861" s="246" t="s">
        <v>951</v>
      </c>
      <c r="C3861" s="211">
        <v>43</v>
      </c>
      <c r="D3861" s="210"/>
      <c r="E3861" s="212">
        <v>311</v>
      </c>
      <c r="F3861" s="392"/>
      <c r="G3861" s="378"/>
      <c r="H3861" s="353">
        <f t="shared" ref="H3861:L3861" si="2385">H3862</f>
        <v>13000</v>
      </c>
      <c r="I3861" s="353">
        <f t="shared" si="2385"/>
        <v>0</v>
      </c>
      <c r="J3861" s="353">
        <f t="shared" si="2385"/>
        <v>0</v>
      </c>
      <c r="K3861" s="353">
        <f t="shared" si="2385"/>
        <v>0</v>
      </c>
      <c r="L3861" s="353">
        <f t="shared" si="2385"/>
        <v>0</v>
      </c>
      <c r="M3861" s="353">
        <f t="shared" si="2374"/>
        <v>13000</v>
      </c>
    </row>
    <row r="3862" spans="1:13" s="204" customFormat="1" hidden="1" x14ac:dyDescent="0.2">
      <c r="A3862" s="214" t="s">
        <v>937</v>
      </c>
      <c r="B3862" s="246" t="s">
        <v>951</v>
      </c>
      <c r="C3862" s="215">
        <v>43</v>
      </c>
      <c r="D3862" s="214" t="s">
        <v>101</v>
      </c>
      <c r="E3862" s="221">
        <v>3111</v>
      </c>
      <c r="F3862" s="393" t="s">
        <v>33</v>
      </c>
      <c r="G3862" s="379"/>
      <c r="H3862" s="388">
        <v>13000</v>
      </c>
      <c r="I3862" s="388"/>
      <c r="J3862" s="388"/>
      <c r="K3862" s="388"/>
      <c r="L3862" s="388"/>
      <c r="M3862" s="388">
        <f t="shared" si="2374"/>
        <v>13000</v>
      </c>
    </row>
    <row r="3863" spans="1:13" s="240" customFormat="1" hidden="1" x14ac:dyDescent="0.2">
      <c r="A3863" s="210" t="s">
        <v>937</v>
      </c>
      <c r="B3863" s="246" t="s">
        <v>951</v>
      </c>
      <c r="C3863" s="211">
        <v>43</v>
      </c>
      <c r="D3863" s="210"/>
      <c r="E3863" s="212">
        <v>313</v>
      </c>
      <c r="F3863" s="392"/>
      <c r="G3863" s="378"/>
      <c r="H3863" s="353">
        <f t="shared" ref="H3863:L3863" si="2386">H3864</f>
        <v>2600</v>
      </c>
      <c r="I3863" s="353">
        <f t="shared" si="2386"/>
        <v>0</v>
      </c>
      <c r="J3863" s="353">
        <f t="shared" si="2386"/>
        <v>0</v>
      </c>
      <c r="K3863" s="353">
        <f t="shared" si="2386"/>
        <v>0</v>
      </c>
      <c r="L3863" s="353">
        <f t="shared" si="2386"/>
        <v>0</v>
      </c>
      <c r="M3863" s="353">
        <f t="shared" si="2374"/>
        <v>2600</v>
      </c>
    </row>
    <row r="3864" spans="1:13" s="204" customFormat="1" hidden="1" x14ac:dyDescent="0.2">
      <c r="A3864" s="214" t="s">
        <v>937</v>
      </c>
      <c r="B3864" s="246" t="s">
        <v>951</v>
      </c>
      <c r="C3864" s="215">
        <v>43</v>
      </c>
      <c r="D3864" s="214" t="s">
        <v>101</v>
      </c>
      <c r="E3864" s="221">
        <v>3132</v>
      </c>
      <c r="F3864" s="218" t="s">
        <v>40</v>
      </c>
      <c r="G3864" s="379"/>
      <c r="H3864" s="388">
        <v>2600</v>
      </c>
      <c r="I3864" s="388"/>
      <c r="J3864" s="388"/>
      <c r="K3864" s="388"/>
      <c r="L3864" s="388"/>
      <c r="M3864" s="388">
        <f t="shared" si="2374"/>
        <v>2600</v>
      </c>
    </row>
    <row r="3865" spans="1:13" s="204" customFormat="1" hidden="1" x14ac:dyDescent="0.2">
      <c r="A3865" s="205" t="s">
        <v>937</v>
      </c>
      <c r="B3865" s="207" t="s">
        <v>951</v>
      </c>
      <c r="C3865" s="206">
        <v>43</v>
      </c>
      <c r="D3865" s="207"/>
      <c r="E3865" s="208">
        <v>32</v>
      </c>
      <c r="F3865" s="209"/>
      <c r="G3865" s="209"/>
      <c r="H3865" s="352">
        <f t="shared" ref="H3865:J3865" si="2387">H3866+H3868</f>
        <v>5700</v>
      </c>
      <c r="I3865" s="352">
        <f t="shared" si="2387"/>
        <v>0</v>
      </c>
      <c r="J3865" s="352">
        <f t="shared" si="2387"/>
        <v>0</v>
      </c>
      <c r="K3865" s="352">
        <f t="shared" ref="K3865:L3865" si="2388">K3866+K3868</f>
        <v>0</v>
      </c>
      <c r="L3865" s="352">
        <f t="shared" si="2388"/>
        <v>0</v>
      </c>
      <c r="M3865" s="352">
        <f t="shared" si="2374"/>
        <v>5700</v>
      </c>
    </row>
    <row r="3866" spans="1:13" s="240" customFormat="1" hidden="1" x14ac:dyDescent="0.2">
      <c r="A3866" s="210" t="s">
        <v>937</v>
      </c>
      <c r="B3866" s="246" t="s">
        <v>951</v>
      </c>
      <c r="C3866" s="211">
        <v>43</v>
      </c>
      <c r="D3866" s="210"/>
      <c r="E3866" s="212">
        <v>321</v>
      </c>
      <c r="F3866" s="392"/>
      <c r="G3866" s="378"/>
      <c r="H3866" s="353">
        <f t="shared" ref="H3866:L3866" si="2389">H3867</f>
        <v>1600</v>
      </c>
      <c r="I3866" s="353">
        <f t="shared" si="2389"/>
        <v>0</v>
      </c>
      <c r="J3866" s="353">
        <f t="shared" si="2389"/>
        <v>0</v>
      </c>
      <c r="K3866" s="353">
        <f t="shared" si="2389"/>
        <v>0</v>
      </c>
      <c r="L3866" s="353">
        <f t="shared" si="2389"/>
        <v>0</v>
      </c>
      <c r="M3866" s="353">
        <f t="shared" si="2374"/>
        <v>1600</v>
      </c>
    </row>
    <row r="3867" spans="1:13" s="204" customFormat="1" ht="15" hidden="1" x14ac:dyDescent="0.2">
      <c r="A3867" s="214" t="s">
        <v>937</v>
      </c>
      <c r="B3867" s="253" t="s">
        <v>951</v>
      </c>
      <c r="C3867" s="215">
        <v>43</v>
      </c>
      <c r="D3867" s="214" t="s">
        <v>101</v>
      </c>
      <c r="E3867" s="221">
        <v>3211</v>
      </c>
      <c r="F3867" s="218" t="s">
        <v>42</v>
      </c>
      <c r="G3867" s="379"/>
      <c r="H3867" s="388">
        <v>1600</v>
      </c>
      <c r="I3867" s="388"/>
      <c r="J3867" s="388"/>
      <c r="K3867" s="388"/>
      <c r="L3867" s="388"/>
      <c r="M3867" s="388">
        <f t="shared" si="2374"/>
        <v>1600</v>
      </c>
    </row>
    <row r="3868" spans="1:13" s="240" customFormat="1" hidden="1" x14ac:dyDescent="0.2">
      <c r="A3868" s="210" t="s">
        <v>937</v>
      </c>
      <c r="B3868" s="246" t="s">
        <v>951</v>
      </c>
      <c r="C3868" s="211">
        <v>43</v>
      </c>
      <c r="D3868" s="210"/>
      <c r="E3868" s="212">
        <v>323</v>
      </c>
      <c r="F3868" s="392"/>
      <c r="G3868" s="378"/>
      <c r="H3868" s="353">
        <f t="shared" ref="H3868:J3868" si="2390">H3869+H3870</f>
        <v>4100</v>
      </c>
      <c r="I3868" s="353">
        <f t="shared" si="2390"/>
        <v>0</v>
      </c>
      <c r="J3868" s="353">
        <f t="shared" si="2390"/>
        <v>0</v>
      </c>
      <c r="K3868" s="353">
        <f t="shared" ref="K3868:L3868" si="2391">K3869+K3870</f>
        <v>0</v>
      </c>
      <c r="L3868" s="353">
        <f t="shared" si="2391"/>
        <v>0</v>
      </c>
      <c r="M3868" s="353">
        <f t="shared" si="2374"/>
        <v>4100</v>
      </c>
    </row>
    <row r="3869" spans="1:13" s="204" customFormat="1" ht="15" hidden="1" x14ac:dyDescent="0.2">
      <c r="A3869" s="214" t="s">
        <v>937</v>
      </c>
      <c r="B3869" s="253" t="s">
        <v>951</v>
      </c>
      <c r="C3869" s="215">
        <v>43</v>
      </c>
      <c r="D3869" s="214" t="s">
        <v>101</v>
      </c>
      <c r="E3869" s="221">
        <v>3233</v>
      </c>
      <c r="F3869" s="218" t="s">
        <v>54</v>
      </c>
      <c r="G3869" s="379"/>
      <c r="H3869" s="388">
        <v>500</v>
      </c>
      <c r="I3869" s="388"/>
      <c r="J3869" s="388"/>
      <c r="K3869" s="388"/>
      <c r="L3869" s="388"/>
      <c r="M3869" s="388">
        <f t="shared" si="2374"/>
        <v>500</v>
      </c>
    </row>
    <row r="3870" spans="1:13" s="204" customFormat="1" ht="15" hidden="1" x14ac:dyDescent="0.2">
      <c r="A3870" s="214" t="s">
        <v>937</v>
      </c>
      <c r="B3870" s="253" t="s">
        <v>951</v>
      </c>
      <c r="C3870" s="215">
        <v>43</v>
      </c>
      <c r="D3870" s="214" t="s">
        <v>101</v>
      </c>
      <c r="E3870" s="221">
        <v>3237</v>
      </c>
      <c r="F3870" s="218" t="s">
        <v>58</v>
      </c>
      <c r="G3870" s="379"/>
      <c r="H3870" s="388">
        <v>3600</v>
      </c>
      <c r="I3870" s="388"/>
      <c r="J3870" s="388"/>
      <c r="K3870" s="388"/>
      <c r="L3870" s="388"/>
      <c r="M3870" s="388">
        <f t="shared" si="2374"/>
        <v>3600</v>
      </c>
    </row>
    <row r="3871" spans="1:13" s="204" customFormat="1" hidden="1" x14ac:dyDescent="0.2">
      <c r="A3871" s="205" t="s">
        <v>937</v>
      </c>
      <c r="B3871" s="207" t="s">
        <v>951</v>
      </c>
      <c r="C3871" s="206">
        <v>43</v>
      </c>
      <c r="D3871" s="207"/>
      <c r="E3871" s="208">
        <v>42</v>
      </c>
      <c r="F3871" s="209"/>
      <c r="G3871" s="209"/>
      <c r="H3871" s="352">
        <f t="shared" ref="H3871:J3871" si="2392">H3872+H3874</f>
        <v>4000</v>
      </c>
      <c r="I3871" s="352">
        <f t="shared" si="2392"/>
        <v>0</v>
      </c>
      <c r="J3871" s="352">
        <f t="shared" si="2392"/>
        <v>5200</v>
      </c>
      <c r="K3871" s="352">
        <f t="shared" ref="K3871:L3871" si="2393">K3872+K3874</f>
        <v>0</v>
      </c>
      <c r="L3871" s="352">
        <f t="shared" si="2393"/>
        <v>0</v>
      </c>
      <c r="M3871" s="352">
        <f t="shared" si="2374"/>
        <v>9200</v>
      </c>
    </row>
    <row r="3872" spans="1:13" s="240" customFormat="1" hidden="1" x14ac:dyDescent="0.2">
      <c r="A3872" s="210" t="s">
        <v>937</v>
      </c>
      <c r="B3872" s="246" t="s">
        <v>951</v>
      </c>
      <c r="C3872" s="211">
        <v>43</v>
      </c>
      <c r="D3872" s="210"/>
      <c r="E3872" s="212">
        <v>423</v>
      </c>
      <c r="F3872" s="392"/>
      <c r="G3872" s="378"/>
      <c r="H3872" s="353">
        <f t="shared" ref="H3872:L3872" si="2394">H3873</f>
        <v>3400</v>
      </c>
      <c r="I3872" s="353">
        <f t="shared" si="2394"/>
        <v>0</v>
      </c>
      <c r="J3872" s="353">
        <f t="shared" si="2394"/>
        <v>4600</v>
      </c>
      <c r="K3872" s="353">
        <f t="shared" si="2394"/>
        <v>0</v>
      </c>
      <c r="L3872" s="353">
        <f t="shared" si="2394"/>
        <v>0</v>
      </c>
      <c r="M3872" s="353">
        <f t="shared" si="2374"/>
        <v>8000</v>
      </c>
    </row>
    <row r="3873" spans="1:13" s="204" customFormat="1" ht="15" hidden="1" x14ac:dyDescent="0.2">
      <c r="A3873" s="214" t="s">
        <v>937</v>
      </c>
      <c r="B3873" s="253" t="s">
        <v>951</v>
      </c>
      <c r="C3873" s="215">
        <v>43</v>
      </c>
      <c r="D3873" s="214" t="s">
        <v>101</v>
      </c>
      <c r="E3873" s="221">
        <v>4231</v>
      </c>
      <c r="F3873" s="218" t="s">
        <v>241</v>
      </c>
      <c r="G3873" s="379"/>
      <c r="H3873" s="388">
        <v>3400</v>
      </c>
      <c r="I3873" s="388"/>
      <c r="J3873" s="388">
        <v>4600</v>
      </c>
      <c r="K3873" s="388"/>
      <c r="L3873" s="388"/>
      <c r="M3873" s="388">
        <f t="shared" si="2374"/>
        <v>8000</v>
      </c>
    </row>
    <row r="3874" spans="1:13" s="240" customFormat="1" hidden="1" x14ac:dyDescent="0.2">
      <c r="A3874" s="210" t="s">
        <v>937</v>
      </c>
      <c r="B3874" s="246" t="s">
        <v>951</v>
      </c>
      <c r="C3874" s="211">
        <v>43</v>
      </c>
      <c r="D3874" s="210"/>
      <c r="E3874" s="212">
        <v>426</v>
      </c>
      <c r="F3874" s="392"/>
      <c r="G3874" s="378"/>
      <c r="H3874" s="353">
        <f t="shared" ref="H3874:L3874" si="2395">H3875</f>
        <v>600</v>
      </c>
      <c r="I3874" s="353">
        <f t="shared" si="2395"/>
        <v>0</v>
      </c>
      <c r="J3874" s="353">
        <f t="shared" si="2395"/>
        <v>600</v>
      </c>
      <c r="K3874" s="353">
        <f t="shared" si="2395"/>
        <v>0</v>
      </c>
      <c r="L3874" s="353">
        <f t="shared" si="2395"/>
        <v>0</v>
      </c>
      <c r="M3874" s="353">
        <f t="shared" si="2374"/>
        <v>1200</v>
      </c>
    </row>
    <row r="3875" spans="1:13" s="204" customFormat="1" ht="15" hidden="1" x14ac:dyDescent="0.2">
      <c r="A3875" s="214" t="s">
        <v>937</v>
      </c>
      <c r="B3875" s="253" t="s">
        <v>951</v>
      </c>
      <c r="C3875" s="215">
        <v>43</v>
      </c>
      <c r="D3875" s="214" t="s">
        <v>101</v>
      </c>
      <c r="E3875" s="221">
        <v>4262</v>
      </c>
      <c r="F3875" s="218" t="s">
        <v>218</v>
      </c>
      <c r="G3875" s="379"/>
      <c r="H3875" s="388">
        <v>600</v>
      </c>
      <c r="I3875" s="388"/>
      <c r="J3875" s="388">
        <v>600</v>
      </c>
      <c r="K3875" s="388"/>
      <c r="L3875" s="388"/>
      <c r="M3875" s="388">
        <f t="shared" si="2374"/>
        <v>1200</v>
      </c>
    </row>
    <row r="3876" spans="1:13" s="204" customFormat="1" hidden="1" x14ac:dyDescent="0.2">
      <c r="A3876" s="205" t="s">
        <v>937</v>
      </c>
      <c r="B3876" s="207" t="s">
        <v>951</v>
      </c>
      <c r="C3876" s="206">
        <v>559</v>
      </c>
      <c r="D3876" s="207"/>
      <c r="E3876" s="208">
        <v>31</v>
      </c>
      <c r="F3876" s="209"/>
      <c r="G3876" s="209"/>
      <c r="H3876" s="352">
        <f t="shared" ref="H3876:J3876" si="2396">H3877+H3879</f>
        <v>62400</v>
      </c>
      <c r="I3876" s="352">
        <f t="shared" si="2396"/>
        <v>0</v>
      </c>
      <c r="J3876" s="352">
        <f t="shared" si="2396"/>
        <v>0</v>
      </c>
      <c r="K3876" s="352">
        <f t="shared" ref="K3876:L3876" si="2397">K3877+K3879</f>
        <v>0</v>
      </c>
      <c r="L3876" s="352">
        <f t="shared" si="2397"/>
        <v>0</v>
      </c>
      <c r="M3876" s="352">
        <f t="shared" si="2374"/>
        <v>62400</v>
      </c>
    </row>
    <row r="3877" spans="1:13" s="240" customFormat="1" hidden="1" x14ac:dyDescent="0.2">
      <c r="A3877" s="210" t="s">
        <v>937</v>
      </c>
      <c r="B3877" s="246" t="s">
        <v>951</v>
      </c>
      <c r="C3877" s="211">
        <v>559</v>
      </c>
      <c r="D3877" s="210"/>
      <c r="E3877" s="212">
        <v>311</v>
      </c>
      <c r="F3877" s="392"/>
      <c r="G3877" s="378"/>
      <c r="H3877" s="353">
        <f t="shared" ref="H3877:L3877" si="2398">H3878</f>
        <v>52100</v>
      </c>
      <c r="I3877" s="353">
        <f t="shared" si="2398"/>
        <v>0</v>
      </c>
      <c r="J3877" s="353">
        <f t="shared" si="2398"/>
        <v>0</v>
      </c>
      <c r="K3877" s="353">
        <f t="shared" si="2398"/>
        <v>0</v>
      </c>
      <c r="L3877" s="353">
        <f t="shared" si="2398"/>
        <v>0</v>
      </c>
      <c r="M3877" s="353">
        <f t="shared" si="2374"/>
        <v>52100</v>
      </c>
    </row>
    <row r="3878" spans="1:13" s="204" customFormat="1" hidden="1" x14ac:dyDescent="0.2">
      <c r="A3878" s="214" t="s">
        <v>937</v>
      </c>
      <c r="B3878" s="246" t="s">
        <v>951</v>
      </c>
      <c r="C3878" s="215">
        <v>559</v>
      </c>
      <c r="D3878" s="214" t="s">
        <v>101</v>
      </c>
      <c r="E3878" s="221">
        <v>3111</v>
      </c>
      <c r="F3878" s="393" t="s">
        <v>33</v>
      </c>
      <c r="G3878" s="379"/>
      <c r="H3878" s="388">
        <v>52100</v>
      </c>
      <c r="I3878" s="388"/>
      <c r="J3878" s="388"/>
      <c r="K3878" s="388"/>
      <c r="L3878" s="388"/>
      <c r="M3878" s="388">
        <f t="shared" si="2374"/>
        <v>52100</v>
      </c>
    </row>
    <row r="3879" spans="1:13" s="240" customFormat="1" hidden="1" x14ac:dyDescent="0.2">
      <c r="A3879" s="210" t="s">
        <v>937</v>
      </c>
      <c r="B3879" s="246" t="s">
        <v>951</v>
      </c>
      <c r="C3879" s="211">
        <v>559</v>
      </c>
      <c r="D3879" s="210"/>
      <c r="E3879" s="212">
        <v>313</v>
      </c>
      <c r="F3879" s="392"/>
      <c r="G3879" s="378"/>
      <c r="H3879" s="353">
        <f t="shared" ref="H3879:L3879" si="2399">H3880</f>
        <v>10300</v>
      </c>
      <c r="I3879" s="353">
        <f t="shared" si="2399"/>
        <v>0</v>
      </c>
      <c r="J3879" s="353">
        <f t="shared" si="2399"/>
        <v>0</v>
      </c>
      <c r="K3879" s="353">
        <f t="shared" si="2399"/>
        <v>0</v>
      </c>
      <c r="L3879" s="353">
        <f t="shared" si="2399"/>
        <v>0</v>
      </c>
      <c r="M3879" s="353">
        <f t="shared" si="2374"/>
        <v>10300</v>
      </c>
    </row>
    <row r="3880" spans="1:13" s="204" customFormat="1" hidden="1" x14ac:dyDescent="0.2">
      <c r="A3880" s="214" t="s">
        <v>937</v>
      </c>
      <c r="B3880" s="246" t="s">
        <v>951</v>
      </c>
      <c r="C3880" s="215">
        <v>559</v>
      </c>
      <c r="D3880" s="214" t="s">
        <v>101</v>
      </c>
      <c r="E3880" s="221">
        <v>3132</v>
      </c>
      <c r="F3880" s="218" t="s">
        <v>40</v>
      </c>
      <c r="G3880" s="379"/>
      <c r="H3880" s="388">
        <v>10300</v>
      </c>
      <c r="I3880" s="388"/>
      <c r="J3880" s="388"/>
      <c r="K3880" s="388"/>
      <c r="L3880" s="388"/>
      <c r="M3880" s="388">
        <f t="shared" si="2374"/>
        <v>10300</v>
      </c>
    </row>
    <row r="3881" spans="1:13" s="204" customFormat="1" hidden="1" x14ac:dyDescent="0.2">
      <c r="A3881" s="205" t="s">
        <v>937</v>
      </c>
      <c r="B3881" s="207" t="s">
        <v>951</v>
      </c>
      <c r="C3881" s="206">
        <v>559</v>
      </c>
      <c r="D3881" s="207"/>
      <c r="E3881" s="208">
        <v>32</v>
      </c>
      <c r="F3881" s="209"/>
      <c r="G3881" s="209"/>
      <c r="H3881" s="352">
        <f t="shared" ref="H3881:J3881" si="2400">H3882+H3884</f>
        <v>22800</v>
      </c>
      <c r="I3881" s="352">
        <f t="shared" si="2400"/>
        <v>0</v>
      </c>
      <c r="J3881" s="352">
        <f t="shared" si="2400"/>
        <v>0</v>
      </c>
      <c r="K3881" s="352">
        <f t="shared" ref="K3881:L3881" si="2401">K3882+K3884</f>
        <v>0</v>
      </c>
      <c r="L3881" s="352">
        <f t="shared" si="2401"/>
        <v>0</v>
      </c>
      <c r="M3881" s="352">
        <f t="shared" si="2374"/>
        <v>22800</v>
      </c>
    </row>
    <row r="3882" spans="1:13" s="240" customFormat="1" hidden="1" x14ac:dyDescent="0.2">
      <c r="A3882" s="210" t="s">
        <v>937</v>
      </c>
      <c r="B3882" s="246" t="s">
        <v>951</v>
      </c>
      <c r="C3882" s="211">
        <v>559</v>
      </c>
      <c r="D3882" s="210"/>
      <c r="E3882" s="212">
        <v>321</v>
      </c>
      <c r="F3882" s="392"/>
      <c r="G3882" s="378"/>
      <c r="H3882" s="353">
        <f t="shared" ref="H3882:L3882" si="2402">H3883</f>
        <v>6400</v>
      </c>
      <c r="I3882" s="353">
        <f t="shared" si="2402"/>
        <v>0</v>
      </c>
      <c r="J3882" s="353">
        <f t="shared" si="2402"/>
        <v>0</v>
      </c>
      <c r="K3882" s="353">
        <f t="shared" si="2402"/>
        <v>0</v>
      </c>
      <c r="L3882" s="353">
        <f t="shared" si="2402"/>
        <v>0</v>
      </c>
      <c r="M3882" s="353">
        <f t="shared" si="2374"/>
        <v>6400</v>
      </c>
    </row>
    <row r="3883" spans="1:13" s="204" customFormat="1" ht="15" hidden="1" x14ac:dyDescent="0.2">
      <c r="A3883" s="214" t="s">
        <v>937</v>
      </c>
      <c r="B3883" s="253" t="s">
        <v>951</v>
      </c>
      <c r="C3883" s="215">
        <v>559</v>
      </c>
      <c r="D3883" s="214" t="s">
        <v>101</v>
      </c>
      <c r="E3883" s="221">
        <v>3211</v>
      </c>
      <c r="F3883" s="218" t="s">
        <v>42</v>
      </c>
      <c r="G3883" s="379"/>
      <c r="H3883" s="388">
        <v>6400</v>
      </c>
      <c r="I3883" s="388"/>
      <c r="J3883" s="388"/>
      <c r="K3883" s="388"/>
      <c r="L3883" s="388"/>
      <c r="M3883" s="388">
        <f t="shared" si="2374"/>
        <v>6400</v>
      </c>
    </row>
    <row r="3884" spans="1:13" s="240" customFormat="1" hidden="1" x14ac:dyDescent="0.2">
      <c r="A3884" s="210" t="s">
        <v>937</v>
      </c>
      <c r="B3884" s="246" t="s">
        <v>951</v>
      </c>
      <c r="C3884" s="211">
        <v>559</v>
      </c>
      <c r="D3884" s="210"/>
      <c r="E3884" s="212">
        <v>323</v>
      </c>
      <c r="F3884" s="392"/>
      <c r="G3884" s="378"/>
      <c r="H3884" s="353">
        <f t="shared" ref="H3884:J3884" si="2403">H3885+H3886</f>
        <v>16400</v>
      </c>
      <c r="I3884" s="353">
        <f t="shared" si="2403"/>
        <v>0</v>
      </c>
      <c r="J3884" s="353">
        <f t="shared" si="2403"/>
        <v>0</v>
      </c>
      <c r="K3884" s="353">
        <f t="shared" ref="K3884:L3884" si="2404">K3885+K3886</f>
        <v>0</v>
      </c>
      <c r="L3884" s="353">
        <f t="shared" si="2404"/>
        <v>0</v>
      </c>
      <c r="M3884" s="353">
        <f t="shared" si="2374"/>
        <v>16400</v>
      </c>
    </row>
    <row r="3885" spans="1:13" s="204" customFormat="1" ht="15" hidden="1" x14ac:dyDescent="0.2">
      <c r="A3885" s="214" t="s">
        <v>937</v>
      </c>
      <c r="B3885" s="253" t="s">
        <v>951</v>
      </c>
      <c r="C3885" s="215">
        <v>559</v>
      </c>
      <c r="D3885" s="214" t="s">
        <v>101</v>
      </c>
      <c r="E3885" s="221">
        <v>3233</v>
      </c>
      <c r="F3885" s="218" t="s">
        <v>54</v>
      </c>
      <c r="G3885" s="379"/>
      <c r="H3885" s="388">
        <v>2000</v>
      </c>
      <c r="I3885" s="388"/>
      <c r="J3885" s="388"/>
      <c r="K3885" s="388"/>
      <c r="L3885" s="388"/>
      <c r="M3885" s="388">
        <f t="shared" si="2374"/>
        <v>2000</v>
      </c>
    </row>
    <row r="3886" spans="1:13" s="204" customFormat="1" ht="15" hidden="1" x14ac:dyDescent="0.2">
      <c r="A3886" s="214" t="s">
        <v>937</v>
      </c>
      <c r="B3886" s="253" t="s">
        <v>951</v>
      </c>
      <c r="C3886" s="215">
        <v>559</v>
      </c>
      <c r="D3886" s="214" t="s">
        <v>101</v>
      </c>
      <c r="E3886" s="221">
        <v>3237</v>
      </c>
      <c r="F3886" s="218" t="s">
        <v>58</v>
      </c>
      <c r="G3886" s="379"/>
      <c r="H3886" s="388">
        <v>14400</v>
      </c>
      <c r="I3886" s="388"/>
      <c r="J3886" s="388"/>
      <c r="K3886" s="388"/>
      <c r="L3886" s="388"/>
      <c r="M3886" s="388">
        <f t="shared" si="2374"/>
        <v>14400</v>
      </c>
    </row>
    <row r="3887" spans="1:13" s="204" customFormat="1" hidden="1" x14ac:dyDescent="0.2">
      <c r="A3887" s="205" t="s">
        <v>937</v>
      </c>
      <c r="B3887" s="207" t="s">
        <v>951</v>
      </c>
      <c r="C3887" s="206">
        <v>559</v>
      </c>
      <c r="D3887" s="207"/>
      <c r="E3887" s="208">
        <v>42</v>
      </c>
      <c r="F3887" s="209"/>
      <c r="G3887" s="209"/>
      <c r="H3887" s="352">
        <f t="shared" ref="H3887:J3887" si="2405">H3888+H3890</f>
        <v>16000</v>
      </c>
      <c r="I3887" s="352">
        <f t="shared" si="2405"/>
        <v>0</v>
      </c>
      <c r="J3887" s="352">
        <f t="shared" si="2405"/>
        <v>20800</v>
      </c>
      <c r="K3887" s="352">
        <f t="shared" ref="K3887:L3887" si="2406">K3888+K3890</f>
        <v>0</v>
      </c>
      <c r="L3887" s="352">
        <f t="shared" si="2406"/>
        <v>0</v>
      </c>
      <c r="M3887" s="352">
        <f t="shared" si="2374"/>
        <v>36800</v>
      </c>
    </row>
    <row r="3888" spans="1:13" s="240" customFormat="1" hidden="1" x14ac:dyDescent="0.2">
      <c r="A3888" s="210" t="s">
        <v>937</v>
      </c>
      <c r="B3888" s="246" t="s">
        <v>951</v>
      </c>
      <c r="C3888" s="211">
        <v>559</v>
      </c>
      <c r="D3888" s="210"/>
      <c r="E3888" s="212">
        <v>423</v>
      </c>
      <c r="F3888" s="392"/>
      <c r="G3888" s="378"/>
      <c r="H3888" s="353">
        <f t="shared" ref="H3888:L3888" si="2407">H3889</f>
        <v>13600</v>
      </c>
      <c r="I3888" s="353">
        <f t="shared" si="2407"/>
        <v>0</v>
      </c>
      <c r="J3888" s="353">
        <f t="shared" si="2407"/>
        <v>18400</v>
      </c>
      <c r="K3888" s="353">
        <f t="shared" si="2407"/>
        <v>0</v>
      </c>
      <c r="L3888" s="353">
        <f t="shared" si="2407"/>
        <v>0</v>
      </c>
      <c r="M3888" s="353">
        <f t="shared" si="2374"/>
        <v>32000</v>
      </c>
    </row>
    <row r="3889" spans="1:13" s="204" customFormat="1" ht="15" hidden="1" x14ac:dyDescent="0.2">
      <c r="A3889" s="214" t="s">
        <v>937</v>
      </c>
      <c r="B3889" s="253" t="s">
        <v>951</v>
      </c>
      <c r="C3889" s="215">
        <v>559</v>
      </c>
      <c r="D3889" s="214" t="s">
        <v>101</v>
      </c>
      <c r="E3889" s="221">
        <v>4231</v>
      </c>
      <c r="F3889" s="218" t="s">
        <v>241</v>
      </c>
      <c r="G3889" s="379"/>
      <c r="H3889" s="388">
        <v>13600</v>
      </c>
      <c r="I3889" s="388"/>
      <c r="J3889" s="388">
        <v>18400</v>
      </c>
      <c r="K3889" s="388"/>
      <c r="L3889" s="388"/>
      <c r="M3889" s="388">
        <f t="shared" si="2374"/>
        <v>32000</v>
      </c>
    </row>
    <row r="3890" spans="1:13" s="240" customFormat="1" hidden="1" x14ac:dyDescent="0.2">
      <c r="A3890" s="210" t="s">
        <v>937</v>
      </c>
      <c r="B3890" s="246" t="s">
        <v>951</v>
      </c>
      <c r="C3890" s="211">
        <v>559</v>
      </c>
      <c r="D3890" s="210"/>
      <c r="E3890" s="212">
        <v>426</v>
      </c>
      <c r="F3890" s="392"/>
      <c r="G3890" s="378"/>
      <c r="H3890" s="353">
        <f t="shared" ref="H3890:L3890" si="2408">H3891</f>
        <v>2400</v>
      </c>
      <c r="I3890" s="353">
        <f t="shared" si="2408"/>
        <v>0</v>
      </c>
      <c r="J3890" s="353">
        <f t="shared" si="2408"/>
        <v>2400</v>
      </c>
      <c r="K3890" s="353">
        <f t="shared" si="2408"/>
        <v>0</v>
      </c>
      <c r="L3890" s="353">
        <f t="shared" si="2408"/>
        <v>0</v>
      </c>
      <c r="M3890" s="353">
        <f t="shared" si="2374"/>
        <v>4800</v>
      </c>
    </row>
    <row r="3891" spans="1:13" s="204" customFormat="1" ht="15" hidden="1" x14ac:dyDescent="0.2">
      <c r="A3891" s="214" t="s">
        <v>937</v>
      </c>
      <c r="B3891" s="253" t="s">
        <v>951</v>
      </c>
      <c r="C3891" s="215">
        <v>559</v>
      </c>
      <c r="D3891" s="214" t="s">
        <v>101</v>
      </c>
      <c r="E3891" s="221">
        <v>4262</v>
      </c>
      <c r="F3891" s="218" t="s">
        <v>218</v>
      </c>
      <c r="G3891" s="379"/>
      <c r="H3891" s="388">
        <v>2400</v>
      </c>
      <c r="I3891" s="388"/>
      <c r="J3891" s="388">
        <v>2400</v>
      </c>
      <c r="K3891" s="388"/>
      <c r="L3891" s="388"/>
      <c r="M3891" s="388">
        <f t="shared" si="2374"/>
        <v>4800</v>
      </c>
    </row>
    <row r="3892" spans="1:13" hidden="1" x14ac:dyDescent="0.2">
      <c r="A3892" s="190" t="s">
        <v>953</v>
      </c>
      <c r="B3892" s="445" t="s">
        <v>954</v>
      </c>
      <c r="C3892" s="445"/>
      <c r="D3892" s="445"/>
      <c r="E3892" s="445"/>
      <c r="F3892" s="143" t="s">
        <v>955</v>
      </c>
      <c r="G3892" s="115"/>
      <c r="H3892" s="294">
        <f>H3893+H3972+H3989+H4024+H4031+H4083</f>
        <v>16988171</v>
      </c>
      <c r="I3892" s="294">
        <f t="shared" ref="I3892:L3892" si="2409">I3893+I3972+I3989+I4024+I4031+I4083</f>
        <v>84500</v>
      </c>
      <c r="J3892" s="294">
        <f t="shared" si="2409"/>
        <v>184300</v>
      </c>
      <c r="K3892" s="294">
        <f t="shared" si="2409"/>
        <v>100000</v>
      </c>
      <c r="L3892" s="294">
        <f t="shared" si="2409"/>
        <v>2582200</v>
      </c>
      <c r="M3892" s="294">
        <f t="shared" si="1881"/>
        <v>19570171</v>
      </c>
    </row>
    <row r="3893" spans="1:13" ht="33.75" hidden="1" x14ac:dyDescent="0.2">
      <c r="A3893" s="187" t="s">
        <v>953</v>
      </c>
      <c r="B3893" s="169" t="s">
        <v>956</v>
      </c>
      <c r="C3893" s="169"/>
      <c r="D3893" s="169"/>
      <c r="E3893" s="170"/>
      <c r="F3893" s="172" t="s">
        <v>854</v>
      </c>
      <c r="G3893" s="173" t="s">
        <v>661</v>
      </c>
      <c r="H3893" s="297">
        <f>H3894+H3902+H3921+H3924+H3933+H3956+H3964</f>
        <v>464100</v>
      </c>
      <c r="I3893" s="297">
        <f t="shared" ref="I3893:L3893" si="2410">I3894+I3902+I3921+I3924+I3933+I3956+I3964</f>
        <v>20000</v>
      </c>
      <c r="J3893" s="297">
        <f t="shared" si="2410"/>
        <v>74800</v>
      </c>
      <c r="K3893" s="297">
        <f t="shared" si="2410"/>
        <v>0</v>
      </c>
      <c r="L3893" s="297">
        <f t="shared" si="2410"/>
        <v>57200</v>
      </c>
      <c r="M3893" s="297">
        <f t="shared" si="1881"/>
        <v>576100</v>
      </c>
    </row>
    <row r="3894" spans="1:13" hidden="1" x14ac:dyDescent="0.2">
      <c r="A3894" s="182" t="s">
        <v>953</v>
      </c>
      <c r="B3894" s="163" t="s">
        <v>956</v>
      </c>
      <c r="C3894" s="164">
        <v>11</v>
      </c>
      <c r="D3894" s="163"/>
      <c r="E3894" s="165">
        <v>31</v>
      </c>
      <c r="F3894" s="166"/>
      <c r="G3894" s="166"/>
      <c r="H3894" s="180">
        <f t="shared" ref="H3894:I3894" si="2411">H3895+H3898+H3900</f>
        <v>209200</v>
      </c>
      <c r="I3894" s="180">
        <f t="shared" si="2411"/>
        <v>0</v>
      </c>
      <c r="J3894" s="180">
        <f t="shared" ref="J3894:L3894" si="2412">J3895+J3898+J3900</f>
        <v>3300</v>
      </c>
      <c r="K3894" s="180">
        <f t="shared" si="2412"/>
        <v>0</v>
      </c>
      <c r="L3894" s="180">
        <f t="shared" si="2412"/>
        <v>57200</v>
      </c>
      <c r="M3894" s="180">
        <f t="shared" si="1881"/>
        <v>269700</v>
      </c>
    </row>
    <row r="3895" spans="1:13" hidden="1" x14ac:dyDescent="0.2">
      <c r="A3895" s="116" t="s">
        <v>953</v>
      </c>
      <c r="B3895" s="100" t="s">
        <v>956</v>
      </c>
      <c r="C3895" s="101">
        <v>11</v>
      </c>
      <c r="D3895" s="116"/>
      <c r="E3895" s="111">
        <v>311</v>
      </c>
      <c r="F3895" s="139"/>
      <c r="G3895" s="181"/>
      <c r="H3895" s="106">
        <f t="shared" ref="H3895:I3895" si="2413">H3896+H3897</f>
        <v>172000</v>
      </c>
      <c r="I3895" s="106">
        <f t="shared" si="2413"/>
        <v>0</v>
      </c>
      <c r="J3895" s="106">
        <f t="shared" ref="J3895:L3895" si="2414">J3896+J3897</f>
        <v>0</v>
      </c>
      <c r="K3895" s="106">
        <f t="shared" si="2414"/>
        <v>0</v>
      </c>
      <c r="L3895" s="106">
        <f t="shared" si="2414"/>
        <v>47700</v>
      </c>
      <c r="M3895" s="106">
        <f t="shared" si="1881"/>
        <v>219700</v>
      </c>
    </row>
    <row r="3896" spans="1:13" ht="15" hidden="1" x14ac:dyDescent="0.2">
      <c r="A3896" s="95" t="s">
        <v>953</v>
      </c>
      <c r="B3896" s="93" t="s">
        <v>956</v>
      </c>
      <c r="C3896" s="94">
        <v>11</v>
      </c>
      <c r="D3896" s="95" t="s">
        <v>101</v>
      </c>
      <c r="E3896" s="117">
        <v>3111</v>
      </c>
      <c r="F3896" s="140" t="s">
        <v>33</v>
      </c>
      <c r="H3896" s="275">
        <v>170000</v>
      </c>
      <c r="I3896" s="275"/>
      <c r="J3896" s="275"/>
      <c r="K3896" s="275"/>
      <c r="L3896" s="275">
        <v>47700</v>
      </c>
      <c r="M3896" s="275">
        <f t="shared" si="1881"/>
        <v>217700</v>
      </c>
    </row>
    <row r="3897" spans="1:13" ht="15" hidden="1" x14ac:dyDescent="0.2">
      <c r="A3897" s="95" t="s">
        <v>953</v>
      </c>
      <c r="B3897" s="93" t="s">
        <v>956</v>
      </c>
      <c r="C3897" s="94">
        <v>11</v>
      </c>
      <c r="D3897" s="95" t="s">
        <v>101</v>
      </c>
      <c r="E3897" s="117">
        <v>3113</v>
      </c>
      <c r="F3897" s="140" t="s">
        <v>35</v>
      </c>
      <c r="H3897" s="275">
        <v>2000</v>
      </c>
      <c r="I3897" s="275"/>
      <c r="J3897" s="275"/>
      <c r="K3897" s="275"/>
      <c r="L3897" s="275"/>
      <c r="M3897" s="275">
        <f t="shared" si="1881"/>
        <v>2000</v>
      </c>
    </row>
    <row r="3898" spans="1:13" hidden="1" x14ac:dyDescent="0.2">
      <c r="A3898" s="116" t="s">
        <v>953</v>
      </c>
      <c r="B3898" s="100" t="s">
        <v>956</v>
      </c>
      <c r="C3898" s="101">
        <v>11</v>
      </c>
      <c r="D3898" s="116"/>
      <c r="E3898" s="103">
        <v>312</v>
      </c>
      <c r="F3898" s="139"/>
      <c r="G3898" s="181"/>
      <c r="H3898" s="106">
        <f t="shared" ref="H3898:L3898" si="2415">H3899</f>
        <v>8200</v>
      </c>
      <c r="I3898" s="106">
        <f t="shared" si="2415"/>
        <v>0</v>
      </c>
      <c r="J3898" s="106">
        <f t="shared" si="2415"/>
        <v>3300</v>
      </c>
      <c r="K3898" s="106">
        <f t="shared" si="2415"/>
        <v>0</v>
      </c>
      <c r="L3898" s="106">
        <f t="shared" si="2415"/>
        <v>0</v>
      </c>
      <c r="M3898" s="106">
        <f t="shared" si="1881"/>
        <v>11500</v>
      </c>
    </row>
    <row r="3899" spans="1:13" ht="15" hidden="1" x14ac:dyDescent="0.2">
      <c r="A3899" s="95" t="s">
        <v>953</v>
      </c>
      <c r="B3899" s="93" t="s">
        <v>956</v>
      </c>
      <c r="C3899" s="94">
        <v>11</v>
      </c>
      <c r="D3899" s="95" t="s">
        <v>101</v>
      </c>
      <c r="E3899" s="136">
        <v>3121</v>
      </c>
      <c r="F3899" s="141" t="s">
        <v>38</v>
      </c>
      <c r="H3899" s="275">
        <v>8200</v>
      </c>
      <c r="I3899" s="275"/>
      <c r="J3899" s="275">
        <v>3300</v>
      </c>
      <c r="K3899" s="275"/>
      <c r="L3899" s="275"/>
      <c r="M3899" s="275">
        <f t="shared" si="1881"/>
        <v>11500</v>
      </c>
    </row>
    <row r="3900" spans="1:13" hidden="1" x14ac:dyDescent="0.2">
      <c r="A3900" s="116" t="s">
        <v>953</v>
      </c>
      <c r="B3900" s="100" t="s">
        <v>956</v>
      </c>
      <c r="C3900" s="101">
        <v>11</v>
      </c>
      <c r="D3900" s="116"/>
      <c r="E3900" s="103">
        <v>313</v>
      </c>
      <c r="F3900" s="139"/>
      <c r="G3900" s="181"/>
      <c r="H3900" s="106">
        <f t="shared" ref="H3900:L3900" si="2416">H3901</f>
        <v>29000</v>
      </c>
      <c r="I3900" s="106">
        <f t="shared" si="2416"/>
        <v>0</v>
      </c>
      <c r="J3900" s="106">
        <f t="shared" si="2416"/>
        <v>0</v>
      </c>
      <c r="K3900" s="106">
        <f t="shared" si="2416"/>
        <v>0</v>
      </c>
      <c r="L3900" s="106">
        <f t="shared" si="2416"/>
        <v>9500</v>
      </c>
      <c r="M3900" s="106">
        <f t="shared" si="1881"/>
        <v>38500</v>
      </c>
    </row>
    <row r="3901" spans="1:13" ht="15" hidden="1" x14ac:dyDescent="0.2">
      <c r="A3901" s="95" t="s">
        <v>953</v>
      </c>
      <c r="B3901" s="93" t="s">
        <v>956</v>
      </c>
      <c r="C3901" s="94">
        <v>11</v>
      </c>
      <c r="D3901" s="95" t="s">
        <v>101</v>
      </c>
      <c r="E3901" s="136">
        <v>3132</v>
      </c>
      <c r="F3901" s="141" t="s">
        <v>40</v>
      </c>
      <c r="H3901" s="275">
        <v>29000</v>
      </c>
      <c r="I3901" s="275"/>
      <c r="J3901" s="275"/>
      <c r="K3901" s="275"/>
      <c r="L3901" s="275">
        <v>9500</v>
      </c>
      <c r="M3901" s="275">
        <f t="shared" si="1881"/>
        <v>38500</v>
      </c>
    </row>
    <row r="3902" spans="1:13" hidden="1" x14ac:dyDescent="0.2">
      <c r="A3902" s="182" t="s">
        <v>953</v>
      </c>
      <c r="B3902" s="163" t="s">
        <v>956</v>
      </c>
      <c r="C3902" s="164">
        <v>11</v>
      </c>
      <c r="D3902" s="163"/>
      <c r="E3902" s="165">
        <v>32</v>
      </c>
      <c r="F3902" s="166"/>
      <c r="G3902" s="166"/>
      <c r="H3902" s="180">
        <f>H3903+H3906+H3910+H3917</f>
        <v>103300</v>
      </c>
      <c r="I3902" s="180">
        <f>I3903+I3906+I3910+I3917</f>
        <v>20000</v>
      </c>
      <c r="J3902" s="180">
        <f>J3903+J3906+J3910+J3917</f>
        <v>21700</v>
      </c>
      <c r="K3902" s="180">
        <f>K3903+K3906+K3910+K3917</f>
        <v>0</v>
      </c>
      <c r="L3902" s="180">
        <f>L3903+L3906+L3910+L3917</f>
        <v>0</v>
      </c>
      <c r="M3902" s="180">
        <f t="shared" si="1881"/>
        <v>105000</v>
      </c>
    </row>
    <row r="3903" spans="1:13" hidden="1" x14ac:dyDescent="0.2">
      <c r="A3903" s="116" t="s">
        <v>953</v>
      </c>
      <c r="B3903" s="100" t="s">
        <v>956</v>
      </c>
      <c r="C3903" s="101">
        <v>11</v>
      </c>
      <c r="D3903" s="116"/>
      <c r="E3903" s="111">
        <v>321</v>
      </c>
      <c r="F3903" s="139"/>
      <c r="G3903" s="181"/>
      <c r="H3903" s="106">
        <f t="shared" ref="H3903:I3903" si="2417">SUM(H3904:H3905)</f>
        <v>7900</v>
      </c>
      <c r="I3903" s="106">
        <f t="shared" si="2417"/>
        <v>0</v>
      </c>
      <c r="J3903" s="106">
        <f t="shared" ref="J3903:L3903" si="2418">SUM(J3904:J3905)</f>
        <v>1500</v>
      </c>
      <c r="K3903" s="106">
        <f t="shared" si="2418"/>
        <v>0</v>
      </c>
      <c r="L3903" s="106">
        <f t="shared" si="2418"/>
        <v>0</v>
      </c>
      <c r="M3903" s="106">
        <f t="shared" si="1881"/>
        <v>9400</v>
      </c>
    </row>
    <row r="3904" spans="1:13" ht="30" hidden="1" x14ac:dyDescent="0.2">
      <c r="A3904" s="95" t="s">
        <v>953</v>
      </c>
      <c r="B3904" s="93" t="s">
        <v>956</v>
      </c>
      <c r="C3904" s="94">
        <v>11</v>
      </c>
      <c r="D3904" s="95" t="s">
        <v>101</v>
      </c>
      <c r="E3904" s="117">
        <v>3212</v>
      </c>
      <c r="F3904" s="140" t="s">
        <v>43</v>
      </c>
      <c r="H3904" s="275">
        <v>4000</v>
      </c>
      <c r="I3904" s="275"/>
      <c r="J3904" s="275">
        <v>1500</v>
      </c>
      <c r="K3904" s="275"/>
      <c r="L3904" s="275"/>
      <c r="M3904" s="275">
        <f t="shared" si="1881"/>
        <v>5500</v>
      </c>
    </row>
    <row r="3905" spans="1:13" ht="15" hidden="1" x14ac:dyDescent="0.2">
      <c r="A3905" s="95" t="s">
        <v>953</v>
      </c>
      <c r="B3905" s="93" t="s">
        <v>956</v>
      </c>
      <c r="C3905" s="94">
        <v>11</v>
      </c>
      <c r="D3905" s="95" t="s">
        <v>101</v>
      </c>
      <c r="E3905" s="117">
        <v>3213</v>
      </c>
      <c r="F3905" s="140" t="s">
        <v>44</v>
      </c>
      <c r="H3905" s="275">
        <v>3900</v>
      </c>
      <c r="I3905" s="275"/>
      <c r="J3905" s="275"/>
      <c r="K3905" s="275"/>
      <c r="L3905" s="275"/>
      <c r="M3905" s="275">
        <f t="shared" si="1881"/>
        <v>3900</v>
      </c>
    </row>
    <row r="3906" spans="1:13" hidden="1" x14ac:dyDescent="0.2">
      <c r="A3906" s="116" t="s">
        <v>953</v>
      </c>
      <c r="B3906" s="100" t="s">
        <v>956</v>
      </c>
      <c r="C3906" s="101">
        <v>11</v>
      </c>
      <c r="D3906" s="116"/>
      <c r="E3906" s="111">
        <v>322</v>
      </c>
      <c r="F3906" s="139"/>
      <c r="G3906" s="181"/>
      <c r="H3906" s="106">
        <f>SUM(H3907:H3909)</f>
        <v>7900</v>
      </c>
      <c r="I3906" s="106">
        <f>SUM(I3907:I3909)</f>
        <v>0</v>
      </c>
      <c r="J3906" s="106">
        <f>SUM(J3907:J3909)</f>
        <v>500</v>
      </c>
      <c r="K3906" s="106">
        <f>SUM(K3907:K3909)</f>
        <v>0</v>
      </c>
      <c r="L3906" s="106">
        <f>SUM(L3907:L3909)</f>
        <v>0</v>
      </c>
      <c r="M3906" s="106">
        <f t="shared" si="1881"/>
        <v>8400</v>
      </c>
    </row>
    <row r="3907" spans="1:13" ht="15" hidden="1" x14ac:dyDescent="0.2">
      <c r="A3907" s="95" t="s">
        <v>953</v>
      </c>
      <c r="B3907" s="93" t="s">
        <v>956</v>
      </c>
      <c r="C3907" s="94">
        <v>11</v>
      </c>
      <c r="D3907" s="95" t="s">
        <v>101</v>
      </c>
      <c r="E3907" s="117">
        <v>3221</v>
      </c>
      <c r="F3907" s="140" t="s">
        <v>297</v>
      </c>
      <c r="H3907" s="275">
        <v>3900</v>
      </c>
      <c r="I3907" s="275"/>
      <c r="J3907" s="275"/>
      <c r="K3907" s="275"/>
      <c r="L3907" s="275"/>
      <c r="M3907" s="275">
        <f t="shared" si="1881"/>
        <v>3900</v>
      </c>
    </row>
    <row r="3908" spans="1:13" ht="15" hidden="1" x14ac:dyDescent="0.2">
      <c r="A3908" s="95" t="s">
        <v>953</v>
      </c>
      <c r="B3908" s="93" t="s">
        <v>956</v>
      </c>
      <c r="C3908" s="94">
        <v>11</v>
      </c>
      <c r="D3908" s="95" t="s">
        <v>101</v>
      </c>
      <c r="E3908" s="117">
        <v>3223</v>
      </c>
      <c r="F3908" s="140" t="s">
        <v>48</v>
      </c>
      <c r="H3908" s="275">
        <v>1000</v>
      </c>
      <c r="I3908" s="275"/>
      <c r="J3908" s="275">
        <v>500</v>
      </c>
      <c r="K3908" s="275"/>
      <c r="L3908" s="275"/>
      <c r="M3908" s="275">
        <f t="shared" si="1881"/>
        <v>1500</v>
      </c>
    </row>
    <row r="3909" spans="1:13" ht="15" hidden="1" x14ac:dyDescent="0.2">
      <c r="A3909" s="95" t="s">
        <v>953</v>
      </c>
      <c r="B3909" s="93" t="s">
        <v>956</v>
      </c>
      <c r="C3909" s="94">
        <v>11</v>
      </c>
      <c r="D3909" s="95" t="s">
        <v>101</v>
      </c>
      <c r="E3909" s="117">
        <v>3225</v>
      </c>
      <c r="F3909" s="140" t="s">
        <v>473</v>
      </c>
      <c r="H3909" s="275">
        <v>3000</v>
      </c>
      <c r="I3909" s="275"/>
      <c r="J3909" s="275"/>
      <c r="K3909" s="275"/>
      <c r="L3909" s="275"/>
      <c r="M3909" s="275">
        <f t="shared" si="1881"/>
        <v>3000</v>
      </c>
    </row>
    <row r="3910" spans="1:13" hidden="1" x14ac:dyDescent="0.2">
      <c r="A3910" s="116" t="s">
        <v>953</v>
      </c>
      <c r="B3910" s="100" t="s">
        <v>956</v>
      </c>
      <c r="C3910" s="101">
        <v>11</v>
      </c>
      <c r="D3910" s="116"/>
      <c r="E3910" s="111">
        <v>323</v>
      </c>
      <c r="F3910" s="139"/>
      <c r="G3910" s="181"/>
      <c r="H3910" s="106">
        <f t="shared" ref="H3910:I3910" si="2419">SUM(H3911:H3916)</f>
        <v>27000</v>
      </c>
      <c r="I3910" s="106">
        <f t="shared" si="2419"/>
        <v>0</v>
      </c>
      <c r="J3910" s="106">
        <f t="shared" ref="J3910:L3910" si="2420">SUM(J3911:J3916)</f>
        <v>19700</v>
      </c>
      <c r="K3910" s="106">
        <f t="shared" si="2420"/>
        <v>0</v>
      </c>
      <c r="L3910" s="106">
        <f t="shared" si="2420"/>
        <v>0</v>
      </c>
      <c r="M3910" s="106">
        <f t="shared" si="1881"/>
        <v>46700</v>
      </c>
    </row>
    <row r="3911" spans="1:13" ht="15" hidden="1" x14ac:dyDescent="0.2">
      <c r="A3911" s="95" t="s">
        <v>953</v>
      </c>
      <c r="B3911" s="93" t="s">
        <v>956</v>
      </c>
      <c r="C3911" s="94">
        <v>11</v>
      </c>
      <c r="D3911" s="95" t="s">
        <v>101</v>
      </c>
      <c r="E3911" s="117">
        <v>3231</v>
      </c>
      <c r="F3911" s="140" t="s">
        <v>52</v>
      </c>
      <c r="H3911" s="275">
        <v>4000</v>
      </c>
      <c r="I3911" s="275"/>
      <c r="J3911" s="275">
        <v>5000</v>
      </c>
      <c r="K3911" s="275"/>
      <c r="L3911" s="275"/>
      <c r="M3911" s="275">
        <f t="shared" si="1881"/>
        <v>9000</v>
      </c>
    </row>
    <row r="3912" spans="1:13" ht="15" hidden="1" x14ac:dyDescent="0.2">
      <c r="A3912" s="95" t="s">
        <v>953</v>
      </c>
      <c r="B3912" s="93" t="s">
        <v>956</v>
      </c>
      <c r="C3912" s="94">
        <v>11</v>
      </c>
      <c r="D3912" s="95" t="s">
        <v>101</v>
      </c>
      <c r="E3912" s="117">
        <v>3232</v>
      </c>
      <c r="F3912" s="140" t="s">
        <v>53</v>
      </c>
      <c r="H3912" s="275">
        <v>5000</v>
      </c>
      <c r="I3912" s="275"/>
      <c r="J3912" s="275">
        <v>5000</v>
      </c>
      <c r="K3912" s="275"/>
      <c r="L3912" s="275"/>
      <c r="M3912" s="275">
        <f t="shared" si="1881"/>
        <v>10000</v>
      </c>
    </row>
    <row r="3913" spans="1:13" ht="15" hidden="1" x14ac:dyDescent="0.2">
      <c r="A3913" s="95" t="s">
        <v>953</v>
      </c>
      <c r="B3913" s="93" t="s">
        <v>956</v>
      </c>
      <c r="C3913" s="94">
        <v>11</v>
      </c>
      <c r="D3913" s="95" t="s">
        <v>101</v>
      </c>
      <c r="E3913" s="117">
        <v>3236</v>
      </c>
      <c r="F3913" s="140" t="s">
        <v>57</v>
      </c>
      <c r="H3913" s="275">
        <v>2500</v>
      </c>
      <c r="I3913" s="275"/>
      <c r="J3913" s="275"/>
      <c r="K3913" s="275"/>
      <c r="L3913" s="275"/>
      <c r="M3913" s="275">
        <f t="shared" si="1881"/>
        <v>2500</v>
      </c>
    </row>
    <row r="3914" spans="1:13" ht="15" hidden="1" x14ac:dyDescent="0.2">
      <c r="A3914" s="95" t="s">
        <v>953</v>
      </c>
      <c r="B3914" s="93" t="s">
        <v>956</v>
      </c>
      <c r="C3914" s="94">
        <v>11</v>
      </c>
      <c r="D3914" s="95" t="s">
        <v>101</v>
      </c>
      <c r="E3914" s="117">
        <v>3237</v>
      </c>
      <c r="F3914" s="140" t="s">
        <v>58</v>
      </c>
      <c r="H3914" s="275">
        <v>5000</v>
      </c>
      <c r="I3914" s="275"/>
      <c r="J3914" s="275">
        <v>5000</v>
      </c>
      <c r="K3914" s="275"/>
      <c r="L3914" s="275"/>
      <c r="M3914" s="275">
        <f t="shared" si="1881"/>
        <v>10000</v>
      </c>
    </row>
    <row r="3915" spans="1:13" ht="15" hidden="1" x14ac:dyDescent="0.2">
      <c r="A3915" s="95" t="s">
        <v>953</v>
      </c>
      <c r="B3915" s="93" t="s">
        <v>956</v>
      </c>
      <c r="C3915" s="94">
        <v>11</v>
      </c>
      <c r="D3915" s="95" t="s">
        <v>101</v>
      </c>
      <c r="E3915" s="117">
        <v>3238</v>
      </c>
      <c r="F3915" s="140" t="s">
        <v>59</v>
      </c>
      <c r="H3915" s="275">
        <v>7500</v>
      </c>
      <c r="I3915" s="275"/>
      <c r="J3915" s="275"/>
      <c r="K3915" s="275"/>
      <c r="L3915" s="275"/>
      <c r="M3915" s="275">
        <f t="shared" si="1881"/>
        <v>7500</v>
      </c>
    </row>
    <row r="3916" spans="1:13" ht="15" hidden="1" x14ac:dyDescent="0.2">
      <c r="A3916" s="95" t="s">
        <v>953</v>
      </c>
      <c r="B3916" s="93" t="s">
        <v>956</v>
      </c>
      <c r="C3916" s="94">
        <v>11</v>
      </c>
      <c r="D3916" s="95" t="s">
        <v>101</v>
      </c>
      <c r="E3916" s="117">
        <v>3239</v>
      </c>
      <c r="F3916" s="140" t="s">
        <v>60</v>
      </c>
      <c r="H3916" s="275">
        <v>3000</v>
      </c>
      <c r="I3916" s="275"/>
      <c r="J3916" s="275">
        <v>4700</v>
      </c>
      <c r="K3916" s="275"/>
      <c r="L3916" s="275"/>
      <c r="M3916" s="275">
        <f t="shared" si="1881"/>
        <v>7700</v>
      </c>
    </row>
    <row r="3917" spans="1:13" hidden="1" x14ac:dyDescent="0.2">
      <c r="A3917" s="116" t="s">
        <v>953</v>
      </c>
      <c r="B3917" s="100" t="s">
        <v>956</v>
      </c>
      <c r="C3917" s="101">
        <v>11</v>
      </c>
      <c r="D3917" s="116"/>
      <c r="E3917" s="111">
        <v>329</v>
      </c>
      <c r="F3917" s="139"/>
      <c r="G3917" s="181"/>
      <c r="H3917" s="106">
        <f t="shared" ref="H3917:I3917" si="2421">SUM(H3918:H3920)</f>
        <v>60500</v>
      </c>
      <c r="I3917" s="106">
        <f t="shared" si="2421"/>
        <v>20000</v>
      </c>
      <c r="J3917" s="106">
        <f t="shared" ref="J3917:L3917" si="2422">SUM(J3918:J3920)</f>
        <v>0</v>
      </c>
      <c r="K3917" s="106">
        <f t="shared" si="2422"/>
        <v>0</v>
      </c>
      <c r="L3917" s="106">
        <f t="shared" si="2422"/>
        <v>0</v>
      </c>
      <c r="M3917" s="106">
        <f t="shared" si="1881"/>
        <v>40500</v>
      </c>
    </row>
    <row r="3918" spans="1:13" ht="30" hidden="1" x14ac:dyDescent="0.2">
      <c r="A3918" s="95" t="s">
        <v>953</v>
      </c>
      <c r="B3918" s="93" t="s">
        <v>956</v>
      </c>
      <c r="C3918" s="94">
        <v>11</v>
      </c>
      <c r="D3918" s="95" t="s">
        <v>101</v>
      </c>
      <c r="E3918" s="117">
        <v>3291</v>
      </c>
      <c r="F3918" s="140" t="s">
        <v>474</v>
      </c>
      <c r="G3918" s="181"/>
      <c r="H3918" s="275">
        <v>27500</v>
      </c>
      <c r="I3918" s="275"/>
      <c r="J3918" s="275"/>
      <c r="K3918" s="275"/>
      <c r="L3918" s="275"/>
      <c r="M3918" s="275">
        <f t="shared" si="1881"/>
        <v>27500</v>
      </c>
    </row>
    <row r="3919" spans="1:13" ht="15" hidden="1" x14ac:dyDescent="0.2">
      <c r="A3919" s="95" t="s">
        <v>953</v>
      </c>
      <c r="B3919" s="93" t="s">
        <v>956</v>
      </c>
      <c r="C3919" s="94">
        <v>11</v>
      </c>
      <c r="D3919" s="95" t="s">
        <v>101</v>
      </c>
      <c r="E3919" s="117">
        <v>3292</v>
      </c>
      <c r="F3919" s="140" t="s">
        <v>63</v>
      </c>
      <c r="H3919" s="275">
        <v>10000</v>
      </c>
      <c r="I3919" s="275"/>
      <c r="J3919" s="275"/>
      <c r="K3919" s="275"/>
      <c r="L3919" s="275"/>
      <c r="M3919" s="275">
        <f t="shared" si="1881"/>
        <v>10000</v>
      </c>
    </row>
    <row r="3920" spans="1:13" ht="15" hidden="1" x14ac:dyDescent="0.2">
      <c r="A3920" s="95" t="s">
        <v>953</v>
      </c>
      <c r="B3920" s="93" t="s">
        <v>956</v>
      </c>
      <c r="C3920" s="94">
        <v>11</v>
      </c>
      <c r="D3920" s="95" t="s">
        <v>101</v>
      </c>
      <c r="E3920" s="117">
        <v>3294</v>
      </c>
      <c r="F3920" s="140" t="s">
        <v>604</v>
      </c>
      <c r="H3920" s="275">
        <v>23000</v>
      </c>
      <c r="I3920" s="275">
        <v>20000</v>
      </c>
      <c r="J3920" s="275"/>
      <c r="K3920" s="275"/>
      <c r="L3920" s="275"/>
      <c r="M3920" s="275">
        <f t="shared" si="1881"/>
        <v>3000</v>
      </c>
    </row>
    <row r="3921" spans="1:13" hidden="1" x14ac:dyDescent="0.2">
      <c r="A3921" s="182" t="s">
        <v>953</v>
      </c>
      <c r="B3921" s="163" t="s">
        <v>956</v>
      </c>
      <c r="C3921" s="164">
        <v>11</v>
      </c>
      <c r="D3921" s="163"/>
      <c r="E3921" s="165">
        <v>42</v>
      </c>
      <c r="F3921" s="166"/>
      <c r="G3921" s="166"/>
      <c r="H3921" s="180">
        <f t="shared" ref="H3921:L3922" si="2423">H3922</f>
        <v>8000</v>
      </c>
      <c r="I3921" s="180">
        <f t="shared" si="2423"/>
        <v>0</v>
      </c>
      <c r="J3921" s="180">
        <f t="shared" si="2423"/>
        <v>0</v>
      </c>
      <c r="K3921" s="180">
        <f t="shared" si="2423"/>
        <v>0</v>
      </c>
      <c r="L3921" s="180">
        <f t="shared" si="2423"/>
        <v>0</v>
      </c>
      <c r="M3921" s="180">
        <f t="shared" si="1881"/>
        <v>8000</v>
      </c>
    </row>
    <row r="3922" spans="1:13" hidden="1" x14ac:dyDescent="0.2">
      <c r="A3922" s="116" t="s">
        <v>953</v>
      </c>
      <c r="B3922" s="100" t="s">
        <v>956</v>
      </c>
      <c r="C3922" s="101">
        <v>11</v>
      </c>
      <c r="D3922" s="116"/>
      <c r="E3922" s="111">
        <v>422</v>
      </c>
      <c r="F3922" s="139"/>
      <c r="G3922" s="181"/>
      <c r="H3922" s="106">
        <f t="shared" si="2423"/>
        <v>8000</v>
      </c>
      <c r="I3922" s="106">
        <f t="shared" si="2423"/>
        <v>0</v>
      </c>
      <c r="J3922" s="106">
        <f t="shared" si="2423"/>
        <v>0</v>
      </c>
      <c r="K3922" s="106">
        <f t="shared" si="2423"/>
        <v>0</v>
      </c>
      <c r="L3922" s="106">
        <f t="shared" si="2423"/>
        <v>0</v>
      </c>
      <c r="M3922" s="106">
        <f t="shared" si="1881"/>
        <v>8000</v>
      </c>
    </row>
    <row r="3923" spans="1:13" ht="15" hidden="1" x14ac:dyDescent="0.2">
      <c r="A3923" s="95" t="s">
        <v>953</v>
      </c>
      <c r="B3923" s="93" t="s">
        <v>956</v>
      </c>
      <c r="C3923" s="94">
        <v>11</v>
      </c>
      <c r="D3923" s="95" t="s">
        <v>101</v>
      </c>
      <c r="E3923" s="117">
        <v>4221</v>
      </c>
      <c r="F3923" s="140" t="s">
        <v>74</v>
      </c>
      <c r="H3923" s="275">
        <v>8000</v>
      </c>
      <c r="I3923" s="275"/>
      <c r="J3923" s="275"/>
      <c r="K3923" s="275"/>
      <c r="L3923" s="275"/>
      <c r="M3923" s="275">
        <f t="shared" si="1881"/>
        <v>8000</v>
      </c>
    </row>
    <row r="3924" spans="1:13" hidden="1" x14ac:dyDescent="0.25">
      <c r="A3924" s="182" t="s">
        <v>953</v>
      </c>
      <c r="B3924" s="163" t="s">
        <v>956</v>
      </c>
      <c r="C3924" s="394">
        <v>43</v>
      </c>
      <c r="D3924" s="163"/>
      <c r="E3924" s="165">
        <v>31</v>
      </c>
      <c r="F3924" s="166"/>
      <c r="G3924" s="166"/>
      <c r="H3924" s="180">
        <f t="shared" ref="H3924:J3924" si="2424">H3925+H3929+H3931</f>
        <v>59000</v>
      </c>
      <c r="I3924" s="180">
        <f t="shared" si="2424"/>
        <v>0</v>
      </c>
      <c r="J3924" s="180">
        <f t="shared" si="2424"/>
        <v>2000</v>
      </c>
      <c r="K3924" s="180">
        <f t="shared" ref="K3924:L3924" si="2425">K3925+K3929+K3931</f>
        <v>0</v>
      </c>
      <c r="L3924" s="180">
        <f t="shared" si="2425"/>
        <v>0</v>
      </c>
      <c r="M3924" s="180">
        <f t="shared" ref="M3924:M3971" si="2426">H3924-I3924+J3924-K3924+L3924</f>
        <v>61000</v>
      </c>
    </row>
    <row r="3925" spans="1:13" hidden="1" x14ac:dyDescent="0.2">
      <c r="A3925" s="116" t="s">
        <v>953</v>
      </c>
      <c r="B3925" s="100" t="s">
        <v>956</v>
      </c>
      <c r="C3925" s="101">
        <v>43</v>
      </c>
      <c r="D3925" s="116"/>
      <c r="E3925" s="111">
        <v>311</v>
      </c>
      <c r="F3925" s="139"/>
      <c r="G3925" s="181"/>
      <c r="H3925" s="106">
        <f t="shared" ref="H3925:I3925" si="2427">SUM(H3926:H3928)</f>
        <v>42000</v>
      </c>
      <c r="I3925" s="106">
        <f t="shared" si="2427"/>
        <v>0</v>
      </c>
      <c r="J3925" s="106">
        <f t="shared" ref="J3925" si="2428">SUM(J3926:J3928)</f>
        <v>2000</v>
      </c>
      <c r="K3925" s="106">
        <f t="shared" ref="K3925:L3925" si="2429">SUM(K3926:K3928)</f>
        <v>0</v>
      </c>
      <c r="L3925" s="106">
        <f t="shared" si="2429"/>
        <v>0</v>
      </c>
      <c r="M3925" s="106">
        <f t="shared" si="2426"/>
        <v>44000</v>
      </c>
    </row>
    <row r="3926" spans="1:13" ht="15" hidden="1" x14ac:dyDescent="0.2">
      <c r="A3926" s="95" t="s">
        <v>953</v>
      </c>
      <c r="B3926" s="93" t="s">
        <v>956</v>
      </c>
      <c r="C3926" s="94">
        <v>43</v>
      </c>
      <c r="D3926" s="95" t="s">
        <v>101</v>
      </c>
      <c r="E3926" s="136">
        <v>3111</v>
      </c>
      <c r="F3926" s="141" t="s">
        <v>33</v>
      </c>
      <c r="H3926" s="275">
        <v>41000</v>
      </c>
      <c r="I3926" s="275"/>
      <c r="J3926" s="275"/>
      <c r="K3926" s="275"/>
      <c r="L3926" s="275"/>
      <c r="M3926" s="275">
        <f t="shared" si="2426"/>
        <v>41000</v>
      </c>
    </row>
    <row r="3927" spans="1:13" ht="15" hidden="1" x14ac:dyDescent="0.2">
      <c r="A3927" s="95" t="s">
        <v>953</v>
      </c>
      <c r="B3927" s="93" t="s">
        <v>956</v>
      </c>
      <c r="C3927" s="94">
        <v>43</v>
      </c>
      <c r="D3927" s="95" t="s">
        <v>101</v>
      </c>
      <c r="E3927" s="136">
        <v>3112</v>
      </c>
      <c r="F3927" s="141" t="s">
        <v>790</v>
      </c>
      <c r="H3927" s="275"/>
      <c r="I3927" s="275"/>
      <c r="J3927" s="275">
        <v>2000</v>
      </c>
      <c r="K3927" s="275"/>
      <c r="L3927" s="275"/>
      <c r="M3927" s="275">
        <f t="shared" si="2426"/>
        <v>2000</v>
      </c>
    </row>
    <row r="3928" spans="1:13" ht="15" hidden="1" x14ac:dyDescent="0.2">
      <c r="A3928" s="95" t="s">
        <v>953</v>
      </c>
      <c r="B3928" s="93" t="s">
        <v>956</v>
      </c>
      <c r="C3928" s="94">
        <v>43</v>
      </c>
      <c r="D3928" s="95" t="s">
        <v>101</v>
      </c>
      <c r="E3928" s="117">
        <v>3113</v>
      </c>
      <c r="F3928" s="140" t="s">
        <v>35</v>
      </c>
      <c r="H3928" s="275">
        <v>1000</v>
      </c>
      <c r="I3928" s="275"/>
      <c r="J3928" s="275"/>
      <c r="K3928" s="275"/>
      <c r="L3928" s="275"/>
      <c r="M3928" s="275">
        <f t="shared" si="2426"/>
        <v>1000</v>
      </c>
    </row>
    <row r="3929" spans="1:13" hidden="1" x14ac:dyDescent="0.2">
      <c r="A3929" s="116" t="s">
        <v>953</v>
      </c>
      <c r="B3929" s="100" t="s">
        <v>956</v>
      </c>
      <c r="C3929" s="101">
        <v>43</v>
      </c>
      <c r="D3929" s="116"/>
      <c r="E3929" s="103">
        <v>312</v>
      </c>
      <c r="F3929" s="139"/>
      <c r="G3929" s="181"/>
      <c r="H3929" s="106">
        <f t="shared" ref="H3929:L3929" si="2430">H3930</f>
        <v>10000</v>
      </c>
      <c r="I3929" s="106">
        <f t="shared" si="2430"/>
        <v>0</v>
      </c>
      <c r="J3929" s="106">
        <f t="shared" si="2430"/>
        <v>0</v>
      </c>
      <c r="K3929" s="106">
        <f t="shared" si="2430"/>
        <v>0</v>
      </c>
      <c r="L3929" s="106">
        <f t="shared" si="2430"/>
        <v>0</v>
      </c>
      <c r="M3929" s="106">
        <f t="shared" si="2426"/>
        <v>10000</v>
      </c>
    </row>
    <row r="3930" spans="1:13" ht="15" hidden="1" x14ac:dyDescent="0.2">
      <c r="A3930" s="95" t="s">
        <v>953</v>
      </c>
      <c r="B3930" s="93" t="s">
        <v>956</v>
      </c>
      <c r="C3930" s="94">
        <v>43</v>
      </c>
      <c r="D3930" s="95" t="s">
        <v>101</v>
      </c>
      <c r="E3930" s="136">
        <v>3121</v>
      </c>
      <c r="F3930" s="141" t="s">
        <v>38</v>
      </c>
      <c r="H3930" s="275">
        <v>10000</v>
      </c>
      <c r="I3930" s="275"/>
      <c r="J3930" s="275"/>
      <c r="K3930" s="275"/>
      <c r="L3930" s="275"/>
      <c r="M3930" s="275">
        <f t="shared" si="2426"/>
        <v>10000</v>
      </c>
    </row>
    <row r="3931" spans="1:13" hidden="1" x14ac:dyDescent="0.2">
      <c r="A3931" s="116" t="s">
        <v>953</v>
      </c>
      <c r="B3931" s="100" t="s">
        <v>956</v>
      </c>
      <c r="C3931" s="101">
        <v>43</v>
      </c>
      <c r="D3931" s="116"/>
      <c r="E3931" s="103">
        <v>313</v>
      </c>
      <c r="F3931" s="139"/>
      <c r="G3931" s="181"/>
      <c r="H3931" s="106">
        <f t="shared" ref="H3931:L3931" si="2431">H3932</f>
        <v>7000</v>
      </c>
      <c r="I3931" s="106">
        <f t="shared" si="2431"/>
        <v>0</v>
      </c>
      <c r="J3931" s="106">
        <f t="shared" si="2431"/>
        <v>0</v>
      </c>
      <c r="K3931" s="106">
        <f t="shared" si="2431"/>
        <v>0</v>
      </c>
      <c r="L3931" s="106">
        <f t="shared" si="2431"/>
        <v>0</v>
      </c>
      <c r="M3931" s="106">
        <f t="shared" si="2426"/>
        <v>7000</v>
      </c>
    </row>
    <row r="3932" spans="1:13" ht="15" hidden="1" x14ac:dyDescent="0.2">
      <c r="A3932" s="95" t="s">
        <v>953</v>
      </c>
      <c r="B3932" s="93" t="s">
        <v>956</v>
      </c>
      <c r="C3932" s="94">
        <v>43</v>
      </c>
      <c r="D3932" s="95" t="s">
        <v>101</v>
      </c>
      <c r="E3932" s="136">
        <v>3132</v>
      </c>
      <c r="F3932" s="141" t="s">
        <v>40</v>
      </c>
      <c r="H3932" s="275">
        <v>7000</v>
      </c>
      <c r="I3932" s="275"/>
      <c r="J3932" s="275"/>
      <c r="K3932" s="275"/>
      <c r="L3932" s="275"/>
      <c r="M3932" s="275">
        <f t="shared" si="2426"/>
        <v>7000</v>
      </c>
    </row>
    <row r="3933" spans="1:13" hidden="1" x14ac:dyDescent="0.25">
      <c r="A3933" s="182" t="s">
        <v>953</v>
      </c>
      <c r="B3933" s="163" t="s">
        <v>956</v>
      </c>
      <c r="C3933" s="394">
        <v>43</v>
      </c>
      <c r="D3933" s="163"/>
      <c r="E3933" s="165">
        <v>32</v>
      </c>
      <c r="F3933" s="166"/>
      <c r="G3933" s="166"/>
      <c r="H3933" s="180">
        <f t="shared" ref="H3933:J3933" si="2432">H3934+H3938+H3943+H3950</f>
        <v>74000</v>
      </c>
      <c r="I3933" s="180">
        <f t="shared" si="2432"/>
        <v>0</v>
      </c>
      <c r="J3933" s="180">
        <f t="shared" si="2432"/>
        <v>7000</v>
      </c>
      <c r="K3933" s="180">
        <f t="shared" ref="K3933:L3933" si="2433">K3934+K3938+K3943+K3950</f>
        <v>0</v>
      </c>
      <c r="L3933" s="180">
        <f t="shared" si="2433"/>
        <v>0</v>
      </c>
      <c r="M3933" s="180">
        <f t="shared" si="2426"/>
        <v>81000</v>
      </c>
    </row>
    <row r="3934" spans="1:13" hidden="1" x14ac:dyDescent="0.2">
      <c r="A3934" s="116" t="s">
        <v>953</v>
      </c>
      <c r="B3934" s="100" t="s">
        <v>956</v>
      </c>
      <c r="C3934" s="101">
        <v>43</v>
      </c>
      <c r="D3934" s="116"/>
      <c r="E3934" s="111">
        <v>321</v>
      </c>
      <c r="F3934" s="139"/>
      <c r="G3934" s="181"/>
      <c r="H3934" s="106">
        <f t="shared" ref="H3934:I3934" si="2434">SUM(H3935:H3937)</f>
        <v>6500</v>
      </c>
      <c r="I3934" s="106">
        <f t="shared" si="2434"/>
        <v>0</v>
      </c>
      <c r="J3934" s="106">
        <f t="shared" ref="J3934" si="2435">SUM(J3935:J3937)</f>
        <v>5000</v>
      </c>
      <c r="K3934" s="106">
        <f t="shared" ref="K3934:L3934" si="2436">SUM(K3935:K3937)</f>
        <v>0</v>
      </c>
      <c r="L3934" s="106">
        <f t="shared" si="2436"/>
        <v>0</v>
      </c>
      <c r="M3934" s="106">
        <f t="shared" si="2426"/>
        <v>11500</v>
      </c>
    </row>
    <row r="3935" spans="1:13" ht="15" hidden="1" x14ac:dyDescent="0.2">
      <c r="A3935" s="95" t="s">
        <v>953</v>
      </c>
      <c r="B3935" s="93" t="s">
        <v>956</v>
      </c>
      <c r="C3935" s="94">
        <v>43</v>
      </c>
      <c r="D3935" s="95" t="s">
        <v>101</v>
      </c>
      <c r="E3935" s="117">
        <v>3211</v>
      </c>
      <c r="F3935" s="140" t="s">
        <v>42</v>
      </c>
      <c r="H3935" s="275">
        <v>5000</v>
      </c>
      <c r="I3935" s="275"/>
      <c r="J3935" s="275">
        <v>5000</v>
      </c>
      <c r="K3935" s="275"/>
      <c r="L3935" s="275"/>
      <c r="M3935" s="275">
        <f t="shared" si="2426"/>
        <v>10000</v>
      </c>
    </row>
    <row r="3936" spans="1:13" ht="30" hidden="1" x14ac:dyDescent="0.2">
      <c r="A3936" s="95" t="s">
        <v>953</v>
      </c>
      <c r="B3936" s="93" t="s">
        <v>956</v>
      </c>
      <c r="C3936" s="94">
        <v>43</v>
      </c>
      <c r="D3936" s="95" t="s">
        <v>101</v>
      </c>
      <c r="E3936" s="117">
        <v>3212</v>
      </c>
      <c r="F3936" s="140" t="s">
        <v>43</v>
      </c>
      <c r="H3936" s="275">
        <v>1000</v>
      </c>
      <c r="I3936" s="275"/>
      <c r="J3936" s="275"/>
      <c r="K3936" s="275"/>
      <c r="L3936" s="275"/>
      <c r="M3936" s="275">
        <f t="shared" si="2426"/>
        <v>1000</v>
      </c>
    </row>
    <row r="3937" spans="1:13" ht="15" hidden="1" x14ac:dyDescent="0.2">
      <c r="A3937" s="95" t="s">
        <v>953</v>
      </c>
      <c r="B3937" s="93" t="s">
        <v>956</v>
      </c>
      <c r="C3937" s="94">
        <v>43</v>
      </c>
      <c r="D3937" s="95" t="s">
        <v>101</v>
      </c>
      <c r="E3937" s="117">
        <v>3214</v>
      </c>
      <c r="F3937" s="140" t="s">
        <v>45</v>
      </c>
      <c r="H3937" s="275">
        <v>500</v>
      </c>
      <c r="I3937" s="275"/>
      <c r="J3937" s="275"/>
      <c r="K3937" s="275"/>
      <c r="L3937" s="275"/>
      <c r="M3937" s="275">
        <f t="shared" si="2426"/>
        <v>500</v>
      </c>
    </row>
    <row r="3938" spans="1:13" hidden="1" x14ac:dyDescent="0.2">
      <c r="A3938" s="116" t="s">
        <v>953</v>
      </c>
      <c r="B3938" s="100" t="s">
        <v>956</v>
      </c>
      <c r="C3938" s="101">
        <v>43</v>
      </c>
      <c r="D3938" s="116"/>
      <c r="E3938" s="111">
        <v>322</v>
      </c>
      <c r="F3938" s="139"/>
      <c r="G3938" s="181"/>
      <c r="H3938" s="106">
        <f t="shared" ref="H3938:J3938" si="2437">SUM(H3939:H3942)</f>
        <v>10500</v>
      </c>
      <c r="I3938" s="106">
        <f t="shared" si="2437"/>
        <v>0</v>
      </c>
      <c r="J3938" s="106">
        <f t="shared" si="2437"/>
        <v>0</v>
      </c>
      <c r="K3938" s="106">
        <f t="shared" ref="K3938:L3938" si="2438">SUM(K3939:K3942)</f>
        <v>0</v>
      </c>
      <c r="L3938" s="106">
        <f t="shared" si="2438"/>
        <v>0</v>
      </c>
      <c r="M3938" s="106">
        <f t="shared" si="2426"/>
        <v>10500</v>
      </c>
    </row>
    <row r="3939" spans="1:13" ht="15" hidden="1" x14ac:dyDescent="0.2">
      <c r="A3939" s="95" t="s">
        <v>953</v>
      </c>
      <c r="B3939" s="93" t="s">
        <v>956</v>
      </c>
      <c r="C3939" s="94">
        <v>43</v>
      </c>
      <c r="D3939" s="95" t="s">
        <v>101</v>
      </c>
      <c r="E3939" s="117">
        <v>3221</v>
      </c>
      <c r="F3939" s="140" t="s">
        <v>297</v>
      </c>
      <c r="H3939" s="275">
        <v>3000</v>
      </c>
      <c r="I3939" s="275"/>
      <c r="J3939" s="275"/>
      <c r="K3939" s="275"/>
      <c r="L3939" s="275"/>
      <c r="M3939" s="275">
        <f t="shared" si="2426"/>
        <v>3000</v>
      </c>
    </row>
    <row r="3940" spans="1:13" ht="15" hidden="1" x14ac:dyDescent="0.2">
      <c r="A3940" s="95" t="s">
        <v>953</v>
      </c>
      <c r="B3940" s="93" t="s">
        <v>956</v>
      </c>
      <c r="C3940" s="94">
        <v>43</v>
      </c>
      <c r="D3940" s="95" t="s">
        <v>101</v>
      </c>
      <c r="E3940" s="117">
        <v>3223</v>
      </c>
      <c r="F3940" s="140" t="s">
        <v>48</v>
      </c>
      <c r="H3940" s="275">
        <v>4500</v>
      </c>
      <c r="I3940" s="275"/>
      <c r="J3940" s="275"/>
      <c r="K3940" s="275"/>
      <c r="L3940" s="275"/>
      <c r="M3940" s="275">
        <f t="shared" si="2426"/>
        <v>4500</v>
      </c>
    </row>
    <row r="3941" spans="1:13" ht="15" hidden="1" x14ac:dyDescent="0.2">
      <c r="A3941" s="95" t="s">
        <v>953</v>
      </c>
      <c r="B3941" s="93" t="s">
        <v>956</v>
      </c>
      <c r="C3941" s="94">
        <v>43</v>
      </c>
      <c r="D3941" s="95" t="s">
        <v>101</v>
      </c>
      <c r="E3941" s="117">
        <v>3225</v>
      </c>
      <c r="F3941" s="140" t="s">
        <v>473</v>
      </c>
      <c r="H3941" s="275">
        <v>2000</v>
      </c>
      <c r="I3941" s="275"/>
      <c r="J3941" s="275"/>
      <c r="K3941" s="275"/>
      <c r="L3941" s="275"/>
      <c r="M3941" s="275">
        <f t="shared" si="2426"/>
        <v>2000</v>
      </c>
    </row>
    <row r="3942" spans="1:13" ht="15" hidden="1" x14ac:dyDescent="0.2">
      <c r="A3942" s="95" t="s">
        <v>953</v>
      </c>
      <c r="B3942" s="93" t="s">
        <v>956</v>
      </c>
      <c r="C3942" s="94">
        <v>43</v>
      </c>
      <c r="D3942" s="95" t="s">
        <v>101</v>
      </c>
      <c r="E3942" s="117">
        <v>3227</v>
      </c>
      <c r="F3942" s="140" t="s">
        <v>51</v>
      </c>
      <c r="H3942" s="275">
        <v>1000</v>
      </c>
      <c r="I3942" s="275"/>
      <c r="J3942" s="275"/>
      <c r="K3942" s="275"/>
      <c r="L3942" s="275"/>
      <c r="M3942" s="275">
        <f t="shared" si="2426"/>
        <v>1000</v>
      </c>
    </row>
    <row r="3943" spans="1:13" hidden="1" x14ac:dyDescent="0.2">
      <c r="A3943" s="116" t="s">
        <v>953</v>
      </c>
      <c r="B3943" s="100" t="s">
        <v>956</v>
      </c>
      <c r="C3943" s="101">
        <v>43</v>
      </c>
      <c r="D3943" s="116"/>
      <c r="E3943" s="111">
        <v>323</v>
      </c>
      <c r="F3943" s="139"/>
      <c r="G3943" s="181"/>
      <c r="H3943" s="106">
        <f t="shared" ref="H3943:J3943" si="2439">SUM(H3944:H3949)</f>
        <v>41000</v>
      </c>
      <c r="I3943" s="106">
        <f t="shared" si="2439"/>
        <v>0</v>
      </c>
      <c r="J3943" s="106">
        <f t="shared" si="2439"/>
        <v>2000</v>
      </c>
      <c r="K3943" s="106">
        <f t="shared" ref="K3943:L3943" si="2440">SUM(K3944:K3949)</f>
        <v>0</v>
      </c>
      <c r="L3943" s="106">
        <f t="shared" si="2440"/>
        <v>0</v>
      </c>
      <c r="M3943" s="106">
        <f t="shared" si="2426"/>
        <v>43000</v>
      </c>
    </row>
    <row r="3944" spans="1:13" ht="15" hidden="1" x14ac:dyDescent="0.2">
      <c r="A3944" s="95" t="s">
        <v>953</v>
      </c>
      <c r="B3944" s="93" t="s">
        <v>956</v>
      </c>
      <c r="C3944" s="94">
        <v>43</v>
      </c>
      <c r="D3944" s="95" t="s">
        <v>101</v>
      </c>
      <c r="E3944" s="117">
        <v>3231</v>
      </c>
      <c r="F3944" s="140" t="s">
        <v>52</v>
      </c>
      <c r="H3944" s="275">
        <v>5000</v>
      </c>
      <c r="I3944" s="275"/>
      <c r="J3944" s="275"/>
      <c r="K3944" s="275"/>
      <c r="L3944" s="275"/>
      <c r="M3944" s="275">
        <f t="shared" si="2426"/>
        <v>5000</v>
      </c>
    </row>
    <row r="3945" spans="1:13" ht="15" hidden="1" x14ac:dyDescent="0.2">
      <c r="A3945" s="95" t="s">
        <v>953</v>
      </c>
      <c r="B3945" s="93" t="s">
        <v>956</v>
      </c>
      <c r="C3945" s="94">
        <v>43</v>
      </c>
      <c r="D3945" s="95" t="s">
        <v>101</v>
      </c>
      <c r="E3945" s="117">
        <v>3232</v>
      </c>
      <c r="F3945" s="140" t="s">
        <v>53</v>
      </c>
      <c r="H3945" s="275">
        <v>5000</v>
      </c>
      <c r="I3945" s="275"/>
      <c r="J3945" s="275"/>
      <c r="K3945" s="275"/>
      <c r="L3945" s="275"/>
      <c r="M3945" s="275">
        <f t="shared" si="2426"/>
        <v>5000</v>
      </c>
    </row>
    <row r="3946" spans="1:13" ht="15" hidden="1" x14ac:dyDescent="0.2">
      <c r="A3946" s="95" t="s">
        <v>953</v>
      </c>
      <c r="B3946" s="93" t="s">
        <v>956</v>
      </c>
      <c r="C3946" s="94">
        <v>43</v>
      </c>
      <c r="D3946" s="95" t="s">
        <v>101</v>
      </c>
      <c r="E3946" s="117">
        <v>3234</v>
      </c>
      <c r="F3946" s="140" t="s">
        <v>55</v>
      </c>
      <c r="H3946" s="275">
        <v>3000</v>
      </c>
      <c r="I3946" s="275"/>
      <c r="J3946" s="275">
        <v>2000</v>
      </c>
      <c r="K3946" s="275"/>
      <c r="L3946" s="275"/>
      <c r="M3946" s="275">
        <f t="shared" si="2426"/>
        <v>5000</v>
      </c>
    </row>
    <row r="3947" spans="1:13" ht="15" hidden="1" x14ac:dyDescent="0.2">
      <c r="A3947" s="95" t="s">
        <v>953</v>
      </c>
      <c r="B3947" s="93" t="s">
        <v>956</v>
      </c>
      <c r="C3947" s="94">
        <v>43</v>
      </c>
      <c r="D3947" s="95" t="s">
        <v>101</v>
      </c>
      <c r="E3947" s="117">
        <v>3237</v>
      </c>
      <c r="F3947" s="140" t="s">
        <v>58</v>
      </c>
      <c r="H3947" s="275">
        <v>13000</v>
      </c>
      <c r="I3947" s="275"/>
      <c r="J3947" s="275"/>
      <c r="K3947" s="275"/>
      <c r="L3947" s="275"/>
      <c r="M3947" s="275">
        <f t="shared" si="2426"/>
        <v>13000</v>
      </c>
    </row>
    <row r="3948" spans="1:13" ht="15" hidden="1" x14ac:dyDescent="0.2">
      <c r="A3948" s="95" t="s">
        <v>953</v>
      </c>
      <c r="B3948" s="93" t="s">
        <v>956</v>
      </c>
      <c r="C3948" s="94">
        <v>43</v>
      </c>
      <c r="D3948" s="95" t="s">
        <v>101</v>
      </c>
      <c r="E3948" s="117">
        <v>3238</v>
      </c>
      <c r="F3948" s="140" t="s">
        <v>59</v>
      </c>
      <c r="H3948" s="275">
        <v>5000</v>
      </c>
      <c r="I3948" s="275"/>
      <c r="J3948" s="275"/>
      <c r="K3948" s="275"/>
      <c r="L3948" s="275"/>
      <c r="M3948" s="275">
        <f t="shared" si="2426"/>
        <v>5000</v>
      </c>
    </row>
    <row r="3949" spans="1:13" ht="15" hidden="1" x14ac:dyDescent="0.2">
      <c r="A3949" s="95" t="s">
        <v>953</v>
      </c>
      <c r="B3949" s="93" t="s">
        <v>956</v>
      </c>
      <c r="C3949" s="94">
        <v>43</v>
      </c>
      <c r="D3949" s="95" t="s">
        <v>101</v>
      </c>
      <c r="E3949" s="117">
        <v>3239</v>
      </c>
      <c r="F3949" s="140" t="s">
        <v>60</v>
      </c>
      <c r="H3949" s="275">
        <v>10000</v>
      </c>
      <c r="I3949" s="275"/>
      <c r="J3949" s="275"/>
      <c r="K3949" s="275"/>
      <c r="L3949" s="275"/>
      <c r="M3949" s="275">
        <f t="shared" si="2426"/>
        <v>10000</v>
      </c>
    </row>
    <row r="3950" spans="1:13" hidden="1" x14ac:dyDescent="0.2">
      <c r="A3950" s="116" t="s">
        <v>953</v>
      </c>
      <c r="B3950" s="100" t="s">
        <v>956</v>
      </c>
      <c r="C3950" s="101">
        <v>43</v>
      </c>
      <c r="D3950" s="116"/>
      <c r="E3950" s="111">
        <v>329</v>
      </c>
      <c r="F3950" s="139"/>
      <c r="G3950" s="181"/>
      <c r="H3950" s="106">
        <f t="shared" ref="H3950:J3950" si="2441">SUM(H3951:H3955)</f>
        <v>16000</v>
      </c>
      <c r="I3950" s="106">
        <f t="shared" si="2441"/>
        <v>0</v>
      </c>
      <c r="J3950" s="106">
        <f t="shared" si="2441"/>
        <v>0</v>
      </c>
      <c r="K3950" s="106">
        <f t="shared" ref="K3950:L3950" si="2442">SUM(K3951:K3955)</f>
        <v>0</v>
      </c>
      <c r="L3950" s="106">
        <f t="shared" si="2442"/>
        <v>0</v>
      </c>
      <c r="M3950" s="106">
        <f t="shared" si="2426"/>
        <v>16000</v>
      </c>
    </row>
    <row r="3951" spans="1:13" ht="15" hidden="1" x14ac:dyDescent="0.2">
      <c r="A3951" s="95" t="s">
        <v>953</v>
      </c>
      <c r="B3951" s="93" t="s">
        <v>956</v>
      </c>
      <c r="C3951" s="94">
        <v>43</v>
      </c>
      <c r="D3951" s="95" t="s">
        <v>101</v>
      </c>
      <c r="E3951" s="117">
        <v>3292</v>
      </c>
      <c r="F3951" s="140" t="s">
        <v>63</v>
      </c>
      <c r="H3951" s="275">
        <v>2000</v>
      </c>
      <c r="I3951" s="275"/>
      <c r="J3951" s="275"/>
      <c r="K3951" s="275"/>
      <c r="L3951" s="275"/>
      <c r="M3951" s="275">
        <f t="shared" si="2426"/>
        <v>2000</v>
      </c>
    </row>
    <row r="3952" spans="1:13" ht="15" hidden="1" x14ac:dyDescent="0.2">
      <c r="A3952" s="95" t="s">
        <v>953</v>
      </c>
      <c r="B3952" s="93" t="s">
        <v>956</v>
      </c>
      <c r="C3952" s="94">
        <v>43</v>
      </c>
      <c r="D3952" s="95" t="s">
        <v>101</v>
      </c>
      <c r="E3952" s="117">
        <v>3293</v>
      </c>
      <c r="F3952" s="140" t="s">
        <v>64</v>
      </c>
      <c r="H3952" s="275">
        <v>4000</v>
      </c>
      <c r="I3952" s="275"/>
      <c r="J3952" s="275"/>
      <c r="K3952" s="275"/>
      <c r="L3952" s="275"/>
      <c r="M3952" s="275">
        <f t="shared" si="2426"/>
        <v>4000</v>
      </c>
    </row>
    <row r="3953" spans="1:13" ht="15" hidden="1" x14ac:dyDescent="0.2">
      <c r="A3953" s="95" t="s">
        <v>953</v>
      </c>
      <c r="B3953" s="93" t="s">
        <v>956</v>
      </c>
      <c r="C3953" s="94">
        <v>43</v>
      </c>
      <c r="D3953" s="95" t="s">
        <v>101</v>
      </c>
      <c r="E3953" s="117">
        <v>3294</v>
      </c>
      <c r="F3953" s="140" t="s">
        <v>604</v>
      </c>
      <c r="H3953" s="275">
        <v>1000</v>
      </c>
      <c r="I3953" s="275"/>
      <c r="J3953" s="275"/>
      <c r="K3953" s="275"/>
      <c r="L3953" s="275"/>
      <c r="M3953" s="275">
        <f t="shared" si="2426"/>
        <v>1000</v>
      </c>
    </row>
    <row r="3954" spans="1:13" ht="15" hidden="1" x14ac:dyDescent="0.2">
      <c r="A3954" s="95" t="s">
        <v>953</v>
      </c>
      <c r="B3954" s="93" t="s">
        <v>956</v>
      </c>
      <c r="C3954" s="94">
        <v>43</v>
      </c>
      <c r="D3954" s="95" t="s">
        <v>101</v>
      </c>
      <c r="E3954" s="117">
        <v>3295</v>
      </c>
      <c r="F3954" s="140" t="s">
        <v>66</v>
      </c>
      <c r="H3954" s="275">
        <v>4000</v>
      </c>
      <c r="I3954" s="275"/>
      <c r="J3954" s="275"/>
      <c r="K3954" s="275"/>
      <c r="L3954" s="275"/>
      <c r="M3954" s="275">
        <f t="shared" si="2426"/>
        <v>4000</v>
      </c>
    </row>
    <row r="3955" spans="1:13" ht="15" hidden="1" x14ac:dyDescent="0.2">
      <c r="A3955" s="95" t="s">
        <v>953</v>
      </c>
      <c r="B3955" s="93" t="s">
        <v>956</v>
      </c>
      <c r="C3955" s="94">
        <v>43</v>
      </c>
      <c r="D3955" s="95" t="s">
        <v>101</v>
      </c>
      <c r="E3955" s="117">
        <v>3299</v>
      </c>
      <c r="F3955" s="140" t="s">
        <v>67</v>
      </c>
      <c r="H3955" s="275">
        <v>5000</v>
      </c>
      <c r="I3955" s="275"/>
      <c r="J3955" s="275"/>
      <c r="K3955" s="275"/>
      <c r="L3955" s="275"/>
      <c r="M3955" s="275">
        <f t="shared" si="2426"/>
        <v>5000</v>
      </c>
    </row>
    <row r="3956" spans="1:13" hidden="1" x14ac:dyDescent="0.25">
      <c r="A3956" s="182" t="s">
        <v>953</v>
      </c>
      <c r="B3956" s="163" t="s">
        <v>956</v>
      </c>
      <c r="C3956" s="394">
        <v>43</v>
      </c>
      <c r="D3956" s="163"/>
      <c r="E3956" s="165">
        <v>34</v>
      </c>
      <c r="F3956" s="166"/>
      <c r="G3956" s="166"/>
      <c r="H3956" s="180">
        <f t="shared" ref="H3956:J3956" si="2443">H3957+H3959</f>
        <v>2600</v>
      </c>
      <c r="I3956" s="180">
        <f t="shared" si="2443"/>
        <v>0</v>
      </c>
      <c r="J3956" s="180">
        <f t="shared" si="2443"/>
        <v>0</v>
      </c>
      <c r="K3956" s="180">
        <f t="shared" ref="K3956:L3956" si="2444">K3957+K3959</f>
        <v>0</v>
      </c>
      <c r="L3956" s="180">
        <f t="shared" si="2444"/>
        <v>0</v>
      </c>
      <c r="M3956" s="180">
        <f t="shared" si="2426"/>
        <v>2600</v>
      </c>
    </row>
    <row r="3957" spans="1:13" hidden="1" x14ac:dyDescent="0.2">
      <c r="A3957" s="116" t="s">
        <v>953</v>
      </c>
      <c r="B3957" s="100" t="s">
        <v>956</v>
      </c>
      <c r="C3957" s="101">
        <v>43</v>
      </c>
      <c r="D3957" s="116"/>
      <c r="E3957" s="111">
        <v>342</v>
      </c>
      <c r="F3957" s="149"/>
      <c r="G3957" s="149"/>
      <c r="H3957" s="155">
        <f t="shared" ref="H3957:L3957" si="2445">H3958</f>
        <v>100</v>
      </c>
      <c r="I3957" s="155">
        <f t="shared" si="2445"/>
        <v>0</v>
      </c>
      <c r="J3957" s="155">
        <f t="shared" si="2445"/>
        <v>0</v>
      </c>
      <c r="K3957" s="155">
        <f t="shared" si="2445"/>
        <v>0</v>
      </c>
      <c r="L3957" s="155">
        <f t="shared" si="2445"/>
        <v>0</v>
      </c>
      <c r="M3957" s="155">
        <f t="shared" si="2426"/>
        <v>100</v>
      </c>
    </row>
    <row r="3958" spans="1:13" ht="45" hidden="1" x14ac:dyDescent="0.2">
      <c r="A3958" s="95" t="s">
        <v>953</v>
      </c>
      <c r="B3958" s="93" t="s">
        <v>956</v>
      </c>
      <c r="C3958" s="94">
        <v>43</v>
      </c>
      <c r="D3958" s="95" t="s">
        <v>101</v>
      </c>
      <c r="E3958" s="136">
        <v>3423</v>
      </c>
      <c r="F3958" s="183" t="s">
        <v>828</v>
      </c>
      <c r="G3958" s="183"/>
      <c r="H3958" s="275">
        <v>100</v>
      </c>
      <c r="I3958" s="275"/>
      <c r="J3958" s="275"/>
      <c r="K3958" s="275"/>
      <c r="L3958" s="275"/>
      <c r="M3958" s="275">
        <f t="shared" si="2426"/>
        <v>100</v>
      </c>
    </row>
    <row r="3959" spans="1:13" hidden="1" x14ac:dyDescent="0.2">
      <c r="A3959" s="116" t="s">
        <v>953</v>
      </c>
      <c r="B3959" s="100" t="s">
        <v>956</v>
      </c>
      <c r="C3959" s="101">
        <v>43</v>
      </c>
      <c r="D3959" s="116"/>
      <c r="E3959" s="111">
        <v>343</v>
      </c>
      <c r="F3959" s="139"/>
      <c r="G3959" s="181"/>
      <c r="H3959" s="106">
        <f t="shared" ref="H3959:J3959" si="2446">SUM(H3960:H3963)</f>
        <v>2500</v>
      </c>
      <c r="I3959" s="106">
        <f t="shared" si="2446"/>
        <v>0</v>
      </c>
      <c r="J3959" s="106">
        <f t="shared" si="2446"/>
        <v>0</v>
      </c>
      <c r="K3959" s="106">
        <f t="shared" ref="K3959:L3959" si="2447">SUM(K3960:K3963)</f>
        <v>0</v>
      </c>
      <c r="L3959" s="106">
        <f t="shared" si="2447"/>
        <v>0</v>
      </c>
      <c r="M3959" s="106">
        <f t="shared" si="2426"/>
        <v>2500</v>
      </c>
    </row>
    <row r="3960" spans="1:13" ht="15" hidden="1" x14ac:dyDescent="0.2">
      <c r="A3960" s="95" t="s">
        <v>953</v>
      </c>
      <c r="B3960" s="93" t="s">
        <v>956</v>
      </c>
      <c r="C3960" s="94">
        <v>43</v>
      </c>
      <c r="D3960" s="95" t="s">
        <v>101</v>
      </c>
      <c r="E3960" s="136">
        <v>3431</v>
      </c>
      <c r="F3960" s="141" t="s">
        <v>68</v>
      </c>
      <c r="H3960" s="275">
        <v>400</v>
      </c>
      <c r="I3960" s="275"/>
      <c r="J3960" s="275"/>
      <c r="K3960" s="275"/>
      <c r="L3960" s="275"/>
      <c r="M3960" s="275">
        <f t="shared" si="2426"/>
        <v>400</v>
      </c>
    </row>
    <row r="3961" spans="1:13" ht="30" hidden="1" x14ac:dyDescent="0.2">
      <c r="A3961" s="95" t="s">
        <v>953</v>
      </c>
      <c r="B3961" s="93" t="s">
        <v>956</v>
      </c>
      <c r="C3961" s="94">
        <v>43</v>
      </c>
      <c r="D3961" s="95" t="s">
        <v>101</v>
      </c>
      <c r="E3961" s="136">
        <v>3432</v>
      </c>
      <c r="F3961" s="141" t="s">
        <v>789</v>
      </c>
      <c r="H3961" s="275">
        <v>100</v>
      </c>
      <c r="I3961" s="275"/>
      <c r="J3961" s="275"/>
      <c r="K3961" s="275"/>
      <c r="L3961" s="275"/>
      <c r="M3961" s="275">
        <f t="shared" si="2426"/>
        <v>100</v>
      </c>
    </row>
    <row r="3962" spans="1:13" ht="15" hidden="1" x14ac:dyDescent="0.2">
      <c r="A3962" s="95" t="s">
        <v>953</v>
      </c>
      <c r="B3962" s="93" t="s">
        <v>956</v>
      </c>
      <c r="C3962" s="94">
        <v>43</v>
      </c>
      <c r="D3962" s="95" t="s">
        <v>101</v>
      </c>
      <c r="E3962" s="136">
        <v>3433</v>
      </c>
      <c r="F3962" s="141" t="s">
        <v>69</v>
      </c>
      <c r="H3962" s="275">
        <v>500</v>
      </c>
      <c r="I3962" s="275"/>
      <c r="J3962" s="275"/>
      <c r="K3962" s="275"/>
      <c r="L3962" s="275"/>
      <c r="M3962" s="275">
        <f t="shared" si="2426"/>
        <v>500</v>
      </c>
    </row>
    <row r="3963" spans="1:13" ht="15" hidden="1" x14ac:dyDescent="0.2">
      <c r="A3963" s="95" t="s">
        <v>953</v>
      </c>
      <c r="B3963" s="93" t="s">
        <v>956</v>
      </c>
      <c r="C3963" s="94">
        <v>43</v>
      </c>
      <c r="D3963" s="95" t="s">
        <v>101</v>
      </c>
      <c r="E3963" s="136">
        <v>3434</v>
      </c>
      <c r="F3963" s="141" t="s">
        <v>70</v>
      </c>
      <c r="H3963" s="275">
        <v>1500</v>
      </c>
      <c r="I3963" s="275"/>
      <c r="J3963" s="275"/>
      <c r="K3963" s="275"/>
      <c r="L3963" s="275"/>
      <c r="M3963" s="275">
        <f t="shared" si="2426"/>
        <v>1500</v>
      </c>
    </row>
    <row r="3964" spans="1:13" hidden="1" x14ac:dyDescent="0.25">
      <c r="A3964" s="182" t="s">
        <v>953</v>
      </c>
      <c r="B3964" s="163" t="s">
        <v>956</v>
      </c>
      <c r="C3964" s="394">
        <v>43</v>
      </c>
      <c r="D3964" s="163"/>
      <c r="E3964" s="165">
        <v>42</v>
      </c>
      <c r="F3964" s="166"/>
      <c r="G3964" s="166"/>
      <c r="H3964" s="180">
        <f t="shared" ref="H3964:J3964" si="2448">H3965+H3970</f>
        <v>8000</v>
      </c>
      <c r="I3964" s="180">
        <f t="shared" si="2448"/>
        <v>0</v>
      </c>
      <c r="J3964" s="180">
        <f t="shared" si="2448"/>
        <v>40800</v>
      </c>
      <c r="K3964" s="180">
        <f t="shared" ref="K3964:L3964" si="2449">K3965+K3970</f>
        <v>0</v>
      </c>
      <c r="L3964" s="180">
        <f t="shared" si="2449"/>
        <v>0</v>
      </c>
      <c r="M3964" s="180">
        <f t="shared" si="2426"/>
        <v>48800</v>
      </c>
    </row>
    <row r="3965" spans="1:13" s="137" customFormat="1" hidden="1" x14ac:dyDescent="0.2">
      <c r="A3965" s="116" t="s">
        <v>953</v>
      </c>
      <c r="B3965" s="100" t="s">
        <v>956</v>
      </c>
      <c r="C3965" s="101">
        <v>43</v>
      </c>
      <c r="D3965" s="116"/>
      <c r="E3965" s="111">
        <v>422</v>
      </c>
      <c r="F3965" s="149"/>
      <c r="G3965" s="149"/>
      <c r="H3965" s="155">
        <f t="shared" ref="H3965:J3965" si="2450">SUM(H3966:H3969)</f>
        <v>8000</v>
      </c>
      <c r="I3965" s="155">
        <f t="shared" si="2450"/>
        <v>0</v>
      </c>
      <c r="J3965" s="155">
        <f t="shared" si="2450"/>
        <v>5800</v>
      </c>
      <c r="K3965" s="155">
        <f t="shared" ref="K3965:L3965" si="2451">SUM(K3966:K3969)</f>
        <v>0</v>
      </c>
      <c r="L3965" s="155">
        <f t="shared" si="2451"/>
        <v>0</v>
      </c>
      <c r="M3965" s="155">
        <f t="shared" si="2426"/>
        <v>13800</v>
      </c>
    </row>
    <row r="3966" spans="1:13" s="137" customFormat="1" ht="15" hidden="1" x14ac:dyDescent="0.2">
      <c r="A3966" s="95" t="s">
        <v>953</v>
      </c>
      <c r="B3966" s="93" t="s">
        <v>956</v>
      </c>
      <c r="C3966" s="94">
        <v>43</v>
      </c>
      <c r="D3966" s="95" t="s">
        <v>101</v>
      </c>
      <c r="E3966" s="136">
        <v>4221</v>
      </c>
      <c r="F3966" s="183" t="s">
        <v>74</v>
      </c>
      <c r="G3966" s="183"/>
      <c r="H3966" s="275">
        <v>3000</v>
      </c>
      <c r="I3966" s="275"/>
      <c r="J3966" s="275"/>
      <c r="K3966" s="275"/>
      <c r="L3966" s="275"/>
      <c r="M3966" s="275">
        <f t="shared" si="2426"/>
        <v>3000</v>
      </c>
    </row>
    <row r="3967" spans="1:13" ht="15" hidden="1" x14ac:dyDescent="0.2">
      <c r="A3967" s="395" t="s">
        <v>953</v>
      </c>
      <c r="B3967" s="133" t="s">
        <v>956</v>
      </c>
      <c r="C3967" s="134">
        <v>43</v>
      </c>
      <c r="D3967" s="150" t="s">
        <v>101</v>
      </c>
      <c r="E3967" s="192">
        <v>4222</v>
      </c>
      <c r="F3967" s="141" t="s">
        <v>75</v>
      </c>
      <c r="G3967" s="194"/>
      <c r="H3967" s="275">
        <v>2000</v>
      </c>
      <c r="I3967" s="275"/>
      <c r="J3967" s="275"/>
      <c r="K3967" s="275"/>
      <c r="L3967" s="275"/>
      <c r="M3967" s="275">
        <f t="shared" si="2426"/>
        <v>2000</v>
      </c>
    </row>
    <row r="3968" spans="1:13" ht="15" hidden="1" x14ac:dyDescent="0.2">
      <c r="A3968" s="395" t="s">
        <v>953</v>
      </c>
      <c r="B3968" s="133" t="s">
        <v>956</v>
      </c>
      <c r="C3968" s="134">
        <v>43</v>
      </c>
      <c r="D3968" s="150" t="s">
        <v>101</v>
      </c>
      <c r="E3968" s="192">
        <v>4223</v>
      </c>
      <c r="F3968" s="141" t="s">
        <v>76</v>
      </c>
      <c r="G3968" s="194"/>
      <c r="H3968" s="275">
        <v>3000</v>
      </c>
      <c r="I3968" s="275"/>
      <c r="J3968" s="275">
        <v>2000</v>
      </c>
      <c r="K3968" s="275"/>
      <c r="L3968" s="275"/>
      <c r="M3968" s="275">
        <f t="shared" si="2426"/>
        <v>5000</v>
      </c>
    </row>
    <row r="3969" spans="1:13" ht="15" hidden="1" x14ac:dyDescent="0.2">
      <c r="A3969" s="395" t="s">
        <v>953</v>
      </c>
      <c r="B3969" s="133" t="s">
        <v>956</v>
      </c>
      <c r="C3969" s="134">
        <v>43</v>
      </c>
      <c r="D3969" s="150" t="s">
        <v>101</v>
      </c>
      <c r="E3969" s="192">
        <v>4227</v>
      </c>
      <c r="F3969" s="141" t="s">
        <v>77</v>
      </c>
      <c r="G3969" s="194"/>
      <c r="H3969" s="275"/>
      <c r="I3969" s="275"/>
      <c r="J3969" s="275">
        <v>3800</v>
      </c>
      <c r="K3969" s="275"/>
      <c r="L3969" s="275"/>
      <c r="M3969" s="275">
        <f t="shared" si="2426"/>
        <v>3800</v>
      </c>
    </row>
    <row r="3970" spans="1:13" s="137" customFormat="1" hidden="1" x14ac:dyDescent="0.2">
      <c r="A3970" s="116" t="s">
        <v>953</v>
      </c>
      <c r="B3970" s="100" t="s">
        <v>956</v>
      </c>
      <c r="C3970" s="101">
        <v>43</v>
      </c>
      <c r="D3970" s="116"/>
      <c r="E3970" s="111">
        <v>423</v>
      </c>
      <c r="F3970" s="149"/>
      <c r="G3970" s="149"/>
      <c r="H3970" s="155">
        <f t="shared" ref="H3970:L3970" si="2452">H3971</f>
        <v>0</v>
      </c>
      <c r="I3970" s="155">
        <f t="shared" si="2452"/>
        <v>0</v>
      </c>
      <c r="J3970" s="155">
        <f t="shared" si="2452"/>
        <v>35000</v>
      </c>
      <c r="K3970" s="155">
        <f t="shared" si="2452"/>
        <v>0</v>
      </c>
      <c r="L3970" s="155">
        <f t="shared" si="2452"/>
        <v>0</v>
      </c>
      <c r="M3970" s="155">
        <f t="shared" si="2426"/>
        <v>35000</v>
      </c>
    </row>
    <row r="3971" spans="1:13" s="137" customFormat="1" ht="15" hidden="1" x14ac:dyDescent="0.2">
      <c r="A3971" s="95" t="s">
        <v>953</v>
      </c>
      <c r="B3971" s="93" t="s">
        <v>956</v>
      </c>
      <c r="C3971" s="94">
        <v>43</v>
      </c>
      <c r="D3971" s="95" t="s">
        <v>101</v>
      </c>
      <c r="E3971" s="136">
        <v>4231</v>
      </c>
      <c r="F3971" s="183" t="s">
        <v>241</v>
      </c>
      <c r="G3971" s="183"/>
      <c r="H3971" s="275"/>
      <c r="I3971" s="275"/>
      <c r="J3971" s="275">
        <v>35000</v>
      </c>
      <c r="K3971" s="275"/>
      <c r="L3971" s="275"/>
      <c r="M3971" s="275">
        <f t="shared" si="2426"/>
        <v>35000</v>
      </c>
    </row>
    <row r="3972" spans="1:13" ht="33.75" hidden="1" x14ac:dyDescent="0.2">
      <c r="A3972" s="187" t="s">
        <v>953</v>
      </c>
      <c r="B3972" s="169" t="s">
        <v>957</v>
      </c>
      <c r="C3972" s="169"/>
      <c r="D3972" s="169"/>
      <c r="E3972" s="170"/>
      <c r="F3972" s="172" t="s">
        <v>886</v>
      </c>
      <c r="G3972" s="173" t="s">
        <v>661</v>
      </c>
      <c r="H3972" s="179">
        <f>H3973+H3977+H3980+H3983+H3986</f>
        <v>2883019</v>
      </c>
      <c r="I3972" s="179">
        <f t="shared" ref="I3972:L3972" si="2453">I3973+I3977+I3980+I3983+I3986</f>
        <v>13000</v>
      </c>
      <c r="J3972" s="179">
        <f t="shared" si="2453"/>
        <v>23000</v>
      </c>
      <c r="K3972" s="179">
        <f t="shared" si="2453"/>
        <v>100000</v>
      </c>
      <c r="L3972" s="179">
        <f t="shared" si="2453"/>
        <v>0</v>
      </c>
      <c r="M3972" s="179">
        <f t="shared" si="1881"/>
        <v>2793019</v>
      </c>
    </row>
    <row r="3973" spans="1:13" hidden="1" x14ac:dyDescent="0.2">
      <c r="A3973" s="182" t="s">
        <v>953</v>
      </c>
      <c r="B3973" s="163" t="s">
        <v>957</v>
      </c>
      <c r="C3973" s="164">
        <v>11</v>
      </c>
      <c r="D3973" s="163"/>
      <c r="E3973" s="165">
        <v>32</v>
      </c>
      <c r="F3973" s="166"/>
      <c r="G3973" s="166"/>
      <c r="H3973" s="180">
        <f t="shared" ref="H3973:L3973" si="2454">H3974</f>
        <v>539817</v>
      </c>
      <c r="I3973" s="180">
        <f t="shared" si="2454"/>
        <v>0</v>
      </c>
      <c r="J3973" s="180">
        <f t="shared" si="2454"/>
        <v>23000</v>
      </c>
      <c r="K3973" s="180">
        <f t="shared" si="2454"/>
        <v>0</v>
      </c>
      <c r="L3973" s="180">
        <f t="shared" si="2454"/>
        <v>0</v>
      </c>
      <c r="M3973" s="180">
        <f t="shared" si="1881"/>
        <v>562817</v>
      </c>
    </row>
    <row r="3974" spans="1:13" hidden="1" x14ac:dyDescent="0.2">
      <c r="A3974" s="116" t="s">
        <v>953</v>
      </c>
      <c r="B3974" s="100" t="s">
        <v>957</v>
      </c>
      <c r="C3974" s="101">
        <v>11</v>
      </c>
      <c r="D3974" s="116"/>
      <c r="E3974" s="111">
        <v>323</v>
      </c>
      <c r="F3974" s="139"/>
      <c r="G3974" s="181"/>
      <c r="H3974" s="106">
        <f t="shared" ref="H3974:I3974" si="2455">SUM(H3975:H3976)</f>
        <v>539817</v>
      </c>
      <c r="I3974" s="106">
        <f t="shared" si="2455"/>
        <v>0</v>
      </c>
      <c r="J3974" s="106">
        <f t="shared" ref="J3974:L3974" si="2456">SUM(J3975:J3976)</f>
        <v>23000</v>
      </c>
      <c r="K3974" s="106">
        <f t="shared" si="2456"/>
        <v>0</v>
      </c>
      <c r="L3974" s="106">
        <f t="shared" si="2456"/>
        <v>0</v>
      </c>
      <c r="M3974" s="106">
        <f t="shared" si="1881"/>
        <v>562817</v>
      </c>
    </row>
    <row r="3975" spans="1:13" ht="15" hidden="1" x14ac:dyDescent="0.2">
      <c r="A3975" s="95" t="s">
        <v>953</v>
      </c>
      <c r="B3975" s="93" t="s">
        <v>957</v>
      </c>
      <c r="C3975" s="94">
        <v>11</v>
      </c>
      <c r="D3975" s="95" t="s">
        <v>101</v>
      </c>
      <c r="E3975" s="117">
        <v>3232</v>
      </c>
      <c r="F3975" s="140" t="s">
        <v>53</v>
      </c>
      <c r="H3975" s="275">
        <v>500000</v>
      </c>
      <c r="I3975" s="275"/>
      <c r="J3975" s="275"/>
      <c r="K3975" s="275"/>
      <c r="L3975" s="275"/>
      <c r="M3975" s="275">
        <f t="shared" si="1881"/>
        <v>500000</v>
      </c>
    </row>
    <row r="3976" spans="1:13" ht="15" hidden="1" x14ac:dyDescent="0.2">
      <c r="A3976" s="95" t="s">
        <v>953</v>
      </c>
      <c r="B3976" s="93" t="s">
        <v>957</v>
      </c>
      <c r="C3976" s="94">
        <v>11</v>
      </c>
      <c r="D3976" s="95" t="s">
        <v>101</v>
      </c>
      <c r="E3976" s="117">
        <v>3237</v>
      </c>
      <c r="F3976" s="140" t="s">
        <v>58</v>
      </c>
      <c r="H3976" s="275">
        <v>39817</v>
      </c>
      <c r="I3976" s="275"/>
      <c r="J3976" s="275">
        <v>23000</v>
      </c>
      <c r="K3976" s="275"/>
      <c r="L3976" s="275"/>
      <c r="M3976" s="275">
        <f t="shared" si="1881"/>
        <v>62817</v>
      </c>
    </row>
    <row r="3977" spans="1:13" hidden="1" x14ac:dyDescent="0.2">
      <c r="A3977" s="182" t="s">
        <v>953</v>
      </c>
      <c r="B3977" s="163" t="s">
        <v>957</v>
      </c>
      <c r="C3977" s="164">
        <v>11</v>
      </c>
      <c r="D3977" s="164"/>
      <c r="E3977" s="165">
        <v>41</v>
      </c>
      <c r="F3977" s="166"/>
      <c r="G3977" s="167"/>
      <c r="H3977" s="296">
        <f t="shared" ref="H3977:L3978" si="2457">H3978</f>
        <v>13272</v>
      </c>
      <c r="I3977" s="296">
        <f t="shared" si="2457"/>
        <v>13000</v>
      </c>
      <c r="J3977" s="296">
        <f t="shared" si="2457"/>
        <v>0</v>
      </c>
      <c r="K3977" s="296">
        <f t="shared" si="2457"/>
        <v>0</v>
      </c>
      <c r="L3977" s="296">
        <f t="shared" si="2457"/>
        <v>0</v>
      </c>
      <c r="M3977" s="296">
        <f t="shared" si="1881"/>
        <v>272</v>
      </c>
    </row>
    <row r="3978" spans="1:13" hidden="1" x14ac:dyDescent="0.2">
      <c r="A3978" s="116" t="s">
        <v>953</v>
      </c>
      <c r="B3978" s="100" t="s">
        <v>957</v>
      </c>
      <c r="C3978" s="101">
        <v>11</v>
      </c>
      <c r="D3978" s="102"/>
      <c r="E3978" s="103">
        <v>411</v>
      </c>
      <c r="F3978" s="139"/>
      <c r="G3978" s="104"/>
      <c r="H3978" s="105">
        <f t="shared" si="2457"/>
        <v>13272</v>
      </c>
      <c r="I3978" s="105">
        <f t="shared" si="2457"/>
        <v>13000</v>
      </c>
      <c r="J3978" s="105">
        <f t="shared" si="2457"/>
        <v>0</v>
      </c>
      <c r="K3978" s="105">
        <f t="shared" si="2457"/>
        <v>0</v>
      </c>
      <c r="L3978" s="105">
        <f t="shared" si="2457"/>
        <v>0</v>
      </c>
      <c r="M3978" s="105">
        <f t="shared" si="1881"/>
        <v>272</v>
      </c>
    </row>
    <row r="3979" spans="1:13" ht="15" hidden="1" x14ac:dyDescent="0.2">
      <c r="A3979" s="95" t="s">
        <v>953</v>
      </c>
      <c r="B3979" s="93" t="s">
        <v>957</v>
      </c>
      <c r="C3979" s="94">
        <v>11</v>
      </c>
      <c r="D3979" s="107" t="s">
        <v>101</v>
      </c>
      <c r="E3979" s="108">
        <v>4111</v>
      </c>
      <c r="F3979" s="140" t="s">
        <v>246</v>
      </c>
      <c r="G3979" s="130"/>
      <c r="H3979" s="275">
        <v>13272</v>
      </c>
      <c r="I3979" s="275">
        <v>13000</v>
      </c>
      <c r="J3979" s="275"/>
      <c r="K3979" s="275"/>
      <c r="L3979" s="275"/>
      <c r="M3979" s="275">
        <f t="shared" si="1881"/>
        <v>272</v>
      </c>
    </row>
    <row r="3980" spans="1:13" hidden="1" x14ac:dyDescent="0.2">
      <c r="A3980" s="182" t="s">
        <v>953</v>
      </c>
      <c r="B3980" s="163" t="s">
        <v>957</v>
      </c>
      <c r="C3980" s="164">
        <v>11</v>
      </c>
      <c r="D3980" s="163"/>
      <c r="E3980" s="165">
        <v>42</v>
      </c>
      <c r="F3980" s="166"/>
      <c r="G3980" s="166"/>
      <c r="H3980" s="180">
        <f t="shared" ref="H3980:L3980" si="2458">H3981</f>
        <v>2308695</v>
      </c>
      <c r="I3980" s="180">
        <f t="shared" si="2458"/>
        <v>0</v>
      </c>
      <c r="J3980" s="180">
        <f t="shared" si="2458"/>
        <v>0</v>
      </c>
      <c r="K3980" s="180">
        <f t="shared" si="2458"/>
        <v>100000</v>
      </c>
      <c r="L3980" s="180">
        <f t="shared" si="2458"/>
        <v>0</v>
      </c>
      <c r="M3980" s="180">
        <f t="shared" si="1881"/>
        <v>2208695</v>
      </c>
    </row>
    <row r="3981" spans="1:13" hidden="1" x14ac:dyDescent="0.2">
      <c r="A3981" s="116" t="s">
        <v>953</v>
      </c>
      <c r="B3981" s="100" t="s">
        <v>957</v>
      </c>
      <c r="C3981" s="101">
        <v>11</v>
      </c>
      <c r="D3981" s="116"/>
      <c r="E3981" s="111">
        <v>421</v>
      </c>
      <c r="F3981" s="142"/>
      <c r="G3981" s="181"/>
      <c r="H3981" s="106">
        <f t="shared" ref="H3981:L3981" si="2459">H3982</f>
        <v>2308695</v>
      </c>
      <c r="I3981" s="106">
        <f t="shared" si="2459"/>
        <v>0</v>
      </c>
      <c r="J3981" s="106">
        <f t="shared" si="2459"/>
        <v>0</v>
      </c>
      <c r="K3981" s="106">
        <f t="shared" si="2459"/>
        <v>100000</v>
      </c>
      <c r="L3981" s="106">
        <f t="shared" si="2459"/>
        <v>0</v>
      </c>
      <c r="M3981" s="106">
        <f t="shared" si="1881"/>
        <v>2208695</v>
      </c>
    </row>
    <row r="3982" spans="1:13" ht="15" hidden="1" x14ac:dyDescent="0.2">
      <c r="A3982" s="95" t="s">
        <v>953</v>
      </c>
      <c r="B3982" s="93" t="s">
        <v>957</v>
      </c>
      <c r="C3982" s="94">
        <v>11</v>
      </c>
      <c r="D3982" s="95" t="s">
        <v>101</v>
      </c>
      <c r="E3982" s="117">
        <v>4214</v>
      </c>
      <c r="F3982" s="141" t="s">
        <v>500</v>
      </c>
      <c r="H3982" s="275">
        <v>2308695</v>
      </c>
      <c r="I3982" s="275"/>
      <c r="J3982" s="275"/>
      <c r="K3982" s="275">
        <v>100000</v>
      </c>
      <c r="L3982" s="275"/>
      <c r="M3982" s="275">
        <f t="shared" si="1881"/>
        <v>2208695</v>
      </c>
    </row>
    <row r="3983" spans="1:13" hidden="1" x14ac:dyDescent="0.2">
      <c r="A3983" s="182" t="s">
        <v>953</v>
      </c>
      <c r="B3983" s="163" t="s">
        <v>957</v>
      </c>
      <c r="C3983" s="164">
        <v>31</v>
      </c>
      <c r="D3983" s="164"/>
      <c r="E3983" s="165">
        <v>32</v>
      </c>
      <c r="F3983" s="166"/>
      <c r="G3983" s="167"/>
      <c r="H3983" s="296">
        <f t="shared" ref="H3983:L3984" si="2460">H3984</f>
        <v>7963</v>
      </c>
      <c r="I3983" s="296">
        <f t="shared" si="2460"/>
        <v>0</v>
      </c>
      <c r="J3983" s="296">
        <f t="shared" si="2460"/>
        <v>0</v>
      </c>
      <c r="K3983" s="296">
        <f t="shared" si="2460"/>
        <v>0</v>
      </c>
      <c r="L3983" s="296">
        <f t="shared" si="2460"/>
        <v>0</v>
      </c>
      <c r="M3983" s="296">
        <f t="shared" ref="M3983:M3988" si="2461">H3983-I3983+J3983-K3983+L3983</f>
        <v>7963</v>
      </c>
    </row>
    <row r="3984" spans="1:13" hidden="1" x14ac:dyDescent="0.2">
      <c r="A3984" s="116" t="s">
        <v>953</v>
      </c>
      <c r="B3984" s="100" t="s">
        <v>957</v>
      </c>
      <c r="C3984" s="101">
        <v>31</v>
      </c>
      <c r="D3984" s="102"/>
      <c r="E3984" s="103">
        <v>323</v>
      </c>
      <c r="F3984" s="139"/>
      <c r="G3984" s="104"/>
      <c r="H3984" s="105">
        <f t="shared" si="2460"/>
        <v>7963</v>
      </c>
      <c r="I3984" s="105">
        <f t="shared" si="2460"/>
        <v>0</v>
      </c>
      <c r="J3984" s="105">
        <f t="shared" si="2460"/>
        <v>0</v>
      </c>
      <c r="K3984" s="105">
        <f t="shared" si="2460"/>
        <v>0</v>
      </c>
      <c r="L3984" s="105">
        <f t="shared" si="2460"/>
        <v>0</v>
      </c>
      <c r="M3984" s="105">
        <f t="shared" si="2461"/>
        <v>7963</v>
      </c>
    </row>
    <row r="3985" spans="1:13" ht="15" hidden="1" x14ac:dyDescent="0.2">
      <c r="A3985" s="95" t="s">
        <v>953</v>
      </c>
      <c r="B3985" s="93" t="s">
        <v>957</v>
      </c>
      <c r="C3985" s="94">
        <v>31</v>
      </c>
      <c r="D3985" s="107" t="s">
        <v>101</v>
      </c>
      <c r="E3985" s="108">
        <v>3232</v>
      </c>
      <c r="F3985" s="140" t="s">
        <v>53</v>
      </c>
      <c r="G3985" s="130"/>
      <c r="H3985" s="275">
        <v>7963</v>
      </c>
      <c r="I3985" s="275"/>
      <c r="J3985" s="275"/>
      <c r="K3985" s="275"/>
      <c r="L3985" s="275"/>
      <c r="M3985" s="275">
        <f t="shared" si="2461"/>
        <v>7963</v>
      </c>
    </row>
    <row r="3986" spans="1:13" hidden="1" x14ac:dyDescent="0.2">
      <c r="A3986" s="182" t="s">
        <v>953</v>
      </c>
      <c r="B3986" s="163" t="s">
        <v>957</v>
      </c>
      <c r="C3986" s="164">
        <v>43</v>
      </c>
      <c r="D3986" s="164"/>
      <c r="E3986" s="165">
        <v>41</v>
      </c>
      <c r="F3986" s="166"/>
      <c r="G3986" s="167"/>
      <c r="H3986" s="296">
        <f t="shared" ref="H3986:L3987" si="2462">H3987</f>
        <v>13272</v>
      </c>
      <c r="I3986" s="296">
        <f t="shared" si="2462"/>
        <v>0</v>
      </c>
      <c r="J3986" s="296">
        <f t="shared" si="2462"/>
        <v>0</v>
      </c>
      <c r="K3986" s="296">
        <f t="shared" si="2462"/>
        <v>0</v>
      </c>
      <c r="L3986" s="296">
        <f t="shared" si="2462"/>
        <v>0</v>
      </c>
      <c r="M3986" s="296">
        <f t="shared" si="2461"/>
        <v>13272</v>
      </c>
    </row>
    <row r="3987" spans="1:13" hidden="1" x14ac:dyDescent="0.2">
      <c r="A3987" s="116" t="s">
        <v>953</v>
      </c>
      <c r="B3987" s="100" t="s">
        <v>957</v>
      </c>
      <c r="C3987" s="101">
        <v>43</v>
      </c>
      <c r="D3987" s="102"/>
      <c r="E3987" s="103">
        <v>411</v>
      </c>
      <c r="F3987" s="139"/>
      <c r="G3987" s="104"/>
      <c r="H3987" s="105">
        <f t="shared" si="2462"/>
        <v>13272</v>
      </c>
      <c r="I3987" s="105">
        <f t="shared" si="2462"/>
        <v>0</v>
      </c>
      <c r="J3987" s="105">
        <f t="shared" si="2462"/>
        <v>0</v>
      </c>
      <c r="K3987" s="105">
        <f t="shared" si="2462"/>
        <v>0</v>
      </c>
      <c r="L3987" s="105">
        <f t="shared" si="2462"/>
        <v>0</v>
      </c>
      <c r="M3987" s="105">
        <f t="shared" si="2461"/>
        <v>13272</v>
      </c>
    </row>
    <row r="3988" spans="1:13" ht="15" hidden="1" x14ac:dyDescent="0.2">
      <c r="A3988" s="95" t="s">
        <v>953</v>
      </c>
      <c r="B3988" s="93" t="s">
        <v>957</v>
      </c>
      <c r="C3988" s="94">
        <v>43</v>
      </c>
      <c r="D3988" s="107" t="s">
        <v>101</v>
      </c>
      <c r="E3988" s="108">
        <v>4111</v>
      </c>
      <c r="F3988" s="140" t="s">
        <v>246</v>
      </c>
      <c r="G3988" s="130"/>
      <c r="H3988" s="275">
        <v>13272</v>
      </c>
      <c r="I3988" s="275"/>
      <c r="J3988" s="275"/>
      <c r="K3988" s="275"/>
      <c r="L3988" s="275"/>
      <c r="M3988" s="275">
        <f t="shared" si="2461"/>
        <v>13272</v>
      </c>
    </row>
    <row r="3989" spans="1:13" s="204" customFormat="1" ht="56.25" hidden="1" x14ac:dyDescent="0.2">
      <c r="A3989" s="187" t="s">
        <v>953</v>
      </c>
      <c r="B3989" s="187" t="s">
        <v>958</v>
      </c>
      <c r="C3989" s="169"/>
      <c r="D3989" s="169"/>
      <c r="E3989" s="170"/>
      <c r="F3989" s="172" t="s">
        <v>959</v>
      </c>
      <c r="G3989" s="173" t="s">
        <v>614</v>
      </c>
      <c r="H3989" s="179">
        <f>H3996+H4001+H4007+H3990+H3993+H4010+H4015+H4021</f>
        <v>12102927</v>
      </c>
      <c r="I3989" s="179">
        <f t="shared" ref="I3989:L3989" si="2463">I3996+I4001+I4007+I3990+I3993+I4010+I4015+I4021</f>
        <v>22000</v>
      </c>
      <c r="J3989" s="179">
        <f t="shared" si="2463"/>
        <v>2000</v>
      </c>
      <c r="K3989" s="179">
        <f t="shared" si="2463"/>
        <v>0</v>
      </c>
      <c r="L3989" s="179">
        <f t="shared" si="2463"/>
        <v>2525000</v>
      </c>
      <c r="M3989" s="179">
        <f t="shared" si="1881"/>
        <v>14607927</v>
      </c>
    </row>
    <row r="3990" spans="1:13" s="204" customFormat="1" hidden="1" x14ac:dyDescent="0.2">
      <c r="A3990" s="182" t="s">
        <v>953</v>
      </c>
      <c r="B3990" s="182" t="s">
        <v>958</v>
      </c>
      <c r="C3990" s="164">
        <v>11</v>
      </c>
      <c r="D3990" s="163"/>
      <c r="E3990" s="165">
        <v>32</v>
      </c>
      <c r="F3990" s="166"/>
      <c r="G3990" s="166"/>
      <c r="H3990" s="180">
        <f t="shared" ref="H3990:L3991" si="2464">H3991</f>
        <v>13405</v>
      </c>
      <c r="I3990" s="180">
        <f t="shared" si="2464"/>
        <v>0</v>
      </c>
      <c r="J3990" s="180">
        <f t="shared" si="2464"/>
        <v>0</v>
      </c>
      <c r="K3990" s="180">
        <f t="shared" si="2464"/>
        <v>0</v>
      </c>
      <c r="L3990" s="180">
        <f t="shared" si="2464"/>
        <v>0</v>
      </c>
      <c r="M3990" s="180">
        <f t="shared" si="1881"/>
        <v>13405</v>
      </c>
    </row>
    <row r="3991" spans="1:13" s="204" customFormat="1" hidden="1" x14ac:dyDescent="0.2">
      <c r="A3991" s="116" t="s">
        <v>953</v>
      </c>
      <c r="B3991" s="116" t="s">
        <v>958</v>
      </c>
      <c r="C3991" s="101">
        <v>11</v>
      </c>
      <c r="D3991" s="116"/>
      <c r="E3991" s="111">
        <v>323</v>
      </c>
      <c r="F3991" s="139"/>
      <c r="G3991" s="181"/>
      <c r="H3991" s="106">
        <f t="shared" si="2464"/>
        <v>13405</v>
      </c>
      <c r="I3991" s="106">
        <f t="shared" si="2464"/>
        <v>0</v>
      </c>
      <c r="J3991" s="106">
        <f t="shared" si="2464"/>
        <v>0</v>
      </c>
      <c r="K3991" s="106">
        <f t="shared" si="2464"/>
        <v>0</v>
      </c>
      <c r="L3991" s="106">
        <f t="shared" si="2464"/>
        <v>0</v>
      </c>
      <c r="M3991" s="106">
        <f t="shared" si="1881"/>
        <v>13405</v>
      </c>
    </row>
    <row r="3992" spans="1:13" s="204" customFormat="1" ht="15" hidden="1" x14ac:dyDescent="0.2">
      <c r="A3992" s="95" t="s">
        <v>953</v>
      </c>
      <c r="B3992" s="95" t="s">
        <v>958</v>
      </c>
      <c r="C3992" s="94">
        <v>11</v>
      </c>
      <c r="D3992" s="107" t="s">
        <v>101</v>
      </c>
      <c r="E3992" s="108">
        <v>3237</v>
      </c>
      <c r="F3992" s="140" t="s">
        <v>58</v>
      </c>
      <c r="G3992" s="132"/>
      <c r="H3992" s="275">
        <v>13405</v>
      </c>
      <c r="I3992" s="275"/>
      <c r="J3992" s="275"/>
      <c r="K3992" s="275"/>
      <c r="L3992" s="275"/>
      <c r="M3992" s="275">
        <f t="shared" ref="M3992:M4180" si="2465">H3992-I3992+J3992-K3992+L3992</f>
        <v>13405</v>
      </c>
    </row>
    <row r="3993" spans="1:13" s="204" customFormat="1" hidden="1" x14ac:dyDescent="0.2">
      <c r="A3993" s="182" t="s">
        <v>953</v>
      </c>
      <c r="B3993" s="182" t="s">
        <v>958</v>
      </c>
      <c r="C3993" s="164">
        <v>11</v>
      </c>
      <c r="D3993" s="163"/>
      <c r="E3993" s="165">
        <v>42</v>
      </c>
      <c r="F3993" s="166"/>
      <c r="G3993" s="166"/>
      <c r="H3993" s="180">
        <f t="shared" ref="H3993:L3994" si="2466">H3994</f>
        <v>929060</v>
      </c>
      <c r="I3993" s="180">
        <f t="shared" si="2466"/>
        <v>0</v>
      </c>
      <c r="J3993" s="180">
        <f t="shared" si="2466"/>
        <v>0</v>
      </c>
      <c r="K3993" s="180">
        <f t="shared" si="2466"/>
        <v>0</v>
      </c>
      <c r="L3993" s="180">
        <f t="shared" si="2466"/>
        <v>2525000</v>
      </c>
      <c r="M3993" s="180">
        <f t="shared" si="2465"/>
        <v>3454060</v>
      </c>
    </row>
    <row r="3994" spans="1:13" s="204" customFormat="1" hidden="1" x14ac:dyDescent="0.2">
      <c r="A3994" s="116" t="s">
        <v>953</v>
      </c>
      <c r="B3994" s="116" t="s">
        <v>958</v>
      </c>
      <c r="C3994" s="101">
        <v>11</v>
      </c>
      <c r="D3994" s="116"/>
      <c r="E3994" s="111">
        <v>421</v>
      </c>
      <c r="F3994" s="139"/>
      <c r="G3994" s="181"/>
      <c r="H3994" s="106">
        <f t="shared" si="2466"/>
        <v>929060</v>
      </c>
      <c r="I3994" s="106">
        <f t="shared" si="2466"/>
        <v>0</v>
      </c>
      <c r="J3994" s="106">
        <f t="shared" si="2466"/>
        <v>0</v>
      </c>
      <c r="K3994" s="106">
        <f t="shared" si="2466"/>
        <v>0</v>
      </c>
      <c r="L3994" s="106">
        <f t="shared" si="2466"/>
        <v>2525000</v>
      </c>
      <c r="M3994" s="106">
        <f t="shared" si="2465"/>
        <v>3454060</v>
      </c>
    </row>
    <row r="3995" spans="1:13" s="204" customFormat="1" ht="15" hidden="1" x14ac:dyDescent="0.2">
      <c r="A3995" s="95" t="s">
        <v>953</v>
      </c>
      <c r="B3995" s="95" t="s">
        <v>958</v>
      </c>
      <c r="C3995" s="94">
        <v>11</v>
      </c>
      <c r="D3995" s="107" t="s">
        <v>101</v>
      </c>
      <c r="E3995" s="108">
        <v>4214</v>
      </c>
      <c r="F3995" s="140" t="s">
        <v>500</v>
      </c>
      <c r="G3995" s="132"/>
      <c r="H3995" s="275">
        <v>929060</v>
      </c>
      <c r="I3995" s="275"/>
      <c r="J3995" s="275"/>
      <c r="K3995" s="275"/>
      <c r="L3995" s="275">
        <v>2525000</v>
      </c>
      <c r="M3995" s="275">
        <f t="shared" si="2465"/>
        <v>3454060</v>
      </c>
    </row>
    <row r="3996" spans="1:13" s="204" customFormat="1" hidden="1" x14ac:dyDescent="0.2">
      <c r="A3996" s="182" t="s">
        <v>953</v>
      </c>
      <c r="B3996" s="182" t="s">
        <v>958</v>
      </c>
      <c r="C3996" s="164">
        <v>12</v>
      </c>
      <c r="D3996" s="163"/>
      <c r="E3996" s="165">
        <v>31</v>
      </c>
      <c r="F3996" s="166"/>
      <c r="G3996" s="166"/>
      <c r="H3996" s="180">
        <f t="shared" ref="H3996:I3996" si="2467">H3997+H3999</f>
        <v>3982</v>
      </c>
      <c r="I3996" s="180">
        <f t="shared" si="2467"/>
        <v>0</v>
      </c>
      <c r="J3996" s="180">
        <f t="shared" ref="J3996:L3996" si="2468">J3997+J3999</f>
        <v>1400</v>
      </c>
      <c r="K3996" s="180">
        <f t="shared" si="2468"/>
        <v>0</v>
      </c>
      <c r="L3996" s="180">
        <f t="shared" si="2468"/>
        <v>0</v>
      </c>
      <c r="M3996" s="180">
        <f t="shared" si="2465"/>
        <v>5382</v>
      </c>
    </row>
    <row r="3997" spans="1:13" s="204" customFormat="1" hidden="1" x14ac:dyDescent="0.2">
      <c r="A3997" s="116" t="s">
        <v>953</v>
      </c>
      <c r="B3997" s="116" t="s">
        <v>958</v>
      </c>
      <c r="C3997" s="101">
        <v>12</v>
      </c>
      <c r="D3997" s="116"/>
      <c r="E3997" s="111">
        <v>311</v>
      </c>
      <c r="F3997" s="139"/>
      <c r="G3997" s="181"/>
      <c r="H3997" s="106">
        <f t="shared" ref="H3997:L3997" si="2469">H3998</f>
        <v>3318</v>
      </c>
      <c r="I3997" s="106">
        <f t="shared" si="2469"/>
        <v>0</v>
      </c>
      <c r="J3997" s="106">
        <f t="shared" si="2469"/>
        <v>1100</v>
      </c>
      <c r="K3997" s="106">
        <f t="shared" si="2469"/>
        <v>0</v>
      </c>
      <c r="L3997" s="106">
        <f t="shared" si="2469"/>
        <v>0</v>
      </c>
      <c r="M3997" s="106">
        <f t="shared" si="2465"/>
        <v>4418</v>
      </c>
    </row>
    <row r="3998" spans="1:13" s="204" customFormat="1" ht="15" hidden="1" x14ac:dyDescent="0.2">
      <c r="A3998" s="95" t="s">
        <v>953</v>
      </c>
      <c r="B3998" s="95" t="s">
        <v>958</v>
      </c>
      <c r="C3998" s="94">
        <v>12</v>
      </c>
      <c r="D3998" s="107" t="s">
        <v>101</v>
      </c>
      <c r="E3998" s="108">
        <v>3111</v>
      </c>
      <c r="F3998" s="140" t="s">
        <v>33</v>
      </c>
      <c r="G3998" s="132"/>
      <c r="H3998" s="275">
        <v>3318</v>
      </c>
      <c r="I3998" s="275"/>
      <c r="J3998" s="275">
        <v>1100</v>
      </c>
      <c r="K3998" s="275"/>
      <c r="L3998" s="275"/>
      <c r="M3998" s="275">
        <f t="shared" si="2465"/>
        <v>4418</v>
      </c>
    </row>
    <row r="3999" spans="1:13" s="204" customFormat="1" hidden="1" x14ac:dyDescent="0.2">
      <c r="A3999" s="116" t="s">
        <v>953</v>
      </c>
      <c r="B3999" s="116" t="s">
        <v>958</v>
      </c>
      <c r="C3999" s="101">
        <v>12</v>
      </c>
      <c r="D3999" s="151"/>
      <c r="E3999" s="146">
        <v>313</v>
      </c>
      <c r="F3999" s="139"/>
      <c r="G3999" s="181"/>
      <c r="H3999" s="106">
        <f t="shared" ref="H3999:L3999" si="2470">H4000</f>
        <v>664</v>
      </c>
      <c r="I3999" s="106">
        <f t="shared" si="2470"/>
        <v>0</v>
      </c>
      <c r="J3999" s="106">
        <f t="shared" si="2470"/>
        <v>300</v>
      </c>
      <c r="K3999" s="106">
        <f t="shared" si="2470"/>
        <v>0</v>
      </c>
      <c r="L3999" s="106">
        <f t="shared" si="2470"/>
        <v>0</v>
      </c>
      <c r="M3999" s="106">
        <f t="shared" si="2465"/>
        <v>964</v>
      </c>
    </row>
    <row r="4000" spans="1:13" s="204" customFormat="1" ht="15" hidden="1" x14ac:dyDescent="0.2">
      <c r="A4000" s="95" t="s">
        <v>953</v>
      </c>
      <c r="B4000" s="95" t="s">
        <v>958</v>
      </c>
      <c r="C4000" s="94">
        <v>12</v>
      </c>
      <c r="D4000" s="107" t="s">
        <v>101</v>
      </c>
      <c r="E4000" s="108">
        <v>3132</v>
      </c>
      <c r="F4000" s="140" t="s">
        <v>40</v>
      </c>
      <c r="G4000" s="132"/>
      <c r="H4000" s="275">
        <v>664</v>
      </c>
      <c r="I4000" s="275"/>
      <c r="J4000" s="275">
        <v>300</v>
      </c>
      <c r="K4000" s="275"/>
      <c r="L4000" s="275"/>
      <c r="M4000" s="275">
        <f t="shared" si="2465"/>
        <v>964</v>
      </c>
    </row>
    <row r="4001" spans="1:13" s="204" customFormat="1" hidden="1" x14ac:dyDescent="0.2">
      <c r="A4001" s="182" t="s">
        <v>953</v>
      </c>
      <c r="B4001" s="182" t="s">
        <v>958</v>
      </c>
      <c r="C4001" s="164">
        <v>12</v>
      </c>
      <c r="D4001" s="163"/>
      <c r="E4001" s="165">
        <v>32</v>
      </c>
      <c r="F4001" s="166"/>
      <c r="G4001" s="166"/>
      <c r="H4001" s="180">
        <f t="shared" ref="H4001:I4001" si="2471">H4002+H4004</f>
        <v>16789</v>
      </c>
      <c r="I4001" s="180">
        <f t="shared" si="2471"/>
        <v>0</v>
      </c>
      <c r="J4001" s="180">
        <f t="shared" ref="J4001:L4001" si="2472">J4002+J4004</f>
        <v>600</v>
      </c>
      <c r="K4001" s="180">
        <f t="shared" si="2472"/>
        <v>0</v>
      </c>
      <c r="L4001" s="180">
        <f t="shared" si="2472"/>
        <v>0</v>
      </c>
      <c r="M4001" s="180">
        <f t="shared" si="2465"/>
        <v>17389</v>
      </c>
    </row>
    <row r="4002" spans="1:13" s="204" customFormat="1" hidden="1" x14ac:dyDescent="0.2">
      <c r="A4002" s="116" t="s">
        <v>953</v>
      </c>
      <c r="B4002" s="116" t="s">
        <v>958</v>
      </c>
      <c r="C4002" s="101">
        <v>12</v>
      </c>
      <c r="D4002" s="116"/>
      <c r="E4002" s="111">
        <v>322</v>
      </c>
      <c r="F4002" s="139"/>
      <c r="G4002" s="181"/>
      <c r="H4002" s="106">
        <f t="shared" ref="H4002:L4002" si="2473">H4003</f>
        <v>398</v>
      </c>
      <c r="I4002" s="106">
        <f t="shared" si="2473"/>
        <v>0</v>
      </c>
      <c r="J4002" s="106">
        <f t="shared" si="2473"/>
        <v>400</v>
      </c>
      <c r="K4002" s="106">
        <f t="shared" si="2473"/>
        <v>0</v>
      </c>
      <c r="L4002" s="106">
        <f t="shared" si="2473"/>
        <v>0</v>
      </c>
      <c r="M4002" s="106">
        <f t="shared" si="2465"/>
        <v>798</v>
      </c>
    </row>
    <row r="4003" spans="1:13" s="204" customFormat="1" ht="15" hidden="1" x14ac:dyDescent="0.2">
      <c r="A4003" s="95" t="s">
        <v>953</v>
      </c>
      <c r="B4003" s="95" t="s">
        <v>958</v>
      </c>
      <c r="C4003" s="94">
        <v>12</v>
      </c>
      <c r="D4003" s="95" t="s">
        <v>101</v>
      </c>
      <c r="E4003" s="117">
        <v>3221</v>
      </c>
      <c r="F4003" s="140" t="s">
        <v>297</v>
      </c>
      <c r="G4003" s="132"/>
      <c r="H4003" s="275">
        <v>398</v>
      </c>
      <c r="I4003" s="275"/>
      <c r="J4003" s="275">
        <v>400</v>
      </c>
      <c r="K4003" s="275"/>
      <c r="L4003" s="275"/>
      <c r="M4003" s="275">
        <f t="shared" si="2465"/>
        <v>798</v>
      </c>
    </row>
    <row r="4004" spans="1:13" s="204" customFormat="1" hidden="1" x14ac:dyDescent="0.2">
      <c r="A4004" s="116" t="s">
        <v>953</v>
      </c>
      <c r="B4004" s="116" t="s">
        <v>958</v>
      </c>
      <c r="C4004" s="101">
        <v>12</v>
      </c>
      <c r="D4004" s="116"/>
      <c r="E4004" s="111">
        <v>323</v>
      </c>
      <c r="F4004" s="139"/>
      <c r="G4004" s="181"/>
      <c r="H4004" s="106">
        <f t="shared" ref="H4004:I4004" si="2474">SUM(H4005:H4006)</f>
        <v>16391</v>
      </c>
      <c r="I4004" s="106">
        <f t="shared" si="2474"/>
        <v>0</v>
      </c>
      <c r="J4004" s="106">
        <f t="shared" ref="J4004:L4004" si="2475">SUM(J4005:J4006)</f>
        <v>200</v>
      </c>
      <c r="K4004" s="106">
        <f t="shared" si="2475"/>
        <v>0</v>
      </c>
      <c r="L4004" s="106">
        <f t="shared" si="2475"/>
        <v>0</v>
      </c>
      <c r="M4004" s="106">
        <f t="shared" si="2465"/>
        <v>16591</v>
      </c>
    </row>
    <row r="4005" spans="1:13" s="204" customFormat="1" ht="15" hidden="1" x14ac:dyDescent="0.2">
      <c r="A4005" s="95" t="s">
        <v>953</v>
      </c>
      <c r="B4005" s="95" t="s">
        <v>958</v>
      </c>
      <c r="C4005" s="94">
        <v>12</v>
      </c>
      <c r="D4005" s="95" t="s">
        <v>101</v>
      </c>
      <c r="E4005" s="117">
        <v>3231</v>
      </c>
      <c r="F4005" s="140" t="s">
        <v>52</v>
      </c>
      <c r="G4005" s="132"/>
      <c r="H4005" s="275">
        <v>199</v>
      </c>
      <c r="I4005" s="275"/>
      <c r="J4005" s="275">
        <v>200</v>
      </c>
      <c r="K4005" s="275"/>
      <c r="L4005" s="275"/>
      <c r="M4005" s="275">
        <f t="shared" si="2465"/>
        <v>399</v>
      </c>
    </row>
    <row r="4006" spans="1:13" s="204" customFormat="1" ht="15" hidden="1" x14ac:dyDescent="0.2">
      <c r="A4006" s="95" t="s">
        <v>953</v>
      </c>
      <c r="B4006" s="95" t="s">
        <v>958</v>
      </c>
      <c r="C4006" s="94">
        <v>12</v>
      </c>
      <c r="D4006" s="95" t="s">
        <v>101</v>
      </c>
      <c r="E4006" s="136">
        <v>3237</v>
      </c>
      <c r="F4006" s="141" t="s">
        <v>58</v>
      </c>
      <c r="G4006" s="132"/>
      <c r="H4006" s="275">
        <v>16192</v>
      </c>
      <c r="I4006" s="275"/>
      <c r="J4006" s="275"/>
      <c r="K4006" s="275"/>
      <c r="L4006" s="275"/>
      <c r="M4006" s="275">
        <f t="shared" si="2465"/>
        <v>16192</v>
      </c>
    </row>
    <row r="4007" spans="1:13" s="204" customFormat="1" hidden="1" x14ac:dyDescent="0.2">
      <c r="A4007" s="182" t="s">
        <v>953</v>
      </c>
      <c r="B4007" s="182" t="s">
        <v>958</v>
      </c>
      <c r="C4007" s="164">
        <v>12</v>
      </c>
      <c r="D4007" s="182"/>
      <c r="E4007" s="165">
        <v>42</v>
      </c>
      <c r="F4007" s="166"/>
      <c r="G4007" s="166"/>
      <c r="H4007" s="180">
        <f t="shared" ref="H4007:L4008" si="2476">H4008</f>
        <v>1659035</v>
      </c>
      <c r="I4007" s="180">
        <f t="shared" si="2476"/>
        <v>22000</v>
      </c>
      <c r="J4007" s="180">
        <f t="shared" si="2476"/>
        <v>0</v>
      </c>
      <c r="K4007" s="180">
        <f t="shared" si="2476"/>
        <v>0</v>
      </c>
      <c r="L4007" s="180">
        <f t="shared" si="2476"/>
        <v>0</v>
      </c>
      <c r="M4007" s="180">
        <f t="shared" si="2465"/>
        <v>1637035</v>
      </c>
    </row>
    <row r="4008" spans="1:13" s="204" customFormat="1" hidden="1" x14ac:dyDescent="0.2">
      <c r="A4008" s="116" t="s">
        <v>953</v>
      </c>
      <c r="B4008" s="116" t="s">
        <v>958</v>
      </c>
      <c r="C4008" s="101">
        <v>12</v>
      </c>
      <c r="D4008" s="116"/>
      <c r="E4008" s="103">
        <v>421</v>
      </c>
      <c r="F4008" s="139"/>
      <c r="G4008" s="181"/>
      <c r="H4008" s="106">
        <f t="shared" si="2476"/>
        <v>1659035</v>
      </c>
      <c r="I4008" s="106">
        <f t="shared" si="2476"/>
        <v>22000</v>
      </c>
      <c r="J4008" s="106">
        <f t="shared" si="2476"/>
        <v>0</v>
      </c>
      <c r="K4008" s="106">
        <f t="shared" si="2476"/>
        <v>0</v>
      </c>
      <c r="L4008" s="106">
        <f t="shared" si="2476"/>
        <v>0</v>
      </c>
      <c r="M4008" s="106">
        <f t="shared" si="2465"/>
        <v>1637035</v>
      </c>
    </row>
    <row r="4009" spans="1:13" s="204" customFormat="1" ht="15" hidden="1" x14ac:dyDescent="0.2">
      <c r="A4009" s="95" t="s">
        <v>953</v>
      </c>
      <c r="B4009" s="95" t="s">
        <v>958</v>
      </c>
      <c r="C4009" s="94">
        <v>12</v>
      </c>
      <c r="D4009" s="95" t="s">
        <v>101</v>
      </c>
      <c r="E4009" s="108">
        <v>4214</v>
      </c>
      <c r="F4009" s="140" t="s">
        <v>500</v>
      </c>
      <c r="G4009" s="132"/>
      <c r="H4009" s="275">
        <v>1659035</v>
      </c>
      <c r="I4009" s="275">
        <v>22000</v>
      </c>
      <c r="J4009" s="275"/>
      <c r="K4009" s="275"/>
      <c r="L4009" s="275"/>
      <c r="M4009" s="275">
        <f t="shared" si="2465"/>
        <v>1637035</v>
      </c>
    </row>
    <row r="4010" spans="1:13" s="204" customFormat="1" hidden="1" x14ac:dyDescent="0.2">
      <c r="A4010" s="205" t="s">
        <v>953</v>
      </c>
      <c r="B4010" s="205" t="s">
        <v>958</v>
      </c>
      <c r="C4010" s="206">
        <v>562</v>
      </c>
      <c r="D4010" s="207"/>
      <c r="E4010" s="208">
        <v>31</v>
      </c>
      <c r="F4010" s="209"/>
      <c r="G4010" s="209"/>
      <c r="H4010" s="352">
        <f t="shared" ref="H4010:J4010" si="2477">H4011+H4013</f>
        <v>22563</v>
      </c>
      <c r="I4010" s="352">
        <f t="shared" si="2477"/>
        <v>0</v>
      </c>
      <c r="J4010" s="352">
        <f t="shared" si="2477"/>
        <v>0</v>
      </c>
      <c r="K4010" s="352">
        <f t="shared" ref="K4010:L4010" si="2478">K4011+K4013</f>
        <v>0</v>
      </c>
      <c r="L4010" s="352">
        <f t="shared" si="2478"/>
        <v>0</v>
      </c>
      <c r="M4010" s="352">
        <f t="shared" si="2465"/>
        <v>22563</v>
      </c>
    </row>
    <row r="4011" spans="1:13" s="204" customFormat="1" hidden="1" x14ac:dyDescent="0.2">
      <c r="A4011" s="210" t="s">
        <v>953</v>
      </c>
      <c r="B4011" s="210" t="s">
        <v>958</v>
      </c>
      <c r="C4011" s="211">
        <v>562</v>
      </c>
      <c r="D4011" s="210"/>
      <c r="E4011" s="212">
        <v>311</v>
      </c>
      <c r="F4011" s="213"/>
      <c r="G4011" s="378"/>
      <c r="H4011" s="353">
        <f t="shared" ref="H4011:L4011" si="2479">H4012</f>
        <v>18847</v>
      </c>
      <c r="I4011" s="353">
        <f t="shared" si="2479"/>
        <v>0</v>
      </c>
      <c r="J4011" s="353">
        <f t="shared" si="2479"/>
        <v>0</v>
      </c>
      <c r="K4011" s="353">
        <f t="shared" si="2479"/>
        <v>0</v>
      </c>
      <c r="L4011" s="353">
        <f t="shared" si="2479"/>
        <v>0</v>
      </c>
      <c r="M4011" s="353">
        <f t="shared" si="2465"/>
        <v>18847</v>
      </c>
    </row>
    <row r="4012" spans="1:13" s="204" customFormat="1" ht="15" hidden="1" x14ac:dyDescent="0.2">
      <c r="A4012" s="214" t="s">
        <v>953</v>
      </c>
      <c r="B4012" s="214" t="s">
        <v>958</v>
      </c>
      <c r="C4012" s="215">
        <v>562</v>
      </c>
      <c r="D4012" s="216" t="s">
        <v>101</v>
      </c>
      <c r="E4012" s="217">
        <v>3111</v>
      </c>
      <c r="F4012" s="218" t="s">
        <v>33</v>
      </c>
      <c r="G4012" s="379"/>
      <c r="H4012" s="275">
        <v>18847</v>
      </c>
      <c r="I4012" s="275"/>
      <c r="J4012" s="275"/>
      <c r="K4012" s="275"/>
      <c r="L4012" s="275"/>
      <c r="M4012" s="275">
        <f t="shared" si="2465"/>
        <v>18847</v>
      </c>
    </row>
    <row r="4013" spans="1:13" s="204" customFormat="1" hidden="1" x14ac:dyDescent="0.2">
      <c r="A4013" s="210" t="s">
        <v>953</v>
      </c>
      <c r="B4013" s="210" t="s">
        <v>958</v>
      </c>
      <c r="C4013" s="225">
        <v>562</v>
      </c>
      <c r="D4013" s="219"/>
      <c r="E4013" s="220">
        <v>313</v>
      </c>
      <c r="F4013" s="213"/>
      <c r="G4013" s="378"/>
      <c r="H4013" s="353">
        <f t="shared" ref="H4013:L4013" si="2480">H4014</f>
        <v>3716</v>
      </c>
      <c r="I4013" s="353">
        <f t="shared" si="2480"/>
        <v>0</v>
      </c>
      <c r="J4013" s="353">
        <f t="shared" si="2480"/>
        <v>0</v>
      </c>
      <c r="K4013" s="353">
        <f t="shared" si="2480"/>
        <v>0</v>
      </c>
      <c r="L4013" s="353">
        <f t="shared" si="2480"/>
        <v>0</v>
      </c>
      <c r="M4013" s="353">
        <f t="shared" si="2465"/>
        <v>3716</v>
      </c>
    </row>
    <row r="4014" spans="1:13" s="204" customFormat="1" ht="15" hidden="1" x14ac:dyDescent="0.2">
      <c r="A4014" s="214" t="s">
        <v>953</v>
      </c>
      <c r="B4014" s="214" t="s">
        <v>958</v>
      </c>
      <c r="C4014" s="215">
        <v>562</v>
      </c>
      <c r="D4014" s="216" t="s">
        <v>101</v>
      </c>
      <c r="E4014" s="217">
        <v>3132</v>
      </c>
      <c r="F4014" s="218" t="s">
        <v>40</v>
      </c>
      <c r="G4014" s="379"/>
      <c r="H4014" s="275">
        <v>3716</v>
      </c>
      <c r="I4014" s="275"/>
      <c r="J4014" s="275"/>
      <c r="K4014" s="275"/>
      <c r="L4014" s="275"/>
      <c r="M4014" s="275">
        <f t="shared" si="2465"/>
        <v>3716</v>
      </c>
    </row>
    <row r="4015" spans="1:13" s="204" customFormat="1" hidden="1" x14ac:dyDescent="0.2">
      <c r="A4015" s="205" t="s">
        <v>953</v>
      </c>
      <c r="B4015" s="205" t="s">
        <v>958</v>
      </c>
      <c r="C4015" s="206">
        <v>562</v>
      </c>
      <c r="D4015" s="207"/>
      <c r="E4015" s="208">
        <v>32</v>
      </c>
      <c r="F4015" s="209"/>
      <c r="G4015" s="209"/>
      <c r="H4015" s="352">
        <f t="shared" ref="H4015:J4015" si="2481">H4016+H4018</f>
        <v>95162</v>
      </c>
      <c r="I4015" s="352">
        <f t="shared" si="2481"/>
        <v>0</v>
      </c>
      <c r="J4015" s="352">
        <f t="shared" si="2481"/>
        <v>0</v>
      </c>
      <c r="K4015" s="352">
        <f t="shared" ref="K4015:L4015" si="2482">K4016+K4018</f>
        <v>0</v>
      </c>
      <c r="L4015" s="352">
        <f t="shared" si="2482"/>
        <v>0</v>
      </c>
      <c r="M4015" s="352">
        <f t="shared" si="2465"/>
        <v>95162</v>
      </c>
    </row>
    <row r="4016" spans="1:13" s="204" customFormat="1" hidden="1" x14ac:dyDescent="0.2">
      <c r="A4016" s="210" t="s">
        <v>953</v>
      </c>
      <c r="B4016" s="210" t="s">
        <v>958</v>
      </c>
      <c r="C4016" s="211">
        <v>562</v>
      </c>
      <c r="D4016" s="210"/>
      <c r="E4016" s="212">
        <v>322</v>
      </c>
      <c r="F4016" s="213"/>
      <c r="G4016" s="378"/>
      <c r="H4016" s="353">
        <f t="shared" ref="H4016:L4016" si="2483">H4017</f>
        <v>2389</v>
      </c>
      <c r="I4016" s="353">
        <f t="shared" si="2483"/>
        <v>0</v>
      </c>
      <c r="J4016" s="353">
        <f t="shared" si="2483"/>
        <v>0</v>
      </c>
      <c r="K4016" s="353">
        <f t="shared" si="2483"/>
        <v>0</v>
      </c>
      <c r="L4016" s="353">
        <f t="shared" si="2483"/>
        <v>0</v>
      </c>
      <c r="M4016" s="353">
        <f t="shared" si="2465"/>
        <v>2389</v>
      </c>
    </row>
    <row r="4017" spans="1:13" s="204" customFormat="1" ht="15" hidden="1" x14ac:dyDescent="0.2">
      <c r="A4017" s="214" t="s">
        <v>953</v>
      </c>
      <c r="B4017" s="214" t="s">
        <v>958</v>
      </c>
      <c r="C4017" s="215">
        <v>562</v>
      </c>
      <c r="D4017" s="214" t="s">
        <v>101</v>
      </c>
      <c r="E4017" s="221">
        <v>3221</v>
      </c>
      <c r="F4017" s="218" t="s">
        <v>297</v>
      </c>
      <c r="G4017" s="379"/>
      <c r="H4017" s="275">
        <v>2389</v>
      </c>
      <c r="I4017" s="275"/>
      <c r="J4017" s="275"/>
      <c r="K4017" s="275"/>
      <c r="L4017" s="275"/>
      <c r="M4017" s="275">
        <f t="shared" si="2465"/>
        <v>2389</v>
      </c>
    </row>
    <row r="4018" spans="1:13" s="204" customFormat="1" hidden="1" x14ac:dyDescent="0.2">
      <c r="A4018" s="210" t="s">
        <v>953</v>
      </c>
      <c r="B4018" s="210" t="s">
        <v>958</v>
      </c>
      <c r="C4018" s="211">
        <v>562</v>
      </c>
      <c r="D4018" s="210"/>
      <c r="E4018" s="212">
        <v>323</v>
      </c>
      <c r="F4018" s="213"/>
      <c r="G4018" s="378"/>
      <c r="H4018" s="353">
        <f t="shared" ref="H4018:I4018" si="2484">SUM(H4019:H4020)</f>
        <v>92773</v>
      </c>
      <c r="I4018" s="353">
        <f t="shared" si="2484"/>
        <v>0</v>
      </c>
      <c r="J4018" s="353">
        <f t="shared" ref="J4018:L4018" si="2485">SUM(J4019:J4020)</f>
        <v>0</v>
      </c>
      <c r="K4018" s="353">
        <f t="shared" si="2485"/>
        <v>0</v>
      </c>
      <c r="L4018" s="353">
        <f t="shared" si="2485"/>
        <v>0</v>
      </c>
      <c r="M4018" s="353">
        <f t="shared" si="2465"/>
        <v>92773</v>
      </c>
    </row>
    <row r="4019" spans="1:13" s="204" customFormat="1" ht="15" hidden="1" x14ac:dyDescent="0.2">
      <c r="A4019" s="214" t="s">
        <v>953</v>
      </c>
      <c r="B4019" s="214" t="s">
        <v>958</v>
      </c>
      <c r="C4019" s="215">
        <v>562</v>
      </c>
      <c r="D4019" s="214" t="s">
        <v>101</v>
      </c>
      <c r="E4019" s="221">
        <v>3231</v>
      </c>
      <c r="F4019" s="218" t="s">
        <v>52</v>
      </c>
      <c r="G4019" s="379"/>
      <c r="H4019" s="275">
        <v>1062</v>
      </c>
      <c r="I4019" s="275"/>
      <c r="J4019" s="275"/>
      <c r="K4019" s="275"/>
      <c r="L4019" s="275"/>
      <c r="M4019" s="275">
        <f t="shared" si="2465"/>
        <v>1062</v>
      </c>
    </row>
    <row r="4020" spans="1:13" s="204" customFormat="1" ht="15" hidden="1" x14ac:dyDescent="0.2">
      <c r="A4020" s="214" t="s">
        <v>953</v>
      </c>
      <c r="B4020" s="214" t="s">
        <v>958</v>
      </c>
      <c r="C4020" s="215">
        <v>562</v>
      </c>
      <c r="D4020" s="214" t="s">
        <v>101</v>
      </c>
      <c r="E4020" s="222">
        <v>3237</v>
      </c>
      <c r="F4020" s="223" t="s">
        <v>58</v>
      </c>
      <c r="G4020" s="379"/>
      <c r="H4020" s="275">
        <v>91711</v>
      </c>
      <c r="I4020" s="275"/>
      <c r="J4020" s="275"/>
      <c r="K4020" s="275"/>
      <c r="L4020" s="275"/>
      <c r="M4020" s="275">
        <f t="shared" si="2465"/>
        <v>91711</v>
      </c>
    </row>
    <row r="4021" spans="1:13" s="204" customFormat="1" hidden="1" x14ac:dyDescent="0.2">
      <c r="A4021" s="205" t="s">
        <v>953</v>
      </c>
      <c r="B4021" s="205" t="s">
        <v>958</v>
      </c>
      <c r="C4021" s="206">
        <v>562</v>
      </c>
      <c r="D4021" s="205"/>
      <c r="E4021" s="208">
        <v>42</v>
      </c>
      <c r="F4021" s="209"/>
      <c r="G4021" s="209"/>
      <c r="H4021" s="352">
        <f t="shared" ref="H4021:L4022" si="2486">H4022</f>
        <v>9362931</v>
      </c>
      <c r="I4021" s="352">
        <f t="shared" si="2486"/>
        <v>0</v>
      </c>
      <c r="J4021" s="352">
        <f t="shared" si="2486"/>
        <v>0</v>
      </c>
      <c r="K4021" s="352">
        <f t="shared" si="2486"/>
        <v>0</v>
      </c>
      <c r="L4021" s="352">
        <f t="shared" si="2486"/>
        <v>0</v>
      </c>
      <c r="M4021" s="352">
        <f t="shared" si="2465"/>
        <v>9362931</v>
      </c>
    </row>
    <row r="4022" spans="1:13" hidden="1" x14ac:dyDescent="0.2">
      <c r="A4022" s="210" t="s">
        <v>953</v>
      </c>
      <c r="B4022" s="210" t="s">
        <v>958</v>
      </c>
      <c r="C4022" s="211">
        <v>562</v>
      </c>
      <c r="D4022" s="210"/>
      <c r="E4022" s="224">
        <v>421</v>
      </c>
      <c r="F4022" s="213"/>
      <c r="G4022" s="379"/>
      <c r="H4022" s="353">
        <f t="shared" si="2486"/>
        <v>9362931</v>
      </c>
      <c r="I4022" s="353">
        <f t="shared" si="2486"/>
        <v>0</v>
      </c>
      <c r="J4022" s="353">
        <f t="shared" si="2486"/>
        <v>0</v>
      </c>
      <c r="K4022" s="353">
        <f t="shared" si="2486"/>
        <v>0</v>
      </c>
      <c r="L4022" s="353">
        <f t="shared" si="2486"/>
        <v>0</v>
      </c>
      <c r="M4022" s="353">
        <f t="shared" si="2465"/>
        <v>9362931</v>
      </c>
    </row>
    <row r="4023" spans="1:13" ht="15" hidden="1" x14ac:dyDescent="0.2">
      <c r="A4023" s="214" t="s">
        <v>953</v>
      </c>
      <c r="B4023" s="214" t="s">
        <v>958</v>
      </c>
      <c r="C4023" s="215">
        <v>562</v>
      </c>
      <c r="D4023" s="214" t="s">
        <v>101</v>
      </c>
      <c r="E4023" s="217">
        <v>4214</v>
      </c>
      <c r="F4023" s="218" t="s">
        <v>500</v>
      </c>
      <c r="G4023" s="379"/>
      <c r="H4023" s="275">
        <v>9362931</v>
      </c>
      <c r="I4023" s="275"/>
      <c r="J4023" s="275"/>
      <c r="K4023" s="275"/>
      <c r="L4023" s="275"/>
      <c r="M4023" s="275">
        <f t="shared" si="2465"/>
        <v>9362931</v>
      </c>
    </row>
    <row r="4024" spans="1:13" ht="56.25" hidden="1" x14ac:dyDescent="0.2">
      <c r="A4024" s="187" t="s">
        <v>953</v>
      </c>
      <c r="B4024" s="169" t="s">
        <v>960</v>
      </c>
      <c r="C4024" s="169"/>
      <c r="D4024" s="169"/>
      <c r="E4024" s="170"/>
      <c r="F4024" s="172" t="s">
        <v>961</v>
      </c>
      <c r="G4024" s="173" t="s">
        <v>614</v>
      </c>
      <c r="H4024" s="179">
        <f>H4025+H4028</f>
        <v>193125</v>
      </c>
      <c r="I4024" s="179">
        <f t="shared" ref="I4024:L4024" si="2487">I4025+I4028</f>
        <v>0</v>
      </c>
      <c r="J4024" s="179">
        <f t="shared" si="2487"/>
        <v>0</v>
      </c>
      <c r="K4024" s="179">
        <f t="shared" si="2487"/>
        <v>0</v>
      </c>
      <c r="L4024" s="179">
        <f t="shared" si="2487"/>
        <v>0</v>
      </c>
      <c r="M4024" s="179">
        <f t="shared" si="2465"/>
        <v>193125</v>
      </c>
    </row>
    <row r="4025" spans="1:13" hidden="1" x14ac:dyDescent="0.2">
      <c r="A4025" s="182" t="s">
        <v>953</v>
      </c>
      <c r="B4025" s="163" t="s">
        <v>960</v>
      </c>
      <c r="C4025" s="164">
        <v>11</v>
      </c>
      <c r="D4025" s="163"/>
      <c r="E4025" s="165">
        <v>42</v>
      </c>
      <c r="F4025" s="166"/>
      <c r="G4025" s="166"/>
      <c r="H4025" s="180">
        <f t="shared" ref="H4025:L4025" si="2488">H4026</f>
        <v>37500</v>
      </c>
      <c r="I4025" s="180">
        <f t="shared" si="2488"/>
        <v>0</v>
      </c>
      <c r="J4025" s="180">
        <f t="shared" si="2488"/>
        <v>0</v>
      </c>
      <c r="K4025" s="180">
        <f t="shared" si="2488"/>
        <v>0</v>
      </c>
      <c r="L4025" s="180">
        <f t="shared" si="2488"/>
        <v>0</v>
      </c>
      <c r="M4025" s="180">
        <f t="shared" si="2465"/>
        <v>37500</v>
      </c>
    </row>
    <row r="4026" spans="1:13" s="204" customFormat="1" hidden="1" x14ac:dyDescent="0.2">
      <c r="A4026" s="116" t="s">
        <v>953</v>
      </c>
      <c r="B4026" s="100" t="s">
        <v>960</v>
      </c>
      <c r="C4026" s="101">
        <v>11</v>
      </c>
      <c r="D4026" s="116"/>
      <c r="E4026" s="111">
        <v>421</v>
      </c>
      <c r="F4026" s="139"/>
      <c r="G4026" s="181"/>
      <c r="H4026" s="106">
        <f t="shared" ref="H4026:L4026" si="2489">SUM(H4027)</f>
        <v>37500</v>
      </c>
      <c r="I4026" s="106">
        <f t="shared" si="2489"/>
        <v>0</v>
      </c>
      <c r="J4026" s="106">
        <f t="shared" si="2489"/>
        <v>0</v>
      </c>
      <c r="K4026" s="106">
        <f t="shared" si="2489"/>
        <v>0</v>
      </c>
      <c r="L4026" s="106">
        <f t="shared" si="2489"/>
        <v>0</v>
      </c>
      <c r="M4026" s="106">
        <f t="shared" si="2465"/>
        <v>37500</v>
      </c>
    </row>
    <row r="4027" spans="1:13" s="204" customFormat="1" ht="15" hidden="1" x14ac:dyDescent="0.2">
      <c r="A4027" s="95" t="s">
        <v>953</v>
      </c>
      <c r="B4027" s="93" t="s">
        <v>960</v>
      </c>
      <c r="C4027" s="94">
        <v>11</v>
      </c>
      <c r="D4027" s="95" t="s">
        <v>101</v>
      </c>
      <c r="E4027" s="117">
        <v>4214</v>
      </c>
      <c r="F4027" s="140" t="s">
        <v>500</v>
      </c>
      <c r="G4027" s="132"/>
      <c r="H4027" s="275">
        <v>37500</v>
      </c>
      <c r="I4027" s="275"/>
      <c r="J4027" s="275"/>
      <c r="K4027" s="275"/>
      <c r="L4027" s="275"/>
      <c r="M4027" s="275">
        <f t="shared" si="2465"/>
        <v>37500</v>
      </c>
    </row>
    <row r="4028" spans="1:13" s="204" customFormat="1" hidden="1" x14ac:dyDescent="0.2">
      <c r="A4028" s="205" t="s">
        <v>953</v>
      </c>
      <c r="B4028" s="205" t="s">
        <v>960</v>
      </c>
      <c r="C4028" s="206">
        <v>581</v>
      </c>
      <c r="D4028" s="205"/>
      <c r="E4028" s="208">
        <v>42</v>
      </c>
      <c r="F4028" s="209"/>
      <c r="G4028" s="209"/>
      <c r="H4028" s="352">
        <f t="shared" ref="H4028:L4029" si="2490">H4029</f>
        <v>155625</v>
      </c>
      <c r="I4028" s="352">
        <f t="shared" si="2490"/>
        <v>0</v>
      </c>
      <c r="J4028" s="352">
        <f t="shared" si="2490"/>
        <v>0</v>
      </c>
      <c r="K4028" s="352">
        <f t="shared" si="2490"/>
        <v>0</v>
      </c>
      <c r="L4028" s="352">
        <f t="shared" si="2490"/>
        <v>0</v>
      </c>
      <c r="M4028" s="352">
        <f t="shared" si="2465"/>
        <v>155625</v>
      </c>
    </row>
    <row r="4029" spans="1:13" hidden="1" x14ac:dyDescent="0.2">
      <c r="A4029" s="210" t="s">
        <v>953</v>
      </c>
      <c r="B4029" s="210" t="s">
        <v>960</v>
      </c>
      <c r="C4029" s="211">
        <v>581</v>
      </c>
      <c r="D4029" s="210"/>
      <c r="E4029" s="224">
        <v>421</v>
      </c>
      <c r="F4029" s="213"/>
      <c r="G4029" s="379"/>
      <c r="H4029" s="353">
        <f t="shared" si="2490"/>
        <v>155625</v>
      </c>
      <c r="I4029" s="353">
        <f t="shared" si="2490"/>
        <v>0</v>
      </c>
      <c r="J4029" s="353">
        <f t="shared" si="2490"/>
        <v>0</v>
      </c>
      <c r="K4029" s="353">
        <f t="shared" si="2490"/>
        <v>0</v>
      </c>
      <c r="L4029" s="353">
        <f t="shared" si="2490"/>
        <v>0</v>
      </c>
      <c r="M4029" s="353">
        <f t="shared" si="2465"/>
        <v>155625</v>
      </c>
    </row>
    <row r="4030" spans="1:13" s="99" customFormat="1" hidden="1" x14ac:dyDescent="0.2">
      <c r="A4030" s="214" t="s">
        <v>953</v>
      </c>
      <c r="B4030" s="214" t="s">
        <v>960</v>
      </c>
      <c r="C4030" s="215">
        <v>581</v>
      </c>
      <c r="D4030" s="214" t="s">
        <v>101</v>
      </c>
      <c r="E4030" s="217">
        <v>4214</v>
      </c>
      <c r="F4030" s="218" t="s">
        <v>500</v>
      </c>
      <c r="G4030" s="379"/>
      <c r="H4030" s="275">
        <v>155625</v>
      </c>
      <c r="I4030" s="275"/>
      <c r="J4030" s="275"/>
      <c r="K4030" s="275"/>
      <c r="L4030" s="275"/>
      <c r="M4030" s="275">
        <f t="shared" si="2465"/>
        <v>155625</v>
      </c>
    </row>
    <row r="4031" spans="1:13" s="240" customFormat="1" ht="60" hidden="1" customHeight="1" x14ac:dyDescent="0.2">
      <c r="A4031" s="187" t="s">
        <v>953</v>
      </c>
      <c r="B4031" s="169" t="s">
        <v>962</v>
      </c>
      <c r="C4031" s="169"/>
      <c r="D4031" s="169"/>
      <c r="E4031" s="170"/>
      <c r="F4031" s="172" t="s">
        <v>963</v>
      </c>
      <c r="G4031" s="173" t="s">
        <v>614</v>
      </c>
      <c r="H4031" s="179">
        <f>H4032+H4036+H4041+H4046+H4050+H4055+H4060+H4064+H4069+H4074+H4078</f>
        <v>1345000</v>
      </c>
      <c r="I4031" s="179">
        <f t="shared" ref="I4031:L4031" si="2491">I4032+I4036+I4041+I4046+I4050+I4055+I4060+I4064+I4069+I4074+I4078</f>
        <v>29500</v>
      </c>
      <c r="J4031" s="179">
        <f t="shared" si="2491"/>
        <v>29500</v>
      </c>
      <c r="K4031" s="179">
        <f t="shared" si="2491"/>
        <v>0</v>
      </c>
      <c r="L4031" s="179">
        <f t="shared" si="2491"/>
        <v>0</v>
      </c>
      <c r="M4031" s="179">
        <f t="shared" si="2465"/>
        <v>1345000</v>
      </c>
    </row>
    <row r="4032" spans="1:13" s="240" customFormat="1" hidden="1" x14ac:dyDescent="0.2">
      <c r="A4032" s="182" t="s">
        <v>953</v>
      </c>
      <c r="B4032" s="182" t="s">
        <v>962</v>
      </c>
      <c r="C4032" s="164">
        <v>11</v>
      </c>
      <c r="D4032" s="163"/>
      <c r="E4032" s="165">
        <v>32</v>
      </c>
      <c r="F4032" s="166"/>
      <c r="G4032" s="166"/>
      <c r="H4032" s="180">
        <f t="shared" ref="H4032:L4032" si="2492">H4033</f>
        <v>2000</v>
      </c>
      <c r="I4032" s="180">
        <f t="shared" si="2492"/>
        <v>0</v>
      </c>
      <c r="J4032" s="180">
        <f t="shared" si="2492"/>
        <v>8500</v>
      </c>
      <c r="K4032" s="180">
        <f t="shared" si="2492"/>
        <v>0</v>
      </c>
      <c r="L4032" s="180">
        <f t="shared" si="2492"/>
        <v>0</v>
      </c>
      <c r="M4032" s="180">
        <f t="shared" si="2465"/>
        <v>10500</v>
      </c>
    </row>
    <row r="4033" spans="1:13" s="240" customFormat="1" hidden="1" x14ac:dyDescent="0.2">
      <c r="A4033" s="116" t="s">
        <v>953</v>
      </c>
      <c r="B4033" s="116" t="s">
        <v>962</v>
      </c>
      <c r="C4033" s="101">
        <v>11</v>
      </c>
      <c r="D4033" s="116"/>
      <c r="E4033" s="111">
        <v>323</v>
      </c>
      <c r="F4033" s="139"/>
      <c r="G4033" s="181"/>
      <c r="H4033" s="106">
        <f t="shared" ref="H4033:I4033" si="2493">H4034+H4035</f>
        <v>2000</v>
      </c>
      <c r="I4033" s="106">
        <f t="shared" si="2493"/>
        <v>0</v>
      </c>
      <c r="J4033" s="106">
        <f t="shared" ref="J4033:L4033" si="2494">J4034+J4035</f>
        <v>8500</v>
      </c>
      <c r="K4033" s="106">
        <f t="shared" si="2494"/>
        <v>0</v>
      </c>
      <c r="L4033" s="106">
        <f t="shared" si="2494"/>
        <v>0</v>
      </c>
      <c r="M4033" s="106">
        <f t="shared" si="2465"/>
        <v>10500</v>
      </c>
    </row>
    <row r="4034" spans="1:13" s="204" customFormat="1" ht="15" hidden="1" x14ac:dyDescent="0.2">
      <c r="A4034" s="95" t="s">
        <v>953</v>
      </c>
      <c r="B4034" s="95" t="s">
        <v>962</v>
      </c>
      <c r="C4034" s="94">
        <v>11</v>
      </c>
      <c r="D4034" s="107" t="s">
        <v>101</v>
      </c>
      <c r="E4034" s="117">
        <v>3233</v>
      </c>
      <c r="F4034" s="140" t="s">
        <v>54</v>
      </c>
      <c r="G4034" s="132"/>
      <c r="H4034" s="342">
        <v>1000</v>
      </c>
      <c r="I4034" s="342"/>
      <c r="J4034" s="342">
        <v>1000</v>
      </c>
      <c r="K4034" s="342"/>
      <c r="L4034" s="342"/>
      <c r="M4034" s="342">
        <f t="shared" si="2465"/>
        <v>2000</v>
      </c>
    </row>
    <row r="4035" spans="1:13" s="240" customFormat="1" hidden="1" x14ac:dyDescent="0.2">
      <c r="A4035" s="95" t="s">
        <v>953</v>
      </c>
      <c r="B4035" s="95" t="s">
        <v>962</v>
      </c>
      <c r="C4035" s="94">
        <v>11</v>
      </c>
      <c r="D4035" s="107" t="s">
        <v>101</v>
      </c>
      <c r="E4035" s="108">
        <v>3237</v>
      </c>
      <c r="F4035" s="140" t="s">
        <v>58</v>
      </c>
      <c r="G4035" s="132"/>
      <c r="H4035" s="275">
        <v>1000</v>
      </c>
      <c r="I4035" s="275"/>
      <c r="J4035" s="275">
        <v>7500</v>
      </c>
      <c r="K4035" s="275"/>
      <c r="L4035" s="275"/>
      <c r="M4035" s="275">
        <f t="shared" si="2465"/>
        <v>8500</v>
      </c>
    </row>
    <row r="4036" spans="1:13" s="240" customFormat="1" hidden="1" x14ac:dyDescent="0.2">
      <c r="A4036" s="182" t="s">
        <v>953</v>
      </c>
      <c r="B4036" s="182" t="s">
        <v>962</v>
      </c>
      <c r="C4036" s="164">
        <v>11</v>
      </c>
      <c r="D4036" s="163"/>
      <c r="E4036" s="165">
        <v>42</v>
      </c>
      <c r="F4036" s="166"/>
      <c r="G4036" s="166"/>
      <c r="H4036" s="180">
        <f t="shared" ref="H4036:I4036" si="2495">H4037+H4039</f>
        <v>251000</v>
      </c>
      <c r="I4036" s="180">
        <f t="shared" si="2495"/>
        <v>0</v>
      </c>
      <c r="J4036" s="180">
        <f t="shared" ref="J4036:L4036" si="2496">J4037+J4039</f>
        <v>0</v>
      </c>
      <c r="K4036" s="180">
        <f t="shared" si="2496"/>
        <v>0</v>
      </c>
      <c r="L4036" s="180">
        <f t="shared" si="2496"/>
        <v>0</v>
      </c>
      <c r="M4036" s="180">
        <f t="shared" si="2465"/>
        <v>251000</v>
      </c>
    </row>
    <row r="4037" spans="1:13" s="240" customFormat="1" hidden="1" x14ac:dyDescent="0.2">
      <c r="A4037" s="116" t="s">
        <v>953</v>
      </c>
      <c r="B4037" s="116" t="s">
        <v>962</v>
      </c>
      <c r="C4037" s="101">
        <v>11</v>
      </c>
      <c r="D4037" s="116"/>
      <c r="E4037" s="111">
        <v>422</v>
      </c>
      <c r="F4037" s="149"/>
      <c r="G4037" s="149"/>
      <c r="H4037" s="155">
        <f t="shared" ref="H4037:L4037" si="2497">H4038</f>
        <v>1000</v>
      </c>
      <c r="I4037" s="155">
        <f t="shared" si="2497"/>
        <v>0</v>
      </c>
      <c r="J4037" s="155">
        <f t="shared" si="2497"/>
        <v>0</v>
      </c>
      <c r="K4037" s="155">
        <f t="shared" si="2497"/>
        <v>0</v>
      </c>
      <c r="L4037" s="155">
        <f t="shared" si="2497"/>
        <v>0</v>
      </c>
      <c r="M4037" s="155">
        <f t="shared" si="2465"/>
        <v>1000</v>
      </c>
    </row>
    <row r="4038" spans="1:13" s="240" customFormat="1" hidden="1" x14ac:dyDescent="0.2">
      <c r="A4038" s="95" t="s">
        <v>953</v>
      </c>
      <c r="B4038" s="95" t="s">
        <v>962</v>
      </c>
      <c r="C4038" s="94">
        <v>11</v>
      </c>
      <c r="D4038" s="107" t="s">
        <v>101</v>
      </c>
      <c r="E4038" s="136">
        <v>4221</v>
      </c>
      <c r="F4038" s="183" t="s">
        <v>74</v>
      </c>
      <c r="G4038" s="183"/>
      <c r="H4038" s="275">
        <v>1000</v>
      </c>
      <c r="I4038" s="275"/>
      <c r="J4038" s="275"/>
      <c r="K4038" s="275"/>
      <c r="L4038" s="275"/>
      <c r="M4038" s="275">
        <f t="shared" si="2465"/>
        <v>1000</v>
      </c>
    </row>
    <row r="4039" spans="1:13" s="240" customFormat="1" hidden="1" x14ac:dyDescent="0.2">
      <c r="A4039" s="116" t="s">
        <v>953</v>
      </c>
      <c r="B4039" s="116" t="s">
        <v>962</v>
      </c>
      <c r="C4039" s="101">
        <v>11</v>
      </c>
      <c r="D4039" s="116"/>
      <c r="E4039" s="111">
        <v>426</v>
      </c>
      <c r="F4039" s="139"/>
      <c r="G4039" s="181"/>
      <c r="H4039" s="106">
        <f t="shared" ref="H4039:L4039" si="2498">H4040</f>
        <v>250000</v>
      </c>
      <c r="I4039" s="106">
        <f t="shared" si="2498"/>
        <v>0</v>
      </c>
      <c r="J4039" s="106">
        <f t="shared" si="2498"/>
        <v>0</v>
      </c>
      <c r="K4039" s="106">
        <f t="shared" si="2498"/>
        <v>0</v>
      </c>
      <c r="L4039" s="106">
        <f t="shared" si="2498"/>
        <v>0</v>
      </c>
      <c r="M4039" s="106">
        <f t="shared" si="2465"/>
        <v>250000</v>
      </c>
    </row>
    <row r="4040" spans="1:13" s="240" customFormat="1" hidden="1" x14ac:dyDescent="0.2">
      <c r="A4040" s="95" t="s">
        <v>953</v>
      </c>
      <c r="B4040" s="95" t="s">
        <v>962</v>
      </c>
      <c r="C4040" s="94">
        <v>11</v>
      </c>
      <c r="D4040" s="95" t="s">
        <v>101</v>
      </c>
      <c r="E4040" s="117">
        <v>4264</v>
      </c>
      <c r="F4040" s="140" t="s">
        <v>964</v>
      </c>
      <c r="G4040" s="132"/>
      <c r="H4040" s="278">
        <v>250000</v>
      </c>
      <c r="I4040" s="278"/>
      <c r="J4040" s="278"/>
      <c r="K4040" s="278"/>
      <c r="L4040" s="278"/>
      <c r="M4040" s="278">
        <f t="shared" si="2465"/>
        <v>250000</v>
      </c>
    </row>
    <row r="4041" spans="1:13" s="240" customFormat="1" hidden="1" x14ac:dyDescent="0.2">
      <c r="A4041" s="182" t="s">
        <v>953</v>
      </c>
      <c r="B4041" s="182" t="s">
        <v>962</v>
      </c>
      <c r="C4041" s="164">
        <v>12</v>
      </c>
      <c r="D4041" s="163"/>
      <c r="E4041" s="165">
        <v>31</v>
      </c>
      <c r="F4041" s="166"/>
      <c r="G4041" s="166"/>
      <c r="H4041" s="180">
        <f t="shared" ref="H4041:I4041" si="2499">H4042+H4044</f>
        <v>12000</v>
      </c>
      <c r="I4041" s="180">
        <f t="shared" si="2499"/>
        <v>0</v>
      </c>
      <c r="J4041" s="180">
        <f t="shared" ref="J4041:L4041" si="2500">J4042+J4044</f>
        <v>0</v>
      </c>
      <c r="K4041" s="180">
        <f t="shared" si="2500"/>
        <v>0</v>
      </c>
      <c r="L4041" s="180">
        <f t="shared" si="2500"/>
        <v>0</v>
      </c>
      <c r="M4041" s="180">
        <f t="shared" si="2465"/>
        <v>12000</v>
      </c>
    </row>
    <row r="4042" spans="1:13" s="240" customFormat="1" hidden="1" x14ac:dyDescent="0.2">
      <c r="A4042" s="116" t="s">
        <v>953</v>
      </c>
      <c r="B4042" s="116" t="s">
        <v>962</v>
      </c>
      <c r="C4042" s="101">
        <v>12</v>
      </c>
      <c r="D4042" s="116"/>
      <c r="E4042" s="111">
        <v>311</v>
      </c>
      <c r="F4042" s="139"/>
      <c r="G4042" s="181"/>
      <c r="H4042" s="106">
        <f t="shared" ref="H4042:L4042" si="2501">H4043</f>
        <v>10000</v>
      </c>
      <c r="I4042" s="106">
        <f t="shared" si="2501"/>
        <v>0</v>
      </c>
      <c r="J4042" s="106">
        <f t="shared" si="2501"/>
        <v>0</v>
      </c>
      <c r="K4042" s="106">
        <f t="shared" si="2501"/>
        <v>0</v>
      </c>
      <c r="L4042" s="106">
        <f t="shared" si="2501"/>
        <v>0</v>
      </c>
      <c r="M4042" s="106">
        <f t="shared" si="2465"/>
        <v>10000</v>
      </c>
    </row>
    <row r="4043" spans="1:13" s="240" customFormat="1" hidden="1" x14ac:dyDescent="0.2">
      <c r="A4043" s="95" t="s">
        <v>953</v>
      </c>
      <c r="B4043" s="95" t="s">
        <v>962</v>
      </c>
      <c r="C4043" s="94">
        <v>12</v>
      </c>
      <c r="D4043" s="95" t="s">
        <v>101</v>
      </c>
      <c r="E4043" s="117">
        <v>3111</v>
      </c>
      <c r="F4043" s="140" t="s">
        <v>33</v>
      </c>
      <c r="G4043" s="132"/>
      <c r="H4043" s="280">
        <v>10000</v>
      </c>
      <c r="I4043" s="280"/>
      <c r="J4043" s="280"/>
      <c r="K4043" s="280"/>
      <c r="L4043" s="280"/>
      <c r="M4043" s="280">
        <f t="shared" si="2465"/>
        <v>10000</v>
      </c>
    </row>
    <row r="4044" spans="1:13" s="240" customFormat="1" hidden="1" x14ac:dyDescent="0.2">
      <c r="A4044" s="116" t="s">
        <v>953</v>
      </c>
      <c r="B4044" s="116" t="s">
        <v>962</v>
      </c>
      <c r="C4044" s="101">
        <v>12</v>
      </c>
      <c r="D4044" s="116"/>
      <c r="E4044" s="111">
        <v>313</v>
      </c>
      <c r="F4044" s="139"/>
      <c r="G4044" s="181"/>
      <c r="H4044" s="106">
        <f t="shared" ref="H4044:L4044" si="2502">H4045</f>
        <v>2000</v>
      </c>
      <c r="I4044" s="106">
        <f t="shared" si="2502"/>
        <v>0</v>
      </c>
      <c r="J4044" s="106">
        <f t="shared" si="2502"/>
        <v>0</v>
      </c>
      <c r="K4044" s="106">
        <f t="shared" si="2502"/>
        <v>0</v>
      </c>
      <c r="L4044" s="106">
        <f t="shared" si="2502"/>
        <v>0</v>
      </c>
      <c r="M4044" s="106">
        <f t="shared" si="2465"/>
        <v>2000</v>
      </c>
    </row>
    <row r="4045" spans="1:13" s="240" customFormat="1" hidden="1" x14ac:dyDescent="0.2">
      <c r="A4045" s="95" t="s">
        <v>953</v>
      </c>
      <c r="B4045" s="95" t="s">
        <v>962</v>
      </c>
      <c r="C4045" s="94">
        <v>12</v>
      </c>
      <c r="D4045" s="95" t="s">
        <v>101</v>
      </c>
      <c r="E4045" s="117">
        <v>3132</v>
      </c>
      <c r="F4045" s="140" t="s">
        <v>40</v>
      </c>
      <c r="G4045" s="132"/>
      <c r="H4045" s="275">
        <v>2000</v>
      </c>
      <c r="I4045" s="275"/>
      <c r="J4045" s="275"/>
      <c r="K4045" s="275"/>
      <c r="L4045" s="275"/>
      <c r="M4045" s="275">
        <f t="shared" si="2465"/>
        <v>2000</v>
      </c>
    </row>
    <row r="4046" spans="1:13" s="240" customFormat="1" hidden="1" x14ac:dyDescent="0.2">
      <c r="A4046" s="182" t="s">
        <v>953</v>
      </c>
      <c r="B4046" s="182" t="s">
        <v>962</v>
      </c>
      <c r="C4046" s="164">
        <v>12</v>
      </c>
      <c r="D4046" s="163"/>
      <c r="E4046" s="165">
        <v>32</v>
      </c>
      <c r="F4046" s="166"/>
      <c r="G4046" s="166"/>
      <c r="H4046" s="180">
        <f t="shared" ref="H4046:L4046" si="2503">H4047</f>
        <v>4000</v>
      </c>
      <c r="I4046" s="180">
        <f t="shared" si="2503"/>
        <v>0</v>
      </c>
      <c r="J4046" s="180">
        <f t="shared" si="2503"/>
        <v>16000</v>
      </c>
      <c r="K4046" s="180">
        <f t="shared" si="2503"/>
        <v>0</v>
      </c>
      <c r="L4046" s="180">
        <f t="shared" si="2503"/>
        <v>0</v>
      </c>
      <c r="M4046" s="180">
        <f t="shared" si="2465"/>
        <v>20000</v>
      </c>
    </row>
    <row r="4047" spans="1:13" s="240" customFormat="1" hidden="1" x14ac:dyDescent="0.2">
      <c r="A4047" s="116" t="s">
        <v>953</v>
      </c>
      <c r="B4047" s="116" t="s">
        <v>962</v>
      </c>
      <c r="C4047" s="101">
        <v>12</v>
      </c>
      <c r="D4047" s="116"/>
      <c r="E4047" s="111">
        <v>323</v>
      </c>
      <c r="F4047" s="139"/>
      <c r="G4047" s="181"/>
      <c r="H4047" s="106">
        <f t="shared" ref="H4047:I4047" si="2504">SUM(H4048:H4049)</f>
        <v>4000</v>
      </c>
      <c r="I4047" s="106">
        <f t="shared" si="2504"/>
        <v>0</v>
      </c>
      <c r="J4047" s="106">
        <f t="shared" ref="J4047:L4047" si="2505">SUM(J4048:J4049)</f>
        <v>16000</v>
      </c>
      <c r="K4047" s="106">
        <f t="shared" si="2505"/>
        <v>0</v>
      </c>
      <c r="L4047" s="106">
        <f t="shared" si="2505"/>
        <v>0</v>
      </c>
      <c r="M4047" s="106">
        <f t="shared" si="2465"/>
        <v>20000</v>
      </c>
    </row>
    <row r="4048" spans="1:13" s="240" customFormat="1" hidden="1" x14ac:dyDescent="0.2">
      <c r="A4048" s="95" t="s">
        <v>953</v>
      </c>
      <c r="B4048" s="95" t="s">
        <v>962</v>
      </c>
      <c r="C4048" s="94">
        <v>12</v>
      </c>
      <c r="D4048" s="95" t="s">
        <v>101</v>
      </c>
      <c r="E4048" s="117">
        <v>3233</v>
      </c>
      <c r="F4048" s="140" t="s">
        <v>54</v>
      </c>
      <c r="G4048" s="132"/>
      <c r="H4048" s="280">
        <v>2000</v>
      </c>
      <c r="I4048" s="280"/>
      <c r="J4048" s="280"/>
      <c r="K4048" s="280"/>
      <c r="L4048" s="280"/>
      <c r="M4048" s="280">
        <f t="shared" si="2465"/>
        <v>2000</v>
      </c>
    </row>
    <row r="4049" spans="1:13" s="240" customFormat="1" hidden="1" x14ac:dyDescent="0.2">
      <c r="A4049" s="95" t="s">
        <v>953</v>
      </c>
      <c r="B4049" s="95" t="s">
        <v>962</v>
      </c>
      <c r="C4049" s="94">
        <v>12</v>
      </c>
      <c r="D4049" s="95" t="s">
        <v>101</v>
      </c>
      <c r="E4049" s="117">
        <v>3237</v>
      </c>
      <c r="F4049" s="140" t="s">
        <v>58</v>
      </c>
      <c r="G4049" s="132"/>
      <c r="H4049" s="293">
        <v>2000</v>
      </c>
      <c r="I4049" s="293"/>
      <c r="J4049" s="293">
        <v>16000</v>
      </c>
      <c r="K4049" s="293"/>
      <c r="L4049" s="293"/>
      <c r="M4049" s="293">
        <f t="shared" si="2465"/>
        <v>18000</v>
      </c>
    </row>
    <row r="4050" spans="1:13" s="240" customFormat="1" hidden="1" x14ac:dyDescent="0.2">
      <c r="A4050" s="182" t="s">
        <v>953</v>
      </c>
      <c r="B4050" s="182" t="s">
        <v>962</v>
      </c>
      <c r="C4050" s="164">
        <v>12</v>
      </c>
      <c r="D4050" s="163"/>
      <c r="E4050" s="165">
        <v>42</v>
      </c>
      <c r="F4050" s="166"/>
      <c r="G4050" s="166"/>
      <c r="H4050" s="180">
        <f t="shared" ref="H4050:I4050" si="2506">H4051+H4053</f>
        <v>377000</v>
      </c>
      <c r="I4050" s="180">
        <f t="shared" si="2506"/>
        <v>24500</v>
      </c>
      <c r="J4050" s="180">
        <f t="shared" ref="J4050:L4050" si="2507">J4051+J4053</f>
        <v>0</v>
      </c>
      <c r="K4050" s="180">
        <f t="shared" si="2507"/>
        <v>0</v>
      </c>
      <c r="L4050" s="180">
        <f t="shared" si="2507"/>
        <v>0</v>
      </c>
      <c r="M4050" s="180">
        <f t="shared" si="2465"/>
        <v>352500</v>
      </c>
    </row>
    <row r="4051" spans="1:13" s="240" customFormat="1" hidden="1" x14ac:dyDescent="0.2">
      <c r="A4051" s="116" t="s">
        <v>953</v>
      </c>
      <c r="B4051" s="116" t="s">
        <v>962</v>
      </c>
      <c r="C4051" s="101">
        <v>12</v>
      </c>
      <c r="D4051" s="116"/>
      <c r="E4051" s="111">
        <v>422</v>
      </c>
      <c r="F4051" s="149"/>
      <c r="G4051" s="149"/>
      <c r="H4051" s="155">
        <f t="shared" ref="H4051:L4051" si="2508">H4052</f>
        <v>2000</v>
      </c>
      <c r="I4051" s="155">
        <f t="shared" si="2508"/>
        <v>0</v>
      </c>
      <c r="J4051" s="155">
        <f t="shared" si="2508"/>
        <v>0</v>
      </c>
      <c r="K4051" s="155">
        <f t="shared" si="2508"/>
        <v>0</v>
      </c>
      <c r="L4051" s="155">
        <f t="shared" si="2508"/>
        <v>0</v>
      </c>
      <c r="M4051" s="155">
        <f t="shared" si="2465"/>
        <v>2000</v>
      </c>
    </row>
    <row r="4052" spans="1:13" s="240" customFormat="1" hidden="1" x14ac:dyDescent="0.2">
      <c r="A4052" s="95" t="s">
        <v>953</v>
      </c>
      <c r="B4052" s="95" t="s">
        <v>962</v>
      </c>
      <c r="C4052" s="94">
        <v>12</v>
      </c>
      <c r="D4052" s="107" t="s">
        <v>101</v>
      </c>
      <c r="E4052" s="136">
        <v>4221</v>
      </c>
      <c r="F4052" s="183" t="s">
        <v>74</v>
      </c>
      <c r="G4052" s="183"/>
      <c r="H4052" s="275">
        <v>2000</v>
      </c>
      <c r="I4052" s="275"/>
      <c r="J4052" s="275"/>
      <c r="K4052" s="275"/>
      <c r="L4052" s="275"/>
      <c r="M4052" s="275">
        <f t="shared" si="2465"/>
        <v>2000</v>
      </c>
    </row>
    <row r="4053" spans="1:13" s="240" customFormat="1" hidden="1" x14ac:dyDescent="0.2">
      <c r="A4053" s="116" t="s">
        <v>953</v>
      </c>
      <c r="B4053" s="116" t="s">
        <v>962</v>
      </c>
      <c r="C4053" s="101">
        <v>12</v>
      </c>
      <c r="D4053" s="116"/>
      <c r="E4053" s="111">
        <v>426</v>
      </c>
      <c r="F4053" s="139"/>
      <c r="G4053" s="181"/>
      <c r="H4053" s="106">
        <f t="shared" ref="H4053:L4053" si="2509">H4054</f>
        <v>375000</v>
      </c>
      <c r="I4053" s="106">
        <f t="shared" si="2509"/>
        <v>24500</v>
      </c>
      <c r="J4053" s="106">
        <f t="shared" si="2509"/>
        <v>0</v>
      </c>
      <c r="K4053" s="106">
        <f t="shared" si="2509"/>
        <v>0</v>
      </c>
      <c r="L4053" s="106">
        <f t="shared" si="2509"/>
        <v>0</v>
      </c>
      <c r="M4053" s="106">
        <f t="shared" si="2465"/>
        <v>350500</v>
      </c>
    </row>
    <row r="4054" spans="1:13" s="240" customFormat="1" hidden="1" x14ac:dyDescent="0.2">
      <c r="A4054" s="95" t="s">
        <v>953</v>
      </c>
      <c r="B4054" s="95" t="s">
        <v>962</v>
      </c>
      <c r="C4054" s="94">
        <v>12</v>
      </c>
      <c r="D4054" s="95" t="s">
        <v>101</v>
      </c>
      <c r="E4054" s="117">
        <v>4264</v>
      </c>
      <c r="F4054" s="140" t="s">
        <v>964</v>
      </c>
      <c r="G4054" s="132"/>
      <c r="H4054" s="278">
        <v>375000</v>
      </c>
      <c r="I4054" s="278">
        <v>24500</v>
      </c>
      <c r="J4054" s="278"/>
      <c r="K4054" s="278"/>
      <c r="L4054" s="278"/>
      <c r="M4054" s="278">
        <f t="shared" si="2465"/>
        <v>350500</v>
      </c>
    </row>
    <row r="4055" spans="1:13" s="240" customFormat="1" hidden="1" x14ac:dyDescent="0.2">
      <c r="A4055" s="205" t="s">
        <v>953</v>
      </c>
      <c r="B4055" s="205" t="s">
        <v>962</v>
      </c>
      <c r="C4055" s="206">
        <v>51</v>
      </c>
      <c r="D4055" s="207"/>
      <c r="E4055" s="208">
        <v>31</v>
      </c>
      <c r="F4055" s="209"/>
      <c r="G4055" s="209"/>
      <c r="H4055" s="352">
        <f t="shared" ref="H4055:J4055" si="2510">H4056+H4058</f>
        <v>6000</v>
      </c>
      <c r="I4055" s="352">
        <f t="shared" si="2510"/>
        <v>0</v>
      </c>
      <c r="J4055" s="352">
        <f t="shared" si="2510"/>
        <v>0</v>
      </c>
      <c r="K4055" s="352">
        <f t="shared" ref="K4055:L4055" si="2511">K4056+K4058</f>
        <v>0</v>
      </c>
      <c r="L4055" s="352">
        <f t="shared" si="2511"/>
        <v>0</v>
      </c>
      <c r="M4055" s="352">
        <f t="shared" si="2465"/>
        <v>6000</v>
      </c>
    </row>
    <row r="4056" spans="1:13" s="240" customFormat="1" hidden="1" x14ac:dyDescent="0.2">
      <c r="A4056" s="210" t="s">
        <v>953</v>
      </c>
      <c r="B4056" s="210" t="s">
        <v>962</v>
      </c>
      <c r="C4056" s="211">
        <v>51</v>
      </c>
      <c r="D4056" s="210"/>
      <c r="E4056" s="212">
        <v>311</v>
      </c>
      <c r="F4056" s="213"/>
      <c r="G4056" s="378"/>
      <c r="H4056" s="353">
        <f t="shared" ref="H4056:L4056" si="2512">H4057</f>
        <v>5000</v>
      </c>
      <c r="I4056" s="353">
        <f t="shared" si="2512"/>
        <v>0</v>
      </c>
      <c r="J4056" s="353">
        <f t="shared" si="2512"/>
        <v>0</v>
      </c>
      <c r="K4056" s="353">
        <f t="shared" si="2512"/>
        <v>0</v>
      </c>
      <c r="L4056" s="353">
        <f t="shared" si="2512"/>
        <v>0</v>
      </c>
      <c r="M4056" s="353">
        <f t="shared" si="2465"/>
        <v>5000</v>
      </c>
    </row>
    <row r="4057" spans="1:13" s="240" customFormat="1" hidden="1" x14ac:dyDescent="0.2">
      <c r="A4057" s="214" t="s">
        <v>953</v>
      </c>
      <c r="B4057" s="214" t="s">
        <v>962</v>
      </c>
      <c r="C4057" s="215">
        <v>51</v>
      </c>
      <c r="D4057" s="214" t="s">
        <v>101</v>
      </c>
      <c r="E4057" s="221">
        <v>3111</v>
      </c>
      <c r="F4057" s="218" t="s">
        <v>33</v>
      </c>
      <c r="G4057" s="379"/>
      <c r="H4057" s="274">
        <v>5000</v>
      </c>
      <c r="I4057" s="274"/>
      <c r="J4057" s="274"/>
      <c r="K4057" s="274"/>
      <c r="L4057" s="274"/>
      <c r="M4057" s="274">
        <f t="shared" si="2465"/>
        <v>5000</v>
      </c>
    </row>
    <row r="4058" spans="1:13" s="240" customFormat="1" hidden="1" x14ac:dyDescent="0.2">
      <c r="A4058" s="210" t="s">
        <v>953</v>
      </c>
      <c r="B4058" s="210" t="s">
        <v>962</v>
      </c>
      <c r="C4058" s="211">
        <v>51</v>
      </c>
      <c r="D4058" s="210"/>
      <c r="E4058" s="212">
        <v>313</v>
      </c>
      <c r="F4058" s="213"/>
      <c r="G4058" s="378"/>
      <c r="H4058" s="353">
        <f t="shared" ref="H4058:L4058" si="2513">H4059</f>
        <v>1000</v>
      </c>
      <c r="I4058" s="353">
        <f t="shared" si="2513"/>
        <v>0</v>
      </c>
      <c r="J4058" s="353">
        <f t="shared" si="2513"/>
        <v>0</v>
      </c>
      <c r="K4058" s="353">
        <f t="shared" si="2513"/>
        <v>0</v>
      </c>
      <c r="L4058" s="353">
        <f t="shared" si="2513"/>
        <v>0</v>
      </c>
      <c r="M4058" s="353">
        <f t="shared" si="2465"/>
        <v>1000</v>
      </c>
    </row>
    <row r="4059" spans="1:13" s="240" customFormat="1" hidden="1" x14ac:dyDescent="0.2">
      <c r="A4059" s="214" t="s">
        <v>953</v>
      </c>
      <c r="B4059" s="214" t="s">
        <v>962</v>
      </c>
      <c r="C4059" s="215">
        <v>51</v>
      </c>
      <c r="D4059" s="214" t="s">
        <v>101</v>
      </c>
      <c r="E4059" s="221">
        <v>3132</v>
      </c>
      <c r="F4059" s="218" t="s">
        <v>40</v>
      </c>
      <c r="G4059" s="379"/>
      <c r="H4059" s="274">
        <v>1000</v>
      </c>
      <c r="I4059" s="274"/>
      <c r="J4059" s="274"/>
      <c r="K4059" s="274"/>
      <c r="L4059" s="274"/>
      <c r="M4059" s="274">
        <f t="shared" si="2465"/>
        <v>1000</v>
      </c>
    </row>
    <row r="4060" spans="1:13" s="240" customFormat="1" hidden="1" x14ac:dyDescent="0.2">
      <c r="A4060" s="205" t="s">
        <v>953</v>
      </c>
      <c r="B4060" s="205" t="s">
        <v>962</v>
      </c>
      <c r="C4060" s="206">
        <v>51</v>
      </c>
      <c r="D4060" s="207"/>
      <c r="E4060" s="208">
        <v>32</v>
      </c>
      <c r="F4060" s="209"/>
      <c r="G4060" s="209"/>
      <c r="H4060" s="352">
        <f t="shared" ref="H4060:L4060" si="2514">H4061</f>
        <v>4000</v>
      </c>
      <c r="I4060" s="352">
        <f t="shared" si="2514"/>
        <v>0</v>
      </c>
      <c r="J4060" s="352">
        <f t="shared" si="2514"/>
        <v>5000</v>
      </c>
      <c r="K4060" s="352">
        <f t="shared" si="2514"/>
        <v>0</v>
      </c>
      <c r="L4060" s="352">
        <f t="shared" si="2514"/>
        <v>0</v>
      </c>
      <c r="M4060" s="352">
        <f t="shared" si="2465"/>
        <v>9000</v>
      </c>
    </row>
    <row r="4061" spans="1:13" s="240" customFormat="1" hidden="1" x14ac:dyDescent="0.2">
      <c r="A4061" s="210" t="s">
        <v>953</v>
      </c>
      <c r="B4061" s="210" t="s">
        <v>962</v>
      </c>
      <c r="C4061" s="211">
        <v>51</v>
      </c>
      <c r="D4061" s="210"/>
      <c r="E4061" s="212">
        <v>323</v>
      </c>
      <c r="F4061" s="213"/>
      <c r="G4061" s="378"/>
      <c r="H4061" s="353">
        <f t="shared" ref="H4061:I4061" si="2515">SUM(H4062:H4063)</f>
        <v>4000</v>
      </c>
      <c r="I4061" s="353">
        <f t="shared" si="2515"/>
        <v>0</v>
      </c>
      <c r="J4061" s="353">
        <f t="shared" ref="J4061:L4061" si="2516">SUM(J4062:J4063)</f>
        <v>5000</v>
      </c>
      <c r="K4061" s="353">
        <f t="shared" si="2516"/>
        <v>0</v>
      </c>
      <c r="L4061" s="353">
        <f t="shared" si="2516"/>
        <v>0</v>
      </c>
      <c r="M4061" s="353">
        <f t="shared" si="2465"/>
        <v>9000</v>
      </c>
    </row>
    <row r="4062" spans="1:13" s="240" customFormat="1" hidden="1" x14ac:dyDescent="0.2">
      <c r="A4062" s="214" t="s">
        <v>953</v>
      </c>
      <c r="B4062" s="214" t="s">
        <v>962</v>
      </c>
      <c r="C4062" s="215">
        <v>51</v>
      </c>
      <c r="D4062" s="214" t="s">
        <v>101</v>
      </c>
      <c r="E4062" s="221">
        <v>3233</v>
      </c>
      <c r="F4062" s="218" t="s">
        <v>54</v>
      </c>
      <c r="G4062" s="379"/>
      <c r="H4062" s="274">
        <v>2000</v>
      </c>
      <c r="I4062" s="274"/>
      <c r="J4062" s="274"/>
      <c r="K4062" s="274"/>
      <c r="L4062" s="274"/>
      <c r="M4062" s="274">
        <f t="shared" si="2465"/>
        <v>2000</v>
      </c>
    </row>
    <row r="4063" spans="1:13" s="240" customFormat="1" hidden="1" x14ac:dyDescent="0.2">
      <c r="A4063" s="214" t="s">
        <v>953</v>
      </c>
      <c r="B4063" s="214" t="s">
        <v>962</v>
      </c>
      <c r="C4063" s="215">
        <v>51</v>
      </c>
      <c r="D4063" s="214" t="s">
        <v>101</v>
      </c>
      <c r="E4063" s="221">
        <v>3237</v>
      </c>
      <c r="F4063" s="218" t="s">
        <v>58</v>
      </c>
      <c r="G4063" s="379"/>
      <c r="H4063" s="274">
        <v>2000</v>
      </c>
      <c r="I4063" s="274"/>
      <c r="J4063" s="274">
        <v>5000</v>
      </c>
      <c r="K4063" s="274"/>
      <c r="L4063" s="274"/>
      <c r="M4063" s="274">
        <f t="shared" si="2465"/>
        <v>7000</v>
      </c>
    </row>
    <row r="4064" spans="1:13" s="240" customFormat="1" hidden="1" x14ac:dyDescent="0.2">
      <c r="A4064" s="205" t="s">
        <v>953</v>
      </c>
      <c r="B4064" s="205" t="s">
        <v>962</v>
      </c>
      <c r="C4064" s="206">
        <v>51</v>
      </c>
      <c r="D4064" s="207"/>
      <c r="E4064" s="208">
        <v>42</v>
      </c>
      <c r="F4064" s="209"/>
      <c r="G4064" s="209"/>
      <c r="H4064" s="352">
        <f t="shared" ref="H4064:J4064" si="2517">H4065+H4067</f>
        <v>377000</v>
      </c>
      <c r="I4064" s="352">
        <f t="shared" si="2517"/>
        <v>5000</v>
      </c>
      <c r="J4064" s="352">
        <f t="shared" si="2517"/>
        <v>0</v>
      </c>
      <c r="K4064" s="352">
        <f t="shared" ref="K4064:L4064" si="2518">K4065+K4067</f>
        <v>0</v>
      </c>
      <c r="L4064" s="352">
        <f t="shared" si="2518"/>
        <v>0</v>
      </c>
      <c r="M4064" s="352">
        <f t="shared" si="2465"/>
        <v>372000</v>
      </c>
    </row>
    <row r="4065" spans="1:13" s="240" customFormat="1" hidden="1" x14ac:dyDescent="0.2">
      <c r="A4065" s="210" t="s">
        <v>953</v>
      </c>
      <c r="B4065" s="210" t="s">
        <v>962</v>
      </c>
      <c r="C4065" s="211">
        <v>51</v>
      </c>
      <c r="D4065" s="210"/>
      <c r="E4065" s="212">
        <v>422</v>
      </c>
      <c r="F4065" s="396"/>
      <c r="G4065" s="396"/>
      <c r="H4065" s="260">
        <f t="shared" ref="H4065:L4065" si="2519">H4066</f>
        <v>2000</v>
      </c>
      <c r="I4065" s="260">
        <f t="shared" si="2519"/>
        <v>0</v>
      </c>
      <c r="J4065" s="260">
        <f t="shared" si="2519"/>
        <v>0</v>
      </c>
      <c r="K4065" s="260">
        <f t="shared" si="2519"/>
        <v>0</v>
      </c>
      <c r="L4065" s="260">
        <f t="shared" si="2519"/>
        <v>0</v>
      </c>
      <c r="M4065" s="260">
        <f t="shared" si="2465"/>
        <v>2000</v>
      </c>
    </row>
    <row r="4066" spans="1:13" s="240" customFormat="1" hidden="1" x14ac:dyDescent="0.2">
      <c r="A4066" s="214" t="s">
        <v>953</v>
      </c>
      <c r="B4066" s="214" t="s">
        <v>962</v>
      </c>
      <c r="C4066" s="215">
        <v>51</v>
      </c>
      <c r="D4066" s="216" t="s">
        <v>101</v>
      </c>
      <c r="E4066" s="222">
        <v>4221</v>
      </c>
      <c r="F4066" s="397" t="s">
        <v>74</v>
      </c>
      <c r="G4066" s="397"/>
      <c r="H4066" s="274">
        <v>2000</v>
      </c>
      <c r="I4066" s="274"/>
      <c r="J4066" s="274"/>
      <c r="K4066" s="274"/>
      <c r="L4066" s="274"/>
      <c r="M4066" s="274">
        <f t="shared" si="2465"/>
        <v>2000</v>
      </c>
    </row>
    <row r="4067" spans="1:13" s="240" customFormat="1" hidden="1" x14ac:dyDescent="0.2">
      <c r="A4067" s="210" t="s">
        <v>953</v>
      </c>
      <c r="B4067" s="210" t="s">
        <v>962</v>
      </c>
      <c r="C4067" s="211">
        <v>51</v>
      </c>
      <c r="D4067" s="210"/>
      <c r="E4067" s="212">
        <v>426</v>
      </c>
      <c r="F4067" s="213"/>
      <c r="G4067" s="378"/>
      <c r="H4067" s="353">
        <f t="shared" ref="H4067:L4067" si="2520">H4068</f>
        <v>375000</v>
      </c>
      <c r="I4067" s="353">
        <f t="shared" si="2520"/>
        <v>5000</v>
      </c>
      <c r="J4067" s="353">
        <f t="shared" si="2520"/>
        <v>0</v>
      </c>
      <c r="K4067" s="353">
        <f t="shared" si="2520"/>
        <v>0</v>
      </c>
      <c r="L4067" s="353">
        <f t="shared" si="2520"/>
        <v>0</v>
      </c>
      <c r="M4067" s="353">
        <f t="shared" si="2465"/>
        <v>370000</v>
      </c>
    </row>
    <row r="4068" spans="1:13" s="240" customFormat="1" hidden="1" x14ac:dyDescent="0.2">
      <c r="A4068" s="214" t="s">
        <v>953</v>
      </c>
      <c r="B4068" s="214" t="s">
        <v>962</v>
      </c>
      <c r="C4068" s="215">
        <v>51</v>
      </c>
      <c r="D4068" s="214" t="s">
        <v>101</v>
      </c>
      <c r="E4068" s="221">
        <v>4264</v>
      </c>
      <c r="F4068" s="218" t="s">
        <v>964</v>
      </c>
      <c r="G4068" s="379"/>
      <c r="H4068" s="274">
        <v>375000</v>
      </c>
      <c r="I4068" s="274">
        <v>5000</v>
      </c>
      <c r="J4068" s="274"/>
      <c r="K4068" s="274"/>
      <c r="L4068" s="274"/>
      <c r="M4068" s="274">
        <f t="shared" si="2465"/>
        <v>370000</v>
      </c>
    </row>
    <row r="4069" spans="1:13" s="240" customFormat="1" hidden="1" x14ac:dyDescent="0.2">
      <c r="A4069" s="205" t="s">
        <v>953</v>
      </c>
      <c r="B4069" s="205" t="s">
        <v>962</v>
      </c>
      <c r="C4069" s="206">
        <v>559</v>
      </c>
      <c r="D4069" s="207"/>
      <c r="E4069" s="208">
        <v>31</v>
      </c>
      <c r="F4069" s="209"/>
      <c r="G4069" s="209"/>
      <c r="H4069" s="352">
        <f t="shared" ref="H4069:J4069" si="2521">H4070+H4072</f>
        <v>6000</v>
      </c>
      <c r="I4069" s="352">
        <f t="shared" si="2521"/>
        <v>0</v>
      </c>
      <c r="J4069" s="352">
        <f t="shared" si="2521"/>
        <v>0</v>
      </c>
      <c r="K4069" s="352">
        <f t="shared" ref="K4069:L4069" si="2522">K4070+K4072</f>
        <v>0</v>
      </c>
      <c r="L4069" s="352">
        <f t="shared" si="2522"/>
        <v>0</v>
      </c>
      <c r="M4069" s="352">
        <f t="shared" si="2465"/>
        <v>6000</v>
      </c>
    </row>
    <row r="4070" spans="1:13" s="240" customFormat="1" hidden="1" x14ac:dyDescent="0.2">
      <c r="A4070" s="210" t="s">
        <v>953</v>
      </c>
      <c r="B4070" s="210" t="s">
        <v>962</v>
      </c>
      <c r="C4070" s="211">
        <v>559</v>
      </c>
      <c r="D4070" s="210"/>
      <c r="E4070" s="212">
        <v>311</v>
      </c>
      <c r="F4070" s="213"/>
      <c r="G4070" s="378"/>
      <c r="H4070" s="353">
        <f t="shared" ref="H4070:L4070" si="2523">H4071</f>
        <v>5000</v>
      </c>
      <c r="I4070" s="353">
        <f t="shared" si="2523"/>
        <v>0</v>
      </c>
      <c r="J4070" s="353">
        <f t="shared" si="2523"/>
        <v>0</v>
      </c>
      <c r="K4070" s="353">
        <f t="shared" si="2523"/>
        <v>0</v>
      </c>
      <c r="L4070" s="353">
        <f t="shared" si="2523"/>
        <v>0</v>
      </c>
      <c r="M4070" s="353">
        <f t="shared" si="2465"/>
        <v>5000</v>
      </c>
    </row>
    <row r="4071" spans="1:13" s="240" customFormat="1" hidden="1" x14ac:dyDescent="0.2">
      <c r="A4071" s="214" t="s">
        <v>953</v>
      </c>
      <c r="B4071" s="214" t="s">
        <v>962</v>
      </c>
      <c r="C4071" s="215">
        <v>559</v>
      </c>
      <c r="D4071" s="214" t="s">
        <v>101</v>
      </c>
      <c r="E4071" s="221">
        <v>3111</v>
      </c>
      <c r="F4071" s="218" t="s">
        <v>33</v>
      </c>
      <c r="G4071" s="379"/>
      <c r="H4071" s="282">
        <v>5000</v>
      </c>
      <c r="I4071" s="282"/>
      <c r="J4071" s="282"/>
      <c r="K4071" s="282"/>
      <c r="L4071" s="282"/>
      <c r="M4071" s="282">
        <f t="shared" si="2465"/>
        <v>5000</v>
      </c>
    </row>
    <row r="4072" spans="1:13" s="240" customFormat="1" hidden="1" x14ac:dyDescent="0.2">
      <c r="A4072" s="210" t="s">
        <v>953</v>
      </c>
      <c r="B4072" s="210" t="s">
        <v>962</v>
      </c>
      <c r="C4072" s="211">
        <v>559</v>
      </c>
      <c r="D4072" s="210"/>
      <c r="E4072" s="212">
        <v>313</v>
      </c>
      <c r="F4072" s="213"/>
      <c r="G4072" s="378"/>
      <c r="H4072" s="353">
        <f t="shared" ref="H4072:L4072" si="2524">H4073</f>
        <v>1000</v>
      </c>
      <c r="I4072" s="353">
        <f t="shared" si="2524"/>
        <v>0</v>
      </c>
      <c r="J4072" s="353">
        <f t="shared" si="2524"/>
        <v>0</v>
      </c>
      <c r="K4072" s="353">
        <f t="shared" si="2524"/>
        <v>0</v>
      </c>
      <c r="L4072" s="353">
        <f t="shared" si="2524"/>
        <v>0</v>
      </c>
      <c r="M4072" s="353">
        <f t="shared" si="2465"/>
        <v>1000</v>
      </c>
    </row>
    <row r="4073" spans="1:13" s="240" customFormat="1" hidden="1" x14ac:dyDescent="0.2">
      <c r="A4073" s="214" t="s">
        <v>953</v>
      </c>
      <c r="B4073" s="214" t="s">
        <v>962</v>
      </c>
      <c r="C4073" s="215">
        <v>559</v>
      </c>
      <c r="D4073" s="214" t="s">
        <v>101</v>
      </c>
      <c r="E4073" s="221">
        <v>3132</v>
      </c>
      <c r="F4073" s="218" t="s">
        <v>40</v>
      </c>
      <c r="G4073" s="379"/>
      <c r="H4073" s="274">
        <v>1000</v>
      </c>
      <c r="I4073" s="274"/>
      <c r="J4073" s="274"/>
      <c r="K4073" s="274"/>
      <c r="L4073" s="274"/>
      <c r="M4073" s="274">
        <f t="shared" si="2465"/>
        <v>1000</v>
      </c>
    </row>
    <row r="4074" spans="1:13" s="240" customFormat="1" hidden="1" x14ac:dyDescent="0.2">
      <c r="A4074" s="205" t="s">
        <v>953</v>
      </c>
      <c r="B4074" s="205" t="s">
        <v>962</v>
      </c>
      <c r="C4074" s="206">
        <v>559</v>
      </c>
      <c r="D4074" s="207"/>
      <c r="E4074" s="208">
        <v>32</v>
      </c>
      <c r="F4074" s="209"/>
      <c r="G4074" s="209"/>
      <c r="H4074" s="352">
        <f t="shared" ref="H4074:L4074" si="2525">H4075</f>
        <v>4000</v>
      </c>
      <c r="I4074" s="352">
        <f t="shared" si="2525"/>
        <v>0</v>
      </c>
      <c r="J4074" s="352">
        <f t="shared" si="2525"/>
        <v>0</v>
      </c>
      <c r="K4074" s="352">
        <f t="shared" si="2525"/>
        <v>0</v>
      </c>
      <c r="L4074" s="352">
        <f t="shared" si="2525"/>
        <v>0</v>
      </c>
      <c r="M4074" s="352">
        <f t="shared" si="2465"/>
        <v>4000</v>
      </c>
    </row>
    <row r="4075" spans="1:13" s="240" customFormat="1" hidden="1" x14ac:dyDescent="0.2">
      <c r="A4075" s="210" t="s">
        <v>953</v>
      </c>
      <c r="B4075" s="210" t="s">
        <v>962</v>
      </c>
      <c r="C4075" s="211">
        <v>559</v>
      </c>
      <c r="D4075" s="210"/>
      <c r="E4075" s="212">
        <v>323</v>
      </c>
      <c r="F4075" s="213"/>
      <c r="G4075" s="378"/>
      <c r="H4075" s="353">
        <f t="shared" ref="H4075:J4075" si="2526">SUM(H4076:H4077)</f>
        <v>4000</v>
      </c>
      <c r="I4075" s="353">
        <f t="shared" si="2526"/>
        <v>0</v>
      </c>
      <c r="J4075" s="353">
        <f t="shared" si="2526"/>
        <v>0</v>
      </c>
      <c r="K4075" s="353">
        <f t="shared" ref="K4075:L4075" si="2527">SUM(K4076:K4077)</f>
        <v>0</v>
      </c>
      <c r="L4075" s="353">
        <f t="shared" si="2527"/>
        <v>0</v>
      </c>
      <c r="M4075" s="353">
        <f t="shared" si="2465"/>
        <v>4000</v>
      </c>
    </row>
    <row r="4076" spans="1:13" s="240" customFormat="1" hidden="1" x14ac:dyDescent="0.2">
      <c r="A4076" s="214" t="s">
        <v>953</v>
      </c>
      <c r="B4076" s="214" t="s">
        <v>962</v>
      </c>
      <c r="C4076" s="215">
        <v>559</v>
      </c>
      <c r="D4076" s="214" t="s">
        <v>101</v>
      </c>
      <c r="E4076" s="221">
        <v>3233</v>
      </c>
      <c r="F4076" s="218" t="s">
        <v>54</v>
      </c>
      <c r="G4076" s="379"/>
      <c r="H4076" s="283">
        <v>2000</v>
      </c>
      <c r="I4076" s="283"/>
      <c r="J4076" s="283"/>
      <c r="K4076" s="283"/>
      <c r="L4076" s="283"/>
      <c r="M4076" s="283">
        <f t="shared" si="2465"/>
        <v>2000</v>
      </c>
    </row>
    <row r="4077" spans="1:13" s="240" customFormat="1" hidden="1" x14ac:dyDescent="0.2">
      <c r="A4077" s="214" t="s">
        <v>953</v>
      </c>
      <c r="B4077" s="214" t="s">
        <v>962</v>
      </c>
      <c r="C4077" s="215">
        <v>559</v>
      </c>
      <c r="D4077" s="214" t="s">
        <v>101</v>
      </c>
      <c r="E4077" s="221">
        <v>3237</v>
      </c>
      <c r="F4077" s="218" t="s">
        <v>58</v>
      </c>
      <c r="G4077" s="379"/>
      <c r="H4077" s="291">
        <v>2000</v>
      </c>
      <c r="I4077" s="291"/>
      <c r="J4077" s="291"/>
      <c r="K4077" s="291"/>
      <c r="L4077" s="291"/>
      <c r="M4077" s="291">
        <f t="shared" si="2465"/>
        <v>2000</v>
      </c>
    </row>
    <row r="4078" spans="1:13" s="240" customFormat="1" hidden="1" x14ac:dyDescent="0.2">
      <c r="A4078" s="205" t="s">
        <v>953</v>
      </c>
      <c r="B4078" s="205" t="s">
        <v>962</v>
      </c>
      <c r="C4078" s="206">
        <v>559</v>
      </c>
      <c r="D4078" s="207"/>
      <c r="E4078" s="208">
        <v>42</v>
      </c>
      <c r="F4078" s="209"/>
      <c r="G4078" s="209"/>
      <c r="H4078" s="352">
        <f t="shared" ref="H4078:J4078" si="2528">H4079+H4081</f>
        <v>302000</v>
      </c>
      <c r="I4078" s="352">
        <f t="shared" si="2528"/>
        <v>0</v>
      </c>
      <c r="J4078" s="352">
        <f t="shared" si="2528"/>
        <v>0</v>
      </c>
      <c r="K4078" s="352">
        <f t="shared" ref="K4078:L4078" si="2529">K4079+K4081</f>
        <v>0</v>
      </c>
      <c r="L4078" s="352">
        <f t="shared" si="2529"/>
        <v>0</v>
      </c>
      <c r="M4078" s="352">
        <f t="shared" si="2465"/>
        <v>302000</v>
      </c>
    </row>
    <row r="4079" spans="1:13" s="240" customFormat="1" hidden="1" x14ac:dyDescent="0.2">
      <c r="A4079" s="210" t="s">
        <v>953</v>
      </c>
      <c r="B4079" s="210" t="s">
        <v>962</v>
      </c>
      <c r="C4079" s="211">
        <v>559</v>
      </c>
      <c r="D4079" s="210"/>
      <c r="E4079" s="212">
        <v>422</v>
      </c>
      <c r="F4079" s="396"/>
      <c r="G4079" s="396"/>
      <c r="H4079" s="260">
        <f t="shared" ref="H4079:L4079" si="2530">H4080</f>
        <v>2000</v>
      </c>
      <c r="I4079" s="260">
        <f t="shared" si="2530"/>
        <v>0</v>
      </c>
      <c r="J4079" s="260">
        <f t="shared" si="2530"/>
        <v>0</v>
      </c>
      <c r="K4079" s="260">
        <f t="shared" si="2530"/>
        <v>0</v>
      </c>
      <c r="L4079" s="260">
        <f t="shared" si="2530"/>
        <v>0</v>
      </c>
      <c r="M4079" s="260">
        <f t="shared" si="2465"/>
        <v>2000</v>
      </c>
    </row>
    <row r="4080" spans="1:13" s="240" customFormat="1" hidden="1" x14ac:dyDescent="0.2">
      <c r="A4080" s="214" t="s">
        <v>953</v>
      </c>
      <c r="B4080" s="214" t="s">
        <v>962</v>
      </c>
      <c r="C4080" s="215">
        <v>559</v>
      </c>
      <c r="D4080" s="216" t="s">
        <v>101</v>
      </c>
      <c r="E4080" s="222">
        <v>4221</v>
      </c>
      <c r="F4080" s="397" t="s">
        <v>74</v>
      </c>
      <c r="G4080" s="397"/>
      <c r="H4080" s="274">
        <v>2000</v>
      </c>
      <c r="I4080" s="274"/>
      <c r="J4080" s="274"/>
      <c r="K4080" s="274"/>
      <c r="L4080" s="274"/>
      <c r="M4080" s="274">
        <f t="shared" si="2465"/>
        <v>2000</v>
      </c>
    </row>
    <row r="4081" spans="1:13" s="240" customFormat="1" hidden="1" x14ac:dyDescent="0.2">
      <c r="A4081" s="210" t="s">
        <v>953</v>
      </c>
      <c r="B4081" s="210" t="s">
        <v>962</v>
      </c>
      <c r="C4081" s="211">
        <v>559</v>
      </c>
      <c r="D4081" s="210"/>
      <c r="E4081" s="212">
        <v>426</v>
      </c>
      <c r="F4081" s="213"/>
      <c r="G4081" s="378"/>
      <c r="H4081" s="353">
        <f t="shared" ref="H4081:L4081" si="2531">H4082</f>
        <v>300000</v>
      </c>
      <c r="I4081" s="353">
        <f t="shared" si="2531"/>
        <v>0</v>
      </c>
      <c r="J4081" s="353">
        <f t="shared" si="2531"/>
        <v>0</v>
      </c>
      <c r="K4081" s="353">
        <f t="shared" si="2531"/>
        <v>0</v>
      </c>
      <c r="L4081" s="353">
        <f t="shared" si="2531"/>
        <v>0</v>
      </c>
      <c r="M4081" s="353">
        <f t="shared" si="2465"/>
        <v>300000</v>
      </c>
    </row>
    <row r="4082" spans="1:13" s="240" customFormat="1" hidden="1" x14ac:dyDescent="0.2">
      <c r="A4082" s="214" t="s">
        <v>953</v>
      </c>
      <c r="B4082" s="214" t="s">
        <v>962</v>
      </c>
      <c r="C4082" s="215">
        <v>559</v>
      </c>
      <c r="D4082" s="214" t="s">
        <v>101</v>
      </c>
      <c r="E4082" s="221">
        <v>4264</v>
      </c>
      <c r="F4082" s="218" t="s">
        <v>964</v>
      </c>
      <c r="G4082" s="379"/>
      <c r="H4082" s="274">
        <v>300000</v>
      </c>
      <c r="I4082" s="274"/>
      <c r="J4082" s="274"/>
      <c r="K4082" s="274"/>
      <c r="L4082" s="274"/>
      <c r="M4082" s="274">
        <f t="shared" si="2465"/>
        <v>300000</v>
      </c>
    </row>
    <row r="4083" spans="1:13" ht="56.25" hidden="1" x14ac:dyDescent="0.2">
      <c r="A4083" s="187" t="s">
        <v>953</v>
      </c>
      <c r="B4083" s="169" t="s">
        <v>965</v>
      </c>
      <c r="C4083" s="169"/>
      <c r="D4083" s="169"/>
      <c r="E4083" s="170"/>
      <c r="F4083" s="172" t="s">
        <v>961</v>
      </c>
      <c r="G4083" s="173" t="s">
        <v>614</v>
      </c>
      <c r="H4083" s="179">
        <f>H4084+H4087</f>
        <v>0</v>
      </c>
      <c r="I4083" s="179">
        <f t="shared" ref="I4083:L4083" si="2532">I4084+I4087</f>
        <v>0</v>
      </c>
      <c r="J4083" s="179">
        <f t="shared" si="2532"/>
        <v>55000</v>
      </c>
      <c r="K4083" s="179">
        <f t="shared" si="2532"/>
        <v>0</v>
      </c>
      <c r="L4083" s="179">
        <f t="shared" si="2532"/>
        <v>0</v>
      </c>
      <c r="M4083" s="179">
        <f t="shared" si="2465"/>
        <v>55000</v>
      </c>
    </row>
    <row r="4084" spans="1:13" hidden="1" x14ac:dyDescent="0.2">
      <c r="A4084" s="182" t="s">
        <v>953</v>
      </c>
      <c r="B4084" s="163" t="s">
        <v>965</v>
      </c>
      <c r="C4084" s="164">
        <v>11</v>
      </c>
      <c r="D4084" s="163"/>
      <c r="E4084" s="165">
        <v>42</v>
      </c>
      <c r="F4084" s="166"/>
      <c r="G4084" s="166"/>
      <c r="H4084" s="180">
        <f t="shared" ref="H4084:L4084" si="2533">H4085</f>
        <v>0</v>
      </c>
      <c r="I4084" s="180">
        <f t="shared" si="2533"/>
        <v>0</v>
      </c>
      <c r="J4084" s="180">
        <f t="shared" si="2533"/>
        <v>5000</v>
      </c>
      <c r="K4084" s="180">
        <f t="shared" si="2533"/>
        <v>0</v>
      </c>
      <c r="L4084" s="180">
        <f t="shared" si="2533"/>
        <v>0</v>
      </c>
      <c r="M4084" s="180">
        <f t="shared" si="2465"/>
        <v>5000</v>
      </c>
    </row>
    <row r="4085" spans="1:13" s="204" customFormat="1" hidden="1" x14ac:dyDescent="0.2">
      <c r="A4085" s="116" t="s">
        <v>953</v>
      </c>
      <c r="B4085" s="100" t="s">
        <v>965</v>
      </c>
      <c r="C4085" s="101">
        <v>11</v>
      </c>
      <c r="D4085" s="116"/>
      <c r="E4085" s="111">
        <v>421</v>
      </c>
      <c r="F4085" s="139"/>
      <c r="G4085" s="181"/>
      <c r="H4085" s="106">
        <f t="shared" ref="H4085:L4085" si="2534">SUM(H4086)</f>
        <v>0</v>
      </c>
      <c r="I4085" s="106">
        <f t="shared" si="2534"/>
        <v>0</v>
      </c>
      <c r="J4085" s="106">
        <f t="shared" si="2534"/>
        <v>5000</v>
      </c>
      <c r="K4085" s="106">
        <f t="shared" si="2534"/>
        <v>0</v>
      </c>
      <c r="L4085" s="106">
        <f t="shared" si="2534"/>
        <v>0</v>
      </c>
      <c r="M4085" s="106">
        <f t="shared" si="2465"/>
        <v>5000</v>
      </c>
    </row>
    <row r="4086" spans="1:13" s="204" customFormat="1" ht="15" hidden="1" x14ac:dyDescent="0.2">
      <c r="A4086" s="95" t="s">
        <v>953</v>
      </c>
      <c r="B4086" s="93" t="s">
        <v>965</v>
      </c>
      <c r="C4086" s="94">
        <v>11</v>
      </c>
      <c r="D4086" s="95" t="s">
        <v>101</v>
      </c>
      <c r="E4086" s="117">
        <v>4214</v>
      </c>
      <c r="F4086" s="140" t="s">
        <v>500</v>
      </c>
      <c r="G4086" s="132"/>
      <c r="H4086" s="275">
        <v>0</v>
      </c>
      <c r="I4086" s="275"/>
      <c r="J4086" s="275">
        <v>5000</v>
      </c>
      <c r="K4086" s="275"/>
      <c r="L4086" s="275"/>
      <c r="M4086" s="275">
        <f t="shared" si="2465"/>
        <v>5000</v>
      </c>
    </row>
    <row r="4087" spans="1:13" hidden="1" x14ac:dyDescent="0.2">
      <c r="A4087" s="182" t="s">
        <v>953</v>
      </c>
      <c r="B4087" s="163" t="s">
        <v>965</v>
      </c>
      <c r="C4087" s="164">
        <v>52</v>
      </c>
      <c r="D4087" s="163"/>
      <c r="E4087" s="165">
        <v>42</v>
      </c>
      <c r="F4087" s="166"/>
      <c r="G4087" s="166"/>
      <c r="H4087" s="180">
        <f>H4088</f>
        <v>0</v>
      </c>
      <c r="I4087" s="180">
        <f t="shared" ref="I4087:L4088" si="2535">I4088</f>
        <v>0</v>
      </c>
      <c r="J4087" s="180">
        <f t="shared" si="2535"/>
        <v>50000</v>
      </c>
      <c r="K4087" s="180">
        <f t="shared" si="2535"/>
        <v>0</v>
      </c>
      <c r="L4087" s="180">
        <f t="shared" si="2535"/>
        <v>0</v>
      </c>
      <c r="M4087" s="180">
        <f t="shared" si="2465"/>
        <v>50000</v>
      </c>
    </row>
    <row r="4088" spans="1:13" hidden="1" x14ac:dyDescent="0.2">
      <c r="A4088" s="116" t="s">
        <v>953</v>
      </c>
      <c r="B4088" s="100" t="s">
        <v>965</v>
      </c>
      <c r="C4088" s="101">
        <v>52</v>
      </c>
      <c r="D4088" s="116"/>
      <c r="E4088" s="111">
        <v>421</v>
      </c>
      <c r="F4088" s="139"/>
      <c r="G4088" s="181"/>
      <c r="H4088" s="106">
        <f>H4089</f>
        <v>0</v>
      </c>
      <c r="I4088" s="106">
        <f t="shared" si="2535"/>
        <v>0</v>
      </c>
      <c r="J4088" s="106">
        <f t="shared" si="2535"/>
        <v>50000</v>
      </c>
      <c r="K4088" s="106">
        <f t="shared" si="2535"/>
        <v>0</v>
      </c>
      <c r="L4088" s="106">
        <f t="shared" si="2535"/>
        <v>0</v>
      </c>
      <c r="M4088" s="106">
        <f t="shared" si="2465"/>
        <v>50000</v>
      </c>
    </row>
    <row r="4089" spans="1:13" ht="15" hidden="1" x14ac:dyDescent="0.2">
      <c r="A4089" s="95" t="s">
        <v>953</v>
      </c>
      <c r="B4089" s="93" t="s">
        <v>965</v>
      </c>
      <c r="C4089" s="94">
        <v>52</v>
      </c>
      <c r="D4089" s="214" t="s">
        <v>101</v>
      </c>
      <c r="E4089" s="117">
        <v>4214</v>
      </c>
      <c r="F4089" s="140" t="s">
        <v>500</v>
      </c>
      <c r="H4089" s="275"/>
      <c r="I4089" s="275"/>
      <c r="J4089" s="275">
        <v>50000</v>
      </c>
      <c r="K4089" s="275"/>
      <c r="L4089" s="275"/>
      <c r="M4089" s="275">
        <f t="shared" si="2465"/>
        <v>50000</v>
      </c>
    </row>
    <row r="4090" spans="1:13" x14ac:dyDescent="0.2">
      <c r="A4090" s="190" t="s">
        <v>966</v>
      </c>
      <c r="B4090" s="445" t="s">
        <v>967</v>
      </c>
      <c r="C4090" s="445"/>
      <c r="D4090" s="445"/>
      <c r="E4090" s="445"/>
      <c r="F4090" s="143" t="s">
        <v>968</v>
      </c>
      <c r="G4090" s="115"/>
      <c r="H4090" s="294">
        <f>H4091+H4177+H4200+H4233+H4267+H4274+H4320</f>
        <v>7505548</v>
      </c>
      <c r="I4090" s="294">
        <f>I4091+I4177+I4200+I4233+I4267+I4274+I4320</f>
        <v>310720</v>
      </c>
      <c r="J4090" s="294">
        <f>J4091+J4177+J4200+J4233+J4267+J4274+J4320</f>
        <v>555000</v>
      </c>
      <c r="K4090" s="294">
        <f>K4091+K4177+K4200+K4233+K4267+K4274+K4320</f>
        <v>2000000</v>
      </c>
      <c r="L4090" s="294">
        <f>L4091+L4177+L4200+L4233+L4267+L4274+L4320</f>
        <v>0</v>
      </c>
      <c r="M4090" s="294">
        <f t="shared" si="2465"/>
        <v>5749828</v>
      </c>
    </row>
    <row r="4091" spans="1:13" s="99" customFormat="1" ht="33.75" x14ac:dyDescent="0.2">
      <c r="A4091" s="187" t="s">
        <v>966</v>
      </c>
      <c r="B4091" s="169" t="s">
        <v>969</v>
      </c>
      <c r="C4091" s="169"/>
      <c r="D4091" s="169"/>
      <c r="E4091" s="170"/>
      <c r="F4091" s="172" t="s">
        <v>854</v>
      </c>
      <c r="G4091" s="173" t="s">
        <v>661</v>
      </c>
      <c r="H4091" s="297">
        <f>H4092+H4100+H4103+H4110+H4114+H4123+H4154+H4159+H4162+H4165+H4174</f>
        <v>643480</v>
      </c>
      <c r="I4091" s="297">
        <f t="shared" ref="I4091:L4091" si="2536">I4092+I4100+I4103+I4110+I4114+I4123+I4154+I4159+I4162+I4165+I4174</f>
        <v>5500</v>
      </c>
      <c r="J4091" s="297">
        <f t="shared" si="2536"/>
        <v>15700</v>
      </c>
      <c r="K4091" s="297">
        <f t="shared" si="2536"/>
        <v>0</v>
      </c>
      <c r="L4091" s="297">
        <f t="shared" si="2536"/>
        <v>0</v>
      </c>
      <c r="M4091" s="297">
        <f t="shared" si="2465"/>
        <v>653680</v>
      </c>
    </row>
    <row r="4092" spans="1:13" x14ac:dyDescent="0.2">
      <c r="A4092" s="182" t="s">
        <v>966</v>
      </c>
      <c r="B4092" s="163" t="s">
        <v>969</v>
      </c>
      <c r="C4092" s="164">
        <v>11</v>
      </c>
      <c r="D4092" s="163"/>
      <c r="E4092" s="165">
        <v>31</v>
      </c>
      <c r="F4092" s="166"/>
      <c r="G4092" s="166"/>
      <c r="H4092" s="180">
        <f t="shared" ref="H4092:I4092" si="2537">H4093+H4096+H4098</f>
        <v>880</v>
      </c>
      <c r="I4092" s="180">
        <f t="shared" si="2537"/>
        <v>0</v>
      </c>
      <c r="J4092" s="180">
        <f t="shared" ref="J4092:L4092" si="2538">J4093+J4096+J4098</f>
        <v>0</v>
      </c>
      <c r="K4092" s="180">
        <f t="shared" si="2538"/>
        <v>0</v>
      </c>
      <c r="L4092" s="180">
        <f t="shared" si="2538"/>
        <v>0</v>
      </c>
      <c r="M4092" s="180">
        <f t="shared" si="2465"/>
        <v>880</v>
      </c>
    </row>
    <row r="4093" spans="1:13" x14ac:dyDescent="0.2">
      <c r="A4093" s="116" t="s">
        <v>966</v>
      </c>
      <c r="B4093" s="100" t="s">
        <v>969</v>
      </c>
      <c r="C4093" s="101">
        <v>11</v>
      </c>
      <c r="D4093" s="116"/>
      <c r="E4093" s="111">
        <v>311</v>
      </c>
      <c r="F4093" s="139"/>
      <c r="G4093" s="181"/>
      <c r="H4093" s="106">
        <f t="shared" ref="H4093:I4093" si="2539">H4094+H4095</f>
        <v>380</v>
      </c>
      <c r="I4093" s="106">
        <f t="shared" si="2539"/>
        <v>0</v>
      </c>
      <c r="J4093" s="106">
        <f t="shared" ref="J4093:L4093" si="2540">J4094+J4095</f>
        <v>0</v>
      </c>
      <c r="K4093" s="106">
        <f t="shared" si="2540"/>
        <v>0</v>
      </c>
      <c r="L4093" s="106">
        <f t="shared" si="2540"/>
        <v>0</v>
      </c>
      <c r="M4093" s="106">
        <f t="shared" si="2465"/>
        <v>380</v>
      </c>
    </row>
    <row r="4094" spans="1:13" s="99" customFormat="1" x14ac:dyDescent="0.2">
      <c r="A4094" s="95" t="s">
        <v>966</v>
      </c>
      <c r="B4094" s="93" t="s">
        <v>969</v>
      </c>
      <c r="C4094" s="94">
        <v>11</v>
      </c>
      <c r="D4094" s="95" t="s">
        <v>101</v>
      </c>
      <c r="E4094" s="117">
        <v>3111</v>
      </c>
      <c r="F4094" s="140" t="s">
        <v>33</v>
      </c>
      <c r="G4094" s="132"/>
      <c r="H4094" s="275">
        <v>250</v>
      </c>
      <c r="I4094" s="275"/>
      <c r="J4094" s="275"/>
      <c r="K4094" s="275"/>
      <c r="L4094" s="275"/>
      <c r="M4094" s="275">
        <f t="shared" si="2465"/>
        <v>250</v>
      </c>
    </row>
    <row r="4095" spans="1:13" ht="15" x14ac:dyDescent="0.2">
      <c r="A4095" s="95" t="s">
        <v>966</v>
      </c>
      <c r="B4095" s="93" t="s">
        <v>969</v>
      </c>
      <c r="C4095" s="94">
        <v>11</v>
      </c>
      <c r="D4095" s="95" t="s">
        <v>101</v>
      </c>
      <c r="E4095" s="117">
        <v>3113</v>
      </c>
      <c r="F4095" s="140" t="s">
        <v>35</v>
      </c>
      <c r="H4095" s="275">
        <v>130</v>
      </c>
      <c r="I4095" s="275"/>
      <c r="J4095" s="275"/>
      <c r="K4095" s="275"/>
      <c r="L4095" s="275"/>
      <c r="M4095" s="275">
        <f t="shared" si="2465"/>
        <v>130</v>
      </c>
    </row>
    <row r="4096" spans="1:13" x14ac:dyDescent="0.2">
      <c r="A4096" s="116" t="s">
        <v>966</v>
      </c>
      <c r="B4096" s="100" t="s">
        <v>969</v>
      </c>
      <c r="C4096" s="101">
        <v>11</v>
      </c>
      <c r="D4096" s="116"/>
      <c r="E4096" s="111">
        <v>312</v>
      </c>
      <c r="F4096" s="139"/>
      <c r="G4096" s="181"/>
      <c r="H4096" s="106">
        <f t="shared" ref="H4096:L4096" si="2541">H4097</f>
        <v>250</v>
      </c>
      <c r="I4096" s="106">
        <f t="shared" si="2541"/>
        <v>0</v>
      </c>
      <c r="J4096" s="106">
        <f t="shared" si="2541"/>
        <v>0</v>
      </c>
      <c r="K4096" s="106">
        <f t="shared" si="2541"/>
        <v>0</v>
      </c>
      <c r="L4096" s="106">
        <f t="shared" si="2541"/>
        <v>0</v>
      </c>
      <c r="M4096" s="106">
        <f t="shared" si="2465"/>
        <v>250</v>
      </c>
    </row>
    <row r="4097" spans="1:13" ht="15" x14ac:dyDescent="0.2">
      <c r="A4097" s="95" t="s">
        <v>966</v>
      </c>
      <c r="B4097" s="93" t="s">
        <v>969</v>
      </c>
      <c r="C4097" s="94">
        <v>11</v>
      </c>
      <c r="D4097" s="95" t="s">
        <v>101</v>
      </c>
      <c r="E4097" s="117">
        <v>3121</v>
      </c>
      <c r="F4097" s="140" t="s">
        <v>471</v>
      </c>
      <c r="H4097" s="275">
        <v>250</v>
      </c>
      <c r="I4097" s="275"/>
      <c r="J4097" s="275"/>
      <c r="K4097" s="275"/>
      <c r="L4097" s="275"/>
      <c r="M4097" s="275">
        <f t="shared" si="2465"/>
        <v>250</v>
      </c>
    </row>
    <row r="4098" spans="1:13" x14ac:dyDescent="0.2">
      <c r="A4098" s="116" t="s">
        <v>966</v>
      </c>
      <c r="B4098" s="100" t="s">
        <v>969</v>
      </c>
      <c r="C4098" s="145">
        <v>11</v>
      </c>
      <c r="D4098" s="131"/>
      <c r="E4098" s="128">
        <v>313</v>
      </c>
      <c r="F4098" s="142"/>
      <c r="G4098" s="181"/>
      <c r="H4098" s="106">
        <f>H4099</f>
        <v>250</v>
      </c>
      <c r="I4098" s="106">
        <f>I4099</f>
        <v>0</v>
      </c>
      <c r="J4098" s="106">
        <f>J4099</f>
        <v>0</v>
      </c>
      <c r="K4098" s="106">
        <f>K4099</f>
        <v>0</v>
      </c>
      <c r="L4098" s="106">
        <f>L4099</f>
        <v>0</v>
      </c>
      <c r="M4098" s="106">
        <f t="shared" si="2465"/>
        <v>250</v>
      </c>
    </row>
    <row r="4099" spans="1:13" s="99" customFormat="1" x14ac:dyDescent="0.2">
      <c r="A4099" s="95" t="s">
        <v>966</v>
      </c>
      <c r="B4099" s="93" t="s">
        <v>969</v>
      </c>
      <c r="C4099" s="94">
        <v>11</v>
      </c>
      <c r="D4099" s="95" t="s">
        <v>101</v>
      </c>
      <c r="E4099" s="117">
        <v>3132</v>
      </c>
      <c r="F4099" s="140" t="s">
        <v>40</v>
      </c>
      <c r="G4099" s="132"/>
      <c r="H4099" s="275">
        <v>250</v>
      </c>
      <c r="I4099" s="275"/>
      <c r="J4099" s="275"/>
      <c r="K4099" s="275"/>
      <c r="L4099" s="275"/>
      <c r="M4099" s="275">
        <f t="shared" si="2465"/>
        <v>250</v>
      </c>
    </row>
    <row r="4100" spans="1:13" x14ac:dyDescent="0.2">
      <c r="A4100" s="182" t="s">
        <v>966</v>
      </c>
      <c r="B4100" s="163" t="s">
        <v>969</v>
      </c>
      <c r="C4100" s="164">
        <v>31</v>
      </c>
      <c r="D4100" s="163"/>
      <c r="E4100" s="165">
        <v>31</v>
      </c>
      <c r="F4100" s="166"/>
      <c r="G4100" s="166"/>
      <c r="H4100" s="180">
        <f t="shared" ref="H4100:L4101" si="2542">H4101</f>
        <v>12000</v>
      </c>
      <c r="I4100" s="180">
        <f t="shared" si="2542"/>
        <v>5500</v>
      </c>
      <c r="J4100" s="180">
        <f t="shared" si="2542"/>
        <v>0</v>
      </c>
      <c r="K4100" s="180">
        <f t="shared" si="2542"/>
        <v>0</v>
      </c>
      <c r="L4100" s="180">
        <f t="shared" si="2542"/>
        <v>0</v>
      </c>
      <c r="M4100" s="180">
        <f t="shared" si="2465"/>
        <v>6500</v>
      </c>
    </row>
    <row r="4101" spans="1:13" x14ac:dyDescent="0.2">
      <c r="A4101" s="116" t="s">
        <v>966</v>
      </c>
      <c r="B4101" s="100" t="s">
        <v>969</v>
      </c>
      <c r="C4101" s="101">
        <v>31</v>
      </c>
      <c r="D4101" s="116"/>
      <c r="E4101" s="111">
        <v>312</v>
      </c>
      <c r="F4101" s="139"/>
      <c r="G4101" s="181"/>
      <c r="H4101" s="106">
        <f t="shared" si="2542"/>
        <v>12000</v>
      </c>
      <c r="I4101" s="106">
        <f t="shared" si="2542"/>
        <v>5500</v>
      </c>
      <c r="J4101" s="106">
        <f t="shared" si="2542"/>
        <v>0</v>
      </c>
      <c r="K4101" s="106">
        <f t="shared" si="2542"/>
        <v>0</v>
      </c>
      <c r="L4101" s="106">
        <f t="shared" si="2542"/>
        <v>0</v>
      </c>
      <c r="M4101" s="106">
        <f t="shared" si="2465"/>
        <v>6500</v>
      </c>
    </row>
    <row r="4102" spans="1:13" ht="15" x14ac:dyDescent="0.2">
      <c r="A4102" s="95" t="s">
        <v>966</v>
      </c>
      <c r="B4102" s="93" t="s">
        <v>969</v>
      </c>
      <c r="C4102" s="94">
        <v>31</v>
      </c>
      <c r="D4102" s="95" t="s">
        <v>101</v>
      </c>
      <c r="E4102" s="117">
        <v>3121</v>
      </c>
      <c r="F4102" s="140" t="s">
        <v>471</v>
      </c>
      <c r="H4102" s="275">
        <v>12000</v>
      </c>
      <c r="I4102" s="275">
        <v>5500</v>
      </c>
      <c r="J4102" s="275"/>
      <c r="K4102" s="275"/>
      <c r="L4102" s="275"/>
      <c r="M4102" s="275">
        <f t="shared" si="2465"/>
        <v>6500</v>
      </c>
    </row>
    <row r="4103" spans="1:13" x14ac:dyDescent="0.2">
      <c r="A4103" s="182" t="s">
        <v>966</v>
      </c>
      <c r="B4103" s="163" t="s">
        <v>969</v>
      </c>
      <c r="C4103" s="164">
        <v>31</v>
      </c>
      <c r="D4103" s="163"/>
      <c r="E4103" s="165">
        <v>32</v>
      </c>
      <c r="F4103" s="166"/>
      <c r="G4103" s="166"/>
      <c r="H4103" s="180">
        <f>H4104+H4107</f>
        <v>0</v>
      </c>
      <c r="I4103" s="180">
        <f t="shared" ref="I4103:J4103" si="2543">I4104+I4107</f>
        <v>0</v>
      </c>
      <c r="J4103" s="180">
        <f t="shared" si="2543"/>
        <v>3500</v>
      </c>
      <c r="K4103" s="180">
        <f t="shared" ref="K4103:L4103" si="2544">K4104+K4107</f>
        <v>0</v>
      </c>
      <c r="L4103" s="180">
        <f t="shared" si="2544"/>
        <v>0</v>
      </c>
      <c r="M4103" s="180">
        <f t="shared" si="2465"/>
        <v>3500</v>
      </c>
    </row>
    <row r="4104" spans="1:13" x14ac:dyDescent="0.2">
      <c r="A4104" s="116" t="s">
        <v>966</v>
      </c>
      <c r="B4104" s="100" t="s">
        <v>969</v>
      </c>
      <c r="C4104" s="101">
        <v>31</v>
      </c>
      <c r="D4104" s="116"/>
      <c r="E4104" s="111">
        <v>322</v>
      </c>
      <c r="F4104" s="139"/>
      <c r="G4104" s="181"/>
      <c r="H4104" s="106">
        <f>SUM(H4105:H4106)</f>
        <v>0</v>
      </c>
      <c r="I4104" s="106">
        <f t="shared" ref="I4104:J4104" si="2545">SUM(I4105:I4106)</f>
        <v>0</v>
      </c>
      <c r="J4104" s="106">
        <f t="shared" si="2545"/>
        <v>2000</v>
      </c>
      <c r="K4104" s="106">
        <f t="shared" ref="K4104:L4104" si="2546">SUM(K4105:K4106)</f>
        <v>0</v>
      </c>
      <c r="L4104" s="106">
        <f t="shared" si="2546"/>
        <v>0</v>
      </c>
      <c r="M4104" s="106">
        <f t="shared" si="2465"/>
        <v>2000</v>
      </c>
    </row>
    <row r="4105" spans="1:13" ht="15" x14ac:dyDescent="0.2">
      <c r="A4105" s="95" t="s">
        <v>966</v>
      </c>
      <c r="B4105" s="93" t="s">
        <v>969</v>
      </c>
      <c r="C4105" s="94">
        <v>31</v>
      </c>
      <c r="D4105" s="95" t="s">
        <v>101</v>
      </c>
      <c r="E4105" s="117">
        <v>3223</v>
      </c>
      <c r="F4105" s="140" t="s">
        <v>48</v>
      </c>
      <c r="H4105" s="275"/>
      <c r="I4105" s="275"/>
      <c r="J4105" s="275">
        <v>1000</v>
      </c>
      <c r="K4105" s="275"/>
      <c r="L4105" s="275"/>
      <c r="M4105" s="275">
        <f t="shared" si="2465"/>
        <v>1000</v>
      </c>
    </row>
    <row r="4106" spans="1:13" ht="30" x14ac:dyDescent="0.2">
      <c r="A4106" s="95" t="s">
        <v>966</v>
      </c>
      <c r="B4106" s="93" t="s">
        <v>969</v>
      </c>
      <c r="C4106" s="94">
        <v>31</v>
      </c>
      <c r="D4106" s="95" t="s">
        <v>101</v>
      </c>
      <c r="E4106" s="117">
        <v>3224</v>
      </c>
      <c r="F4106" s="140" t="s">
        <v>155</v>
      </c>
      <c r="H4106" s="275"/>
      <c r="I4106" s="275"/>
      <c r="J4106" s="275">
        <v>1000</v>
      </c>
      <c r="K4106" s="275"/>
      <c r="L4106" s="275"/>
      <c r="M4106" s="275">
        <f t="shared" si="2465"/>
        <v>1000</v>
      </c>
    </row>
    <row r="4107" spans="1:13" x14ac:dyDescent="0.2">
      <c r="A4107" s="116" t="s">
        <v>966</v>
      </c>
      <c r="B4107" s="100" t="s">
        <v>969</v>
      </c>
      <c r="C4107" s="101">
        <v>31</v>
      </c>
      <c r="D4107" s="116"/>
      <c r="E4107" s="111">
        <v>323</v>
      </c>
      <c r="F4107" s="139"/>
      <c r="G4107" s="181"/>
      <c r="H4107" s="106">
        <f>SUM(H4108:H4109)</f>
        <v>0</v>
      </c>
      <c r="I4107" s="106">
        <f t="shared" ref="I4107:J4107" si="2547">SUM(I4108:I4109)</f>
        <v>0</v>
      </c>
      <c r="J4107" s="106">
        <f t="shared" si="2547"/>
        <v>1500</v>
      </c>
      <c r="K4107" s="106">
        <f t="shared" ref="K4107:L4107" si="2548">SUM(K4108:K4109)</f>
        <v>0</v>
      </c>
      <c r="L4107" s="106">
        <f t="shared" si="2548"/>
        <v>0</v>
      </c>
      <c r="M4107" s="106">
        <f t="shared" si="2465"/>
        <v>1500</v>
      </c>
    </row>
    <row r="4108" spans="1:13" ht="15" x14ac:dyDescent="0.2">
      <c r="A4108" s="95" t="s">
        <v>966</v>
      </c>
      <c r="B4108" s="93" t="s">
        <v>969</v>
      </c>
      <c r="C4108" s="94">
        <v>31</v>
      </c>
      <c r="D4108" s="95" t="s">
        <v>101</v>
      </c>
      <c r="E4108" s="117">
        <v>3232</v>
      </c>
      <c r="F4108" s="140" t="s">
        <v>53</v>
      </c>
      <c r="H4108" s="275"/>
      <c r="I4108" s="275"/>
      <c r="J4108" s="275">
        <v>1000</v>
      </c>
      <c r="K4108" s="275"/>
      <c r="L4108" s="275"/>
      <c r="M4108" s="275">
        <f t="shared" si="2465"/>
        <v>1000</v>
      </c>
    </row>
    <row r="4109" spans="1:13" ht="15" x14ac:dyDescent="0.2">
      <c r="A4109" s="95" t="s">
        <v>966</v>
      </c>
      <c r="B4109" s="93" t="s">
        <v>969</v>
      </c>
      <c r="C4109" s="94">
        <v>31</v>
      </c>
      <c r="D4109" s="95" t="s">
        <v>101</v>
      </c>
      <c r="E4109" s="117">
        <v>3234</v>
      </c>
      <c r="F4109" s="140" t="s">
        <v>55</v>
      </c>
      <c r="H4109" s="275"/>
      <c r="I4109" s="275"/>
      <c r="J4109" s="275">
        <v>500</v>
      </c>
      <c r="K4109" s="275"/>
      <c r="L4109" s="275"/>
      <c r="M4109" s="275">
        <f t="shared" si="2465"/>
        <v>500</v>
      </c>
    </row>
    <row r="4110" spans="1:13" x14ac:dyDescent="0.2">
      <c r="A4110" s="182" t="s">
        <v>966</v>
      </c>
      <c r="B4110" s="163" t="s">
        <v>969</v>
      </c>
      <c r="C4110" s="164">
        <v>31</v>
      </c>
      <c r="D4110" s="163"/>
      <c r="E4110" s="165">
        <v>42</v>
      </c>
      <c r="F4110" s="166"/>
      <c r="G4110" s="166"/>
      <c r="H4110" s="180">
        <f>H4111</f>
        <v>0</v>
      </c>
      <c r="I4110" s="180">
        <f t="shared" ref="I4110:L4110" si="2549">I4111</f>
        <v>0</v>
      </c>
      <c r="J4110" s="180">
        <f t="shared" si="2549"/>
        <v>2000</v>
      </c>
      <c r="K4110" s="180">
        <f t="shared" si="2549"/>
        <v>0</v>
      </c>
      <c r="L4110" s="180">
        <f t="shared" si="2549"/>
        <v>0</v>
      </c>
      <c r="M4110" s="180">
        <f t="shared" si="2465"/>
        <v>2000</v>
      </c>
    </row>
    <row r="4111" spans="1:13" x14ac:dyDescent="0.2">
      <c r="A4111" s="116" t="s">
        <v>966</v>
      </c>
      <c r="B4111" s="100" t="s">
        <v>969</v>
      </c>
      <c r="C4111" s="101">
        <v>31</v>
      </c>
      <c r="D4111" s="116"/>
      <c r="E4111" s="111">
        <v>422</v>
      </c>
      <c r="F4111" s="139"/>
      <c r="G4111" s="181"/>
      <c r="H4111" s="106">
        <f>SUM(H4112:H4113)</f>
        <v>0</v>
      </c>
      <c r="I4111" s="106">
        <f t="shared" ref="I4111:J4111" si="2550">SUM(I4112:I4113)</f>
        <v>0</v>
      </c>
      <c r="J4111" s="106">
        <f t="shared" si="2550"/>
        <v>2000</v>
      </c>
      <c r="K4111" s="106">
        <f t="shared" ref="K4111:L4111" si="2551">SUM(K4112:K4113)</f>
        <v>0</v>
      </c>
      <c r="L4111" s="106">
        <f t="shared" si="2551"/>
        <v>0</v>
      </c>
      <c r="M4111" s="106">
        <f t="shared" si="2465"/>
        <v>2000</v>
      </c>
    </row>
    <row r="4112" spans="1:13" ht="15" x14ac:dyDescent="0.2">
      <c r="A4112" s="95" t="s">
        <v>966</v>
      </c>
      <c r="B4112" s="93" t="s">
        <v>969</v>
      </c>
      <c r="C4112" s="94">
        <v>31</v>
      </c>
      <c r="D4112" s="95" t="s">
        <v>101</v>
      </c>
      <c r="E4112" s="117">
        <v>4223</v>
      </c>
      <c r="F4112" s="140" t="s">
        <v>76</v>
      </c>
      <c r="H4112" s="275"/>
      <c r="I4112" s="275"/>
      <c r="J4112" s="275">
        <v>1000</v>
      </c>
      <c r="K4112" s="275"/>
      <c r="L4112" s="275"/>
      <c r="M4112" s="275">
        <f t="shared" si="2465"/>
        <v>1000</v>
      </c>
    </row>
    <row r="4113" spans="1:13" ht="15" x14ac:dyDescent="0.2">
      <c r="A4113" s="95" t="s">
        <v>966</v>
      </c>
      <c r="B4113" s="93" t="s">
        <v>969</v>
      </c>
      <c r="C4113" s="94">
        <v>31</v>
      </c>
      <c r="D4113" s="95" t="s">
        <v>101</v>
      </c>
      <c r="E4113" s="117">
        <v>4227</v>
      </c>
      <c r="F4113" s="140" t="s">
        <v>77</v>
      </c>
      <c r="H4113" s="275"/>
      <c r="I4113" s="275"/>
      <c r="J4113" s="275">
        <v>1000</v>
      </c>
      <c r="K4113" s="275"/>
      <c r="L4113" s="275"/>
      <c r="M4113" s="275">
        <f t="shared" si="2465"/>
        <v>1000</v>
      </c>
    </row>
    <row r="4114" spans="1:13" s="99" customFormat="1" x14ac:dyDescent="0.2">
      <c r="A4114" s="182" t="s">
        <v>966</v>
      </c>
      <c r="B4114" s="163" t="s">
        <v>969</v>
      </c>
      <c r="C4114" s="164">
        <v>43</v>
      </c>
      <c r="D4114" s="163"/>
      <c r="E4114" s="165">
        <v>31</v>
      </c>
      <c r="F4114" s="166"/>
      <c r="G4114" s="166"/>
      <c r="H4114" s="180">
        <f t="shared" ref="H4114:J4114" si="2552">H4115+H4119+H4121</f>
        <v>327300</v>
      </c>
      <c r="I4114" s="180">
        <f t="shared" si="2552"/>
        <v>0</v>
      </c>
      <c r="J4114" s="180">
        <f t="shared" si="2552"/>
        <v>500</v>
      </c>
      <c r="K4114" s="180">
        <f t="shared" ref="K4114:L4114" si="2553">K4115+K4119+K4121</f>
        <v>0</v>
      </c>
      <c r="L4114" s="180">
        <f t="shared" si="2553"/>
        <v>0</v>
      </c>
      <c r="M4114" s="180">
        <f t="shared" si="2465"/>
        <v>327800</v>
      </c>
    </row>
    <row r="4115" spans="1:13" x14ac:dyDescent="0.2">
      <c r="A4115" s="116" t="s">
        <v>966</v>
      </c>
      <c r="B4115" s="100" t="s">
        <v>969</v>
      </c>
      <c r="C4115" s="101">
        <v>43</v>
      </c>
      <c r="D4115" s="116"/>
      <c r="E4115" s="111">
        <v>311</v>
      </c>
      <c r="F4115" s="139"/>
      <c r="G4115" s="181"/>
      <c r="H4115" s="106">
        <f t="shared" ref="H4115:I4115" si="2554">SUM(H4116:H4118)</f>
        <v>257000</v>
      </c>
      <c r="I4115" s="106">
        <f t="shared" si="2554"/>
        <v>0</v>
      </c>
      <c r="J4115" s="106">
        <f t="shared" ref="J4115" si="2555">SUM(J4116:J4118)</f>
        <v>500</v>
      </c>
      <c r="K4115" s="106">
        <f t="shared" ref="K4115:L4115" si="2556">SUM(K4116:K4118)</f>
        <v>0</v>
      </c>
      <c r="L4115" s="106">
        <f t="shared" si="2556"/>
        <v>0</v>
      </c>
      <c r="M4115" s="106">
        <f t="shared" si="2465"/>
        <v>257500</v>
      </c>
    </row>
    <row r="4116" spans="1:13" ht="15" x14ac:dyDescent="0.2">
      <c r="A4116" s="95" t="s">
        <v>966</v>
      </c>
      <c r="B4116" s="93" t="s">
        <v>969</v>
      </c>
      <c r="C4116" s="94">
        <v>43</v>
      </c>
      <c r="D4116" s="95" t="s">
        <v>101</v>
      </c>
      <c r="E4116" s="117">
        <v>3111</v>
      </c>
      <c r="F4116" s="140" t="s">
        <v>33</v>
      </c>
      <c r="H4116" s="275">
        <v>252000</v>
      </c>
      <c r="I4116" s="275"/>
      <c r="J4116" s="275"/>
      <c r="K4116" s="275"/>
      <c r="L4116" s="275"/>
      <c r="M4116" s="275">
        <f t="shared" si="2465"/>
        <v>252000</v>
      </c>
    </row>
    <row r="4117" spans="1:13" ht="15" x14ac:dyDescent="0.2">
      <c r="A4117" s="95" t="s">
        <v>966</v>
      </c>
      <c r="B4117" s="93" t="s">
        <v>969</v>
      </c>
      <c r="C4117" s="94">
        <v>43</v>
      </c>
      <c r="D4117" s="95" t="s">
        <v>101</v>
      </c>
      <c r="E4117" s="117">
        <v>3112</v>
      </c>
      <c r="F4117" s="140" t="s">
        <v>790</v>
      </c>
      <c r="H4117" s="275">
        <v>0</v>
      </c>
      <c r="I4117" s="275"/>
      <c r="J4117" s="275">
        <v>500</v>
      </c>
      <c r="K4117" s="275"/>
      <c r="L4117" s="275"/>
      <c r="M4117" s="275">
        <f t="shared" si="2465"/>
        <v>500</v>
      </c>
    </row>
    <row r="4118" spans="1:13" ht="15" x14ac:dyDescent="0.2">
      <c r="A4118" s="95" t="s">
        <v>966</v>
      </c>
      <c r="B4118" s="93" t="s">
        <v>969</v>
      </c>
      <c r="C4118" s="94">
        <v>43</v>
      </c>
      <c r="D4118" s="95" t="s">
        <v>101</v>
      </c>
      <c r="E4118" s="117">
        <v>3113</v>
      </c>
      <c r="F4118" s="140" t="s">
        <v>35</v>
      </c>
      <c r="H4118" s="275">
        <v>5000</v>
      </c>
      <c r="I4118" s="275"/>
      <c r="J4118" s="275"/>
      <c r="K4118" s="275"/>
      <c r="L4118" s="275"/>
      <c r="M4118" s="275">
        <f t="shared" si="2465"/>
        <v>5000</v>
      </c>
    </row>
    <row r="4119" spans="1:13" x14ac:dyDescent="0.2">
      <c r="A4119" s="116" t="s">
        <v>966</v>
      </c>
      <c r="B4119" s="100" t="s">
        <v>969</v>
      </c>
      <c r="C4119" s="101">
        <v>43</v>
      </c>
      <c r="D4119" s="116"/>
      <c r="E4119" s="111">
        <v>312</v>
      </c>
      <c r="F4119" s="139"/>
      <c r="G4119" s="181"/>
      <c r="H4119" s="106">
        <f t="shared" ref="H4119:L4119" si="2557">H4120</f>
        <v>26500</v>
      </c>
      <c r="I4119" s="106">
        <f t="shared" si="2557"/>
        <v>0</v>
      </c>
      <c r="J4119" s="106">
        <f t="shared" si="2557"/>
        <v>0</v>
      </c>
      <c r="K4119" s="106">
        <f t="shared" si="2557"/>
        <v>0</v>
      </c>
      <c r="L4119" s="106">
        <f t="shared" si="2557"/>
        <v>0</v>
      </c>
      <c r="M4119" s="106">
        <f t="shared" si="2465"/>
        <v>26500</v>
      </c>
    </row>
    <row r="4120" spans="1:13" ht="15" x14ac:dyDescent="0.2">
      <c r="A4120" s="95" t="s">
        <v>966</v>
      </c>
      <c r="B4120" s="93" t="s">
        <v>969</v>
      </c>
      <c r="C4120" s="94">
        <v>43</v>
      </c>
      <c r="D4120" s="95" t="s">
        <v>101</v>
      </c>
      <c r="E4120" s="117">
        <v>3121</v>
      </c>
      <c r="F4120" s="140" t="s">
        <v>471</v>
      </c>
      <c r="H4120" s="275">
        <v>26500</v>
      </c>
      <c r="I4120" s="275"/>
      <c r="J4120" s="275"/>
      <c r="K4120" s="275"/>
      <c r="L4120" s="275"/>
      <c r="M4120" s="275">
        <f t="shared" si="2465"/>
        <v>26500</v>
      </c>
    </row>
    <row r="4121" spans="1:13" x14ac:dyDescent="0.2">
      <c r="A4121" s="116" t="s">
        <v>966</v>
      </c>
      <c r="B4121" s="100" t="s">
        <v>969</v>
      </c>
      <c r="C4121" s="145">
        <v>43</v>
      </c>
      <c r="D4121" s="131"/>
      <c r="E4121" s="128">
        <v>313</v>
      </c>
      <c r="F4121" s="142"/>
      <c r="G4121" s="181"/>
      <c r="H4121" s="106">
        <f t="shared" ref="H4121:L4121" si="2558">H4122</f>
        <v>43800</v>
      </c>
      <c r="I4121" s="106">
        <f t="shared" si="2558"/>
        <v>0</v>
      </c>
      <c r="J4121" s="106">
        <f t="shared" si="2558"/>
        <v>0</v>
      </c>
      <c r="K4121" s="106">
        <f t="shared" si="2558"/>
        <v>0</v>
      </c>
      <c r="L4121" s="106">
        <f t="shared" si="2558"/>
        <v>0</v>
      </c>
      <c r="M4121" s="106">
        <f t="shared" si="2465"/>
        <v>43800</v>
      </c>
    </row>
    <row r="4122" spans="1:13" ht="15" x14ac:dyDescent="0.2">
      <c r="A4122" s="95" t="s">
        <v>966</v>
      </c>
      <c r="B4122" s="93" t="s">
        <v>969</v>
      </c>
      <c r="C4122" s="94">
        <v>43</v>
      </c>
      <c r="D4122" s="95" t="s">
        <v>101</v>
      </c>
      <c r="E4122" s="117">
        <v>3132</v>
      </c>
      <c r="F4122" s="140" t="s">
        <v>40</v>
      </c>
      <c r="H4122" s="275">
        <v>43800</v>
      </c>
      <c r="I4122" s="275"/>
      <c r="J4122" s="275"/>
      <c r="K4122" s="275"/>
      <c r="L4122" s="275"/>
      <c r="M4122" s="275">
        <f t="shared" si="2465"/>
        <v>43800</v>
      </c>
    </row>
    <row r="4123" spans="1:13" x14ac:dyDescent="0.2">
      <c r="A4123" s="182" t="s">
        <v>966</v>
      </c>
      <c r="B4123" s="163" t="s">
        <v>969</v>
      </c>
      <c r="C4123" s="164">
        <v>43</v>
      </c>
      <c r="D4123" s="163"/>
      <c r="E4123" s="165">
        <v>32</v>
      </c>
      <c r="F4123" s="166"/>
      <c r="G4123" s="166"/>
      <c r="H4123" s="180">
        <f t="shared" ref="H4123:J4123" si="2559">H4124+H4129+H4136+H4146</f>
        <v>269500</v>
      </c>
      <c r="I4123" s="180">
        <f t="shared" si="2559"/>
        <v>0</v>
      </c>
      <c r="J4123" s="180">
        <f t="shared" si="2559"/>
        <v>3700</v>
      </c>
      <c r="K4123" s="180">
        <f t="shared" ref="K4123:L4123" si="2560">K4124+K4129+K4136+K4146</f>
        <v>0</v>
      </c>
      <c r="L4123" s="180">
        <f t="shared" si="2560"/>
        <v>0</v>
      </c>
      <c r="M4123" s="180">
        <f t="shared" si="2465"/>
        <v>273200</v>
      </c>
    </row>
    <row r="4124" spans="1:13" s="99" customFormat="1" x14ac:dyDescent="0.2">
      <c r="A4124" s="116" t="s">
        <v>966</v>
      </c>
      <c r="B4124" s="100" t="s">
        <v>969</v>
      </c>
      <c r="C4124" s="101">
        <v>43</v>
      </c>
      <c r="D4124" s="116"/>
      <c r="E4124" s="111">
        <v>321</v>
      </c>
      <c r="F4124" s="139"/>
      <c r="G4124" s="181"/>
      <c r="H4124" s="106">
        <f t="shared" ref="H4124:J4124" si="2561">H4125+H4126+H4127+H4128</f>
        <v>34000</v>
      </c>
      <c r="I4124" s="106">
        <f t="shared" si="2561"/>
        <v>0</v>
      </c>
      <c r="J4124" s="106">
        <f t="shared" si="2561"/>
        <v>0</v>
      </c>
      <c r="K4124" s="106">
        <f t="shared" ref="K4124:L4124" si="2562">K4125+K4126+K4127+K4128</f>
        <v>0</v>
      </c>
      <c r="L4124" s="106">
        <f t="shared" si="2562"/>
        <v>0</v>
      </c>
      <c r="M4124" s="106">
        <f t="shared" si="2465"/>
        <v>34000</v>
      </c>
    </row>
    <row r="4125" spans="1:13" ht="15" x14ac:dyDescent="0.2">
      <c r="A4125" s="95" t="s">
        <v>966</v>
      </c>
      <c r="B4125" s="93" t="s">
        <v>969</v>
      </c>
      <c r="C4125" s="94">
        <v>43</v>
      </c>
      <c r="D4125" s="95" t="s">
        <v>101</v>
      </c>
      <c r="E4125" s="117">
        <v>3211</v>
      </c>
      <c r="F4125" s="140" t="s">
        <v>42</v>
      </c>
      <c r="H4125" s="275">
        <v>15000</v>
      </c>
      <c r="I4125" s="275"/>
      <c r="J4125" s="275"/>
      <c r="K4125" s="275"/>
      <c r="L4125" s="275"/>
      <c r="M4125" s="275">
        <f t="shared" si="2465"/>
        <v>15000</v>
      </c>
    </row>
    <row r="4126" spans="1:13" ht="30" x14ac:dyDescent="0.2">
      <c r="A4126" s="95" t="s">
        <v>966</v>
      </c>
      <c r="B4126" s="93" t="s">
        <v>969</v>
      </c>
      <c r="C4126" s="94">
        <v>43</v>
      </c>
      <c r="D4126" s="95" t="s">
        <v>101</v>
      </c>
      <c r="E4126" s="117">
        <v>3212</v>
      </c>
      <c r="F4126" s="140" t="s">
        <v>43</v>
      </c>
      <c r="H4126" s="275">
        <v>10000</v>
      </c>
      <c r="I4126" s="275"/>
      <c r="J4126" s="275"/>
      <c r="K4126" s="275"/>
      <c r="L4126" s="275"/>
      <c r="M4126" s="275">
        <f t="shared" si="2465"/>
        <v>10000</v>
      </c>
    </row>
    <row r="4127" spans="1:13" ht="15" x14ac:dyDescent="0.2">
      <c r="A4127" s="95" t="s">
        <v>966</v>
      </c>
      <c r="B4127" s="93" t="s">
        <v>969</v>
      </c>
      <c r="C4127" s="94">
        <v>43</v>
      </c>
      <c r="D4127" s="95" t="s">
        <v>101</v>
      </c>
      <c r="E4127" s="117">
        <v>3213</v>
      </c>
      <c r="F4127" s="140" t="s">
        <v>44</v>
      </c>
      <c r="H4127" s="275">
        <v>8000</v>
      </c>
      <c r="I4127" s="275"/>
      <c r="J4127" s="275"/>
      <c r="K4127" s="275"/>
      <c r="L4127" s="275"/>
      <c r="M4127" s="275">
        <f t="shared" si="2465"/>
        <v>8000</v>
      </c>
    </row>
    <row r="4128" spans="1:13" ht="15" x14ac:dyDescent="0.2">
      <c r="A4128" s="95" t="s">
        <v>966</v>
      </c>
      <c r="B4128" s="93" t="s">
        <v>969</v>
      </c>
      <c r="C4128" s="94">
        <v>43</v>
      </c>
      <c r="D4128" s="95" t="s">
        <v>101</v>
      </c>
      <c r="E4128" s="117">
        <v>3214</v>
      </c>
      <c r="F4128" s="140" t="s">
        <v>45</v>
      </c>
      <c r="H4128" s="275">
        <v>1000</v>
      </c>
      <c r="I4128" s="275"/>
      <c r="J4128" s="275"/>
      <c r="K4128" s="275"/>
      <c r="L4128" s="275"/>
      <c r="M4128" s="275">
        <f t="shared" si="2465"/>
        <v>1000</v>
      </c>
    </row>
    <row r="4129" spans="1:13" x14ac:dyDescent="0.2">
      <c r="A4129" s="116" t="s">
        <v>966</v>
      </c>
      <c r="B4129" s="100" t="s">
        <v>969</v>
      </c>
      <c r="C4129" s="101">
        <v>43</v>
      </c>
      <c r="D4129" s="116"/>
      <c r="E4129" s="111">
        <v>322</v>
      </c>
      <c r="F4129" s="139"/>
      <c r="G4129" s="181"/>
      <c r="H4129" s="106">
        <f t="shared" ref="H4129:J4129" si="2563">H4130+H4131+H4132+H4133+H4134+H4135</f>
        <v>38700</v>
      </c>
      <c r="I4129" s="106">
        <f t="shared" si="2563"/>
        <v>0</v>
      </c>
      <c r="J4129" s="106">
        <f t="shared" si="2563"/>
        <v>700</v>
      </c>
      <c r="K4129" s="106">
        <f t="shared" ref="K4129:L4129" si="2564">K4130+K4131+K4132+K4133+K4134+K4135</f>
        <v>0</v>
      </c>
      <c r="L4129" s="106">
        <f t="shared" si="2564"/>
        <v>0</v>
      </c>
      <c r="M4129" s="106">
        <f t="shared" si="2465"/>
        <v>39400</v>
      </c>
    </row>
    <row r="4130" spans="1:13" ht="15" x14ac:dyDescent="0.2">
      <c r="A4130" s="95" t="s">
        <v>966</v>
      </c>
      <c r="B4130" s="93" t="s">
        <v>969</v>
      </c>
      <c r="C4130" s="94">
        <v>43</v>
      </c>
      <c r="D4130" s="95" t="s">
        <v>101</v>
      </c>
      <c r="E4130" s="117">
        <v>3221</v>
      </c>
      <c r="F4130" s="140" t="s">
        <v>297</v>
      </c>
      <c r="H4130" s="275">
        <v>9000</v>
      </c>
      <c r="I4130" s="275"/>
      <c r="J4130" s="275"/>
      <c r="K4130" s="275"/>
      <c r="L4130" s="275"/>
      <c r="M4130" s="275">
        <f t="shared" si="2465"/>
        <v>9000</v>
      </c>
    </row>
    <row r="4131" spans="1:13" ht="15" x14ac:dyDescent="0.2">
      <c r="A4131" s="95" t="s">
        <v>966</v>
      </c>
      <c r="B4131" s="93" t="s">
        <v>969</v>
      </c>
      <c r="C4131" s="94">
        <v>43</v>
      </c>
      <c r="D4131" s="95" t="s">
        <v>101</v>
      </c>
      <c r="E4131" s="117">
        <v>3222</v>
      </c>
      <c r="F4131" s="140" t="s">
        <v>47</v>
      </c>
      <c r="H4131" s="275">
        <v>200</v>
      </c>
      <c r="I4131" s="275"/>
      <c r="J4131" s="275"/>
      <c r="K4131" s="275"/>
      <c r="L4131" s="275"/>
      <c r="M4131" s="275">
        <f t="shared" si="2465"/>
        <v>200</v>
      </c>
    </row>
    <row r="4132" spans="1:13" ht="15" x14ac:dyDescent="0.2">
      <c r="A4132" s="95" t="s">
        <v>966</v>
      </c>
      <c r="B4132" s="93" t="s">
        <v>969</v>
      </c>
      <c r="C4132" s="94">
        <v>43</v>
      </c>
      <c r="D4132" s="95" t="s">
        <v>101</v>
      </c>
      <c r="E4132" s="117">
        <v>3223</v>
      </c>
      <c r="F4132" s="140" t="s">
        <v>48</v>
      </c>
      <c r="H4132" s="275">
        <v>21000</v>
      </c>
      <c r="I4132" s="275"/>
      <c r="J4132" s="275"/>
      <c r="K4132" s="275"/>
      <c r="L4132" s="275"/>
      <c r="M4132" s="275">
        <f t="shared" si="2465"/>
        <v>21000</v>
      </c>
    </row>
    <row r="4133" spans="1:13" s="99" customFormat="1" ht="30" x14ac:dyDescent="0.2">
      <c r="A4133" s="95" t="s">
        <v>966</v>
      </c>
      <c r="B4133" s="93" t="s">
        <v>969</v>
      </c>
      <c r="C4133" s="94">
        <v>43</v>
      </c>
      <c r="D4133" s="95" t="s">
        <v>101</v>
      </c>
      <c r="E4133" s="117">
        <v>3224</v>
      </c>
      <c r="F4133" s="140" t="s">
        <v>155</v>
      </c>
      <c r="G4133" s="132"/>
      <c r="H4133" s="275">
        <v>4000</v>
      </c>
      <c r="I4133" s="275"/>
      <c r="J4133" s="275"/>
      <c r="K4133" s="275"/>
      <c r="L4133" s="275"/>
      <c r="M4133" s="275">
        <f t="shared" si="2465"/>
        <v>4000</v>
      </c>
    </row>
    <row r="4134" spans="1:13" ht="15" x14ac:dyDescent="0.2">
      <c r="A4134" s="95" t="s">
        <v>966</v>
      </c>
      <c r="B4134" s="93" t="s">
        <v>969</v>
      </c>
      <c r="C4134" s="94">
        <v>43</v>
      </c>
      <c r="D4134" s="95" t="s">
        <v>101</v>
      </c>
      <c r="E4134" s="117">
        <v>3225</v>
      </c>
      <c r="F4134" s="140" t="s">
        <v>473</v>
      </c>
      <c r="H4134" s="275">
        <v>3000</v>
      </c>
      <c r="I4134" s="275"/>
      <c r="J4134" s="275"/>
      <c r="K4134" s="275"/>
      <c r="L4134" s="275"/>
      <c r="M4134" s="275">
        <f t="shared" si="2465"/>
        <v>3000</v>
      </c>
    </row>
    <row r="4135" spans="1:13" ht="15" x14ac:dyDescent="0.2">
      <c r="A4135" s="95" t="s">
        <v>966</v>
      </c>
      <c r="B4135" s="93" t="s">
        <v>969</v>
      </c>
      <c r="C4135" s="94">
        <v>43</v>
      </c>
      <c r="D4135" s="95" t="s">
        <v>101</v>
      </c>
      <c r="E4135" s="117">
        <v>3227</v>
      </c>
      <c r="F4135" s="140" t="s">
        <v>51</v>
      </c>
      <c r="H4135" s="275">
        <v>1500</v>
      </c>
      <c r="I4135" s="275"/>
      <c r="J4135" s="274">
        <v>700</v>
      </c>
      <c r="K4135" s="275"/>
      <c r="L4135" s="275"/>
      <c r="M4135" s="275">
        <f t="shared" si="2465"/>
        <v>2200</v>
      </c>
    </row>
    <row r="4136" spans="1:13" x14ac:dyDescent="0.2">
      <c r="A4136" s="116" t="s">
        <v>966</v>
      </c>
      <c r="B4136" s="100" t="s">
        <v>969</v>
      </c>
      <c r="C4136" s="101">
        <v>43</v>
      </c>
      <c r="D4136" s="116"/>
      <c r="E4136" s="111">
        <v>323</v>
      </c>
      <c r="F4136" s="139"/>
      <c r="G4136" s="181"/>
      <c r="H4136" s="106">
        <f t="shared" ref="H4136:J4136" si="2565">SUM(H4137:H4145)</f>
        <v>133300</v>
      </c>
      <c r="I4136" s="106">
        <f t="shared" si="2565"/>
        <v>0</v>
      </c>
      <c r="J4136" s="106">
        <f t="shared" si="2565"/>
        <v>2500</v>
      </c>
      <c r="K4136" s="106">
        <f t="shared" ref="K4136:L4136" si="2566">SUM(K4137:K4145)</f>
        <v>0</v>
      </c>
      <c r="L4136" s="106">
        <f t="shared" si="2566"/>
        <v>0</v>
      </c>
      <c r="M4136" s="106">
        <f t="shared" si="2465"/>
        <v>135800</v>
      </c>
    </row>
    <row r="4137" spans="1:13" ht="15" x14ac:dyDescent="0.2">
      <c r="A4137" s="95" t="s">
        <v>966</v>
      </c>
      <c r="B4137" s="93" t="s">
        <v>969</v>
      </c>
      <c r="C4137" s="94">
        <v>43</v>
      </c>
      <c r="D4137" s="95" t="s">
        <v>101</v>
      </c>
      <c r="E4137" s="117">
        <v>3231</v>
      </c>
      <c r="F4137" s="140" t="s">
        <v>52</v>
      </c>
      <c r="H4137" s="275">
        <v>11000</v>
      </c>
      <c r="I4137" s="275"/>
      <c r="J4137" s="275"/>
      <c r="K4137" s="275"/>
      <c r="L4137" s="275"/>
      <c r="M4137" s="275">
        <f t="shared" si="2465"/>
        <v>11000</v>
      </c>
    </row>
    <row r="4138" spans="1:13" s="99" customFormat="1" x14ac:dyDescent="0.2">
      <c r="A4138" s="95" t="s">
        <v>966</v>
      </c>
      <c r="B4138" s="93" t="s">
        <v>969</v>
      </c>
      <c r="C4138" s="94">
        <v>43</v>
      </c>
      <c r="D4138" s="95" t="s">
        <v>101</v>
      </c>
      <c r="E4138" s="117">
        <v>3232</v>
      </c>
      <c r="F4138" s="140" t="s">
        <v>53</v>
      </c>
      <c r="G4138" s="132"/>
      <c r="H4138" s="275">
        <v>15000</v>
      </c>
      <c r="I4138" s="275"/>
      <c r="J4138" s="275"/>
      <c r="K4138" s="275"/>
      <c r="L4138" s="275"/>
      <c r="M4138" s="275">
        <f t="shared" si="2465"/>
        <v>15000</v>
      </c>
    </row>
    <row r="4139" spans="1:13" ht="15" x14ac:dyDescent="0.2">
      <c r="A4139" s="95" t="s">
        <v>966</v>
      </c>
      <c r="B4139" s="93" t="s">
        <v>969</v>
      </c>
      <c r="C4139" s="94">
        <v>43</v>
      </c>
      <c r="D4139" s="95" t="s">
        <v>101</v>
      </c>
      <c r="E4139" s="117">
        <v>3233</v>
      </c>
      <c r="F4139" s="140" t="s">
        <v>54</v>
      </c>
      <c r="H4139" s="275">
        <v>7000</v>
      </c>
      <c r="I4139" s="275"/>
      <c r="J4139" s="275"/>
      <c r="K4139" s="275"/>
      <c r="L4139" s="275"/>
      <c r="M4139" s="275">
        <f t="shared" si="2465"/>
        <v>7000</v>
      </c>
    </row>
    <row r="4140" spans="1:13" ht="15" x14ac:dyDescent="0.2">
      <c r="A4140" s="95" t="s">
        <v>966</v>
      </c>
      <c r="B4140" s="93" t="s">
        <v>969</v>
      </c>
      <c r="C4140" s="94">
        <v>43</v>
      </c>
      <c r="D4140" s="95" t="s">
        <v>101</v>
      </c>
      <c r="E4140" s="117">
        <v>3234</v>
      </c>
      <c r="F4140" s="140" t="s">
        <v>55</v>
      </c>
      <c r="H4140" s="275">
        <v>18000</v>
      </c>
      <c r="I4140" s="275"/>
      <c r="J4140" s="275">
        <v>500</v>
      </c>
      <c r="K4140" s="275"/>
      <c r="L4140" s="275"/>
      <c r="M4140" s="275">
        <f t="shared" si="2465"/>
        <v>18500</v>
      </c>
    </row>
    <row r="4141" spans="1:13" ht="15" x14ac:dyDescent="0.2">
      <c r="A4141" s="95" t="s">
        <v>966</v>
      </c>
      <c r="B4141" s="93" t="s">
        <v>969</v>
      </c>
      <c r="C4141" s="94">
        <v>43</v>
      </c>
      <c r="D4141" s="95" t="s">
        <v>101</v>
      </c>
      <c r="E4141" s="117">
        <v>3235</v>
      </c>
      <c r="F4141" s="140" t="s">
        <v>56</v>
      </c>
      <c r="H4141" s="275">
        <v>37000</v>
      </c>
      <c r="I4141" s="275"/>
      <c r="J4141" s="275"/>
      <c r="K4141" s="275"/>
      <c r="L4141" s="275"/>
      <c r="M4141" s="275">
        <f t="shared" si="2465"/>
        <v>37000</v>
      </c>
    </row>
    <row r="4142" spans="1:13" s="99" customFormat="1" x14ac:dyDescent="0.2">
      <c r="A4142" s="95" t="s">
        <v>966</v>
      </c>
      <c r="B4142" s="93" t="s">
        <v>969</v>
      </c>
      <c r="C4142" s="94">
        <v>43</v>
      </c>
      <c r="D4142" s="95" t="s">
        <v>101</v>
      </c>
      <c r="E4142" s="117">
        <v>3236</v>
      </c>
      <c r="F4142" s="140" t="s">
        <v>57</v>
      </c>
      <c r="G4142" s="132"/>
      <c r="H4142" s="275">
        <v>300</v>
      </c>
      <c r="I4142" s="275"/>
      <c r="J4142" s="275"/>
      <c r="K4142" s="275"/>
      <c r="L4142" s="275"/>
      <c r="M4142" s="275">
        <f t="shared" si="2465"/>
        <v>300</v>
      </c>
    </row>
    <row r="4143" spans="1:13" ht="15" x14ac:dyDescent="0.2">
      <c r="A4143" s="95" t="s">
        <v>966</v>
      </c>
      <c r="B4143" s="93" t="s">
        <v>969</v>
      </c>
      <c r="C4143" s="94">
        <v>43</v>
      </c>
      <c r="D4143" s="95" t="s">
        <v>101</v>
      </c>
      <c r="E4143" s="117">
        <v>3237</v>
      </c>
      <c r="F4143" s="140" t="s">
        <v>58</v>
      </c>
      <c r="H4143" s="275">
        <v>15000</v>
      </c>
      <c r="I4143" s="275"/>
      <c r="J4143" s="275">
        <v>2000</v>
      </c>
      <c r="K4143" s="275"/>
      <c r="L4143" s="275"/>
      <c r="M4143" s="275">
        <f t="shared" si="2465"/>
        <v>17000</v>
      </c>
    </row>
    <row r="4144" spans="1:13" ht="15" x14ac:dyDescent="0.2">
      <c r="A4144" s="95" t="s">
        <v>966</v>
      </c>
      <c r="B4144" s="93" t="s">
        <v>969</v>
      </c>
      <c r="C4144" s="94">
        <v>43</v>
      </c>
      <c r="D4144" s="95" t="s">
        <v>101</v>
      </c>
      <c r="E4144" s="117">
        <v>3238</v>
      </c>
      <c r="F4144" s="140" t="s">
        <v>59</v>
      </c>
      <c r="H4144" s="275">
        <v>15000</v>
      </c>
      <c r="I4144" s="275"/>
      <c r="J4144" s="275"/>
      <c r="K4144" s="275"/>
      <c r="L4144" s="275"/>
      <c r="M4144" s="275">
        <f t="shared" si="2465"/>
        <v>15000</v>
      </c>
    </row>
    <row r="4145" spans="1:13" s="99" customFormat="1" x14ac:dyDescent="0.2">
      <c r="A4145" s="95" t="s">
        <v>966</v>
      </c>
      <c r="B4145" s="93" t="s">
        <v>969</v>
      </c>
      <c r="C4145" s="94">
        <v>43</v>
      </c>
      <c r="D4145" s="95" t="s">
        <v>101</v>
      </c>
      <c r="E4145" s="117">
        <v>3239</v>
      </c>
      <c r="F4145" s="140" t="s">
        <v>60</v>
      </c>
      <c r="G4145" s="132"/>
      <c r="H4145" s="275">
        <v>15000</v>
      </c>
      <c r="I4145" s="275"/>
      <c r="J4145" s="275"/>
      <c r="K4145" s="275"/>
      <c r="L4145" s="275"/>
      <c r="M4145" s="275">
        <f t="shared" si="2465"/>
        <v>15000</v>
      </c>
    </row>
    <row r="4146" spans="1:13" x14ac:dyDescent="0.2">
      <c r="A4146" s="116" t="s">
        <v>966</v>
      </c>
      <c r="B4146" s="100" t="s">
        <v>969</v>
      </c>
      <c r="C4146" s="101">
        <v>43</v>
      </c>
      <c r="D4146" s="116"/>
      <c r="E4146" s="111">
        <v>329</v>
      </c>
      <c r="F4146" s="139"/>
      <c r="G4146" s="181"/>
      <c r="H4146" s="106">
        <f t="shared" ref="H4146:J4146" si="2567">H4147+H4148+H4149+H4150+H4151+H4152+H4153</f>
        <v>63500</v>
      </c>
      <c r="I4146" s="106">
        <f t="shared" si="2567"/>
        <v>0</v>
      </c>
      <c r="J4146" s="106">
        <f t="shared" si="2567"/>
        <v>500</v>
      </c>
      <c r="K4146" s="106">
        <f t="shared" ref="K4146:L4146" si="2568">K4147+K4148+K4149+K4150+K4151+K4152+K4153</f>
        <v>0</v>
      </c>
      <c r="L4146" s="106">
        <f t="shared" si="2568"/>
        <v>0</v>
      </c>
      <c r="M4146" s="106">
        <f t="shared" si="2465"/>
        <v>64000</v>
      </c>
    </row>
    <row r="4147" spans="1:13" ht="30" x14ac:dyDescent="0.2">
      <c r="A4147" s="95" t="s">
        <v>966</v>
      </c>
      <c r="B4147" s="93" t="s">
        <v>969</v>
      </c>
      <c r="C4147" s="94">
        <v>43</v>
      </c>
      <c r="D4147" s="398" t="s">
        <v>101</v>
      </c>
      <c r="E4147" s="184">
        <v>3291</v>
      </c>
      <c r="F4147" s="140" t="s">
        <v>474</v>
      </c>
      <c r="H4147" s="275">
        <v>23000</v>
      </c>
      <c r="I4147" s="275"/>
      <c r="J4147" s="275"/>
      <c r="K4147" s="275"/>
      <c r="L4147" s="275"/>
      <c r="M4147" s="275">
        <f t="shared" si="2465"/>
        <v>23000</v>
      </c>
    </row>
    <row r="4148" spans="1:13" ht="15" x14ac:dyDescent="0.2">
      <c r="A4148" s="95" t="s">
        <v>966</v>
      </c>
      <c r="B4148" s="93" t="s">
        <v>969</v>
      </c>
      <c r="C4148" s="94">
        <v>43</v>
      </c>
      <c r="D4148" s="398" t="s">
        <v>101</v>
      </c>
      <c r="E4148" s="184">
        <v>3292</v>
      </c>
      <c r="F4148" s="140" t="s">
        <v>63</v>
      </c>
      <c r="H4148" s="275">
        <v>12000</v>
      </c>
      <c r="I4148" s="275"/>
      <c r="J4148" s="275"/>
      <c r="K4148" s="275"/>
      <c r="L4148" s="275"/>
      <c r="M4148" s="275">
        <f t="shared" si="2465"/>
        <v>12000</v>
      </c>
    </row>
    <row r="4149" spans="1:13" s="99" customFormat="1" x14ac:dyDescent="0.2">
      <c r="A4149" s="95" t="s">
        <v>966</v>
      </c>
      <c r="B4149" s="93" t="s">
        <v>969</v>
      </c>
      <c r="C4149" s="94">
        <v>43</v>
      </c>
      <c r="D4149" s="398" t="s">
        <v>101</v>
      </c>
      <c r="E4149" s="184">
        <v>3293</v>
      </c>
      <c r="F4149" s="140" t="s">
        <v>64</v>
      </c>
      <c r="G4149" s="132"/>
      <c r="H4149" s="275">
        <v>10000</v>
      </c>
      <c r="I4149" s="275"/>
      <c r="J4149" s="275"/>
      <c r="K4149" s="275"/>
      <c r="L4149" s="275"/>
      <c r="M4149" s="275">
        <f t="shared" si="2465"/>
        <v>10000</v>
      </c>
    </row>
    <row r="4150" spans="1:13" ht="15" x14ac:dyDescent="0.2">
      <c r="A4150" s="95" t="s">
        <v>966</v>
      </c>
      <c r="B4150" s="93" t="s">
        <v>969</v>
      </c>
      <c r="C4150" s="94">
        <v>43</v>
      </c>
      <c r="D4150" s="398" t="s">
        <v>101</v>
      </c>
      <c r="E4150" s="184">
        <v>3294</v>
      </c>
      <c r="F4150" s="140" t="s">
        <v>604</v>
      </c>
      <c r="H4150" s="275">
        <v>16000</v>
      </c>
      <c r="I4150" s="275"/>
      <c r="J4150" s="275"/>
      <c r="K4150" s="275"/>
      <c r="L4150" s="275"/>
      <c r="M4150" s="275">
        <f t="shared" si="2465"/>
        <v>16000</v>
      </c>
    </row>
    <row r="4151" spans="1:13" ht="15" x14ac:dyDescent="0.2">
      <c r="A4151" s="95" t="s">
        <v>966</v>
      </c>
      <c r="B4151" s="93" t="s">
        <v>969</v>
      </c>
      <c r="C4151" s="94">
        <v>43</v>
      </c>
      <c r="D4151" s="398" t="s">
        <v>101</v>
      </c>
      <c r="E4151" s="184">
        <v>3295</v>
      </c>
      <c r="F4151" s="140" t="s">
        <v>66</v>
      </c>
      <c r="H4151" s="275">
        <v>1500</v>
      </c>
      <c r="I4151" s="275"/>
      <c r="J4151" s="275">
        <v>500</v>
      </c>
      <c r="K4151" s="275"/>
      <c r="L4151" s="275"/>
      <c r="M4151" s="275">
        <f t="shared" si="2465"/>
        <v>2000</v>
      </c>
    </row>
    <row r="4152" spans="1:13" s="99" customFormat="1" x14ac:dyDescent="0.2">
      <c r="A4152" s="95" t="s">
        <v>966</v>
      </c>
      <c r="B4152" s="93" t="s">
        <v>969</v>
      </c>
      <c r="C4152" s="94">
        <v>43</v>
      </c>
      <c r="D4152" s="398" t="s">
        <v>101</v>
      </c>
      <c r="E4152" s="184">
        <v>3296</v>
      </c>
      <c r="F4152" s="140" t="s">
        <v>606</v>
      </c>
      <c r="G4152" s="132"/>
      <c r="H4152" s="275">
        <v>500</v>
      </c>
      <c r="I4152" s="275"/>
      <c r="J4152" s="275"/>
      <c r="K4152" s="275"/>
      <c r="L4152" s="275"/>
      <c r="M4152" s="275">
        <f t="shared" si="2465"/>
        <v>500</v>
      </c>
    </row>
    <row r="4153" spans="1:13" ht="15" x14ac:dyDescent="0.2">
      <c r="A4153" s="95" t="s">
        <v>966</v>
      </c>
      <c r="B4153" s="93" t="s">
        <v>969</v>
      </c>
      <c r="C4153" s="94">
        <v>43</v>
      </c>
      <c r="D4153" s="398" t="s">
        <v>101</v>
      </c>
      <c r="E4153" s="184">
        <v>3299</v>
      </c>
      <c r="F4153" s="140" t="s">
        <v>67</v>
      </c>
      <c r="H4153" s="275">
        <v>500</v>
      </c>
      <c r="I4153" s="275"/>
      <c r="J4153" s="275"/>
      <c r="K4153" s="275"/>
      <c r="L4153" s="275"/>
      <c r="M4153" s="275">
        <f t="shared" si="2465"/>
        <v>500</v>
      </c>
    </row>
    <row r="4154" spans="1:13" s="99" customFormat="1" x14ac:dyDescent="0.2">
      <c r="A4154" s="182" t="s">
        <v>966</v>
      </c>
      <c r="B4154" s="163" t="s">
        <v>969</v>
      </c>
      <c r="C4154" s="164">
        <v>43</v>
      </c>
      <c r="D4154" s="163"/>
      <c r="E4154" s="165">
        <v>34</v>
      </c>
      <c r="F4154" s="166"/>
      <c r="G4154" s="166"/>
      <c r="H4154" s="180">
        <f t="shared" ref="H4154:L4154" si="2569">H4155</f>
        <v>300</v>
      </c>
      <c r="I4154" s="180">
        <f t="shared" si="2569"/>
        <v>0</v>
      </c>
      <c r="J4154" s="180">
        <f t="shared" si="2569"/>
        <v>0</v>
      </c>
      <c r="K4154" s="180">
        <f t="shared" si="2569"/>
        <v>0</v>
      </c>
      <c r="L4154" s="180">
        <f t="shared" si="2569"/>
        <v>0</v>
      </c>
      <c r="M4154" s="180">
        <f t="shared" si="2465"/>
        <v>300</v>
      </c>
    </row>
    <row r="4155" spans="1:13" x14ac:dyDescent="0.2">
      <c r="A4155" s="116" t="s">
        <v>966</v>
      </c>
      <c r="B4155" s="100" t="s">
        <v>969</v>
      </c>
      <c r="C4155" s="101">
        <v>43</v>
      </c>
      <c r="D4155" s="116"/>
      <c r="E4155" s="111">
        <v>343</v>
      </c>
      <c r="F4155" s="139"/>
      <c r="G4155" s="181"/>
      <c r="H4155" s="106">
        <f>H4156+H4157+H4158</f>
        <v>300</v>
      </c>
      <c r="I4155" s="106">
        <f>I4156+I4157+I4158</f>
        <v>0</v>
      </c>
      <c r="J4155" s="106">
        <f>J4156+J4157+J4158</f>
        <v>0</v>
      </c>
      <c r="K4155" s="106">
        <f t="shared" ref="K4155:L4155" si="2570">K4156+K4157+K4158</f>
        <v>0</v>
      </c>
      <c r="L4155" s="106">
        <f t="shared" si="2570"/>
        <v>0</v>
      </c>
      <c r="M4155" s="106">
        <f t="shared" si="2465"/>
        <v>300</v>
      </c>
    </row>
    <row r="4156" spans="1:13" s="99" customFormat="1" x14ac:dyDescent="0.2">
      <c r="A4156" s="95" t="s">
        <v>966</v>
      </c>
      <c r="B4156" s="93" t="s">
        <v>969</v>
      </c>
      <c r="C4156" s="94">
        <v>43</v>
      </c>
      <c r="D4156" s="95" t="s">
        <v>101</v>
      </c>
      <c r="E4156" s="117">
        <v>3431</v>
      </c>
      <c r="F4156" s="140" t="s">
        <v>68</v>
      </c>
      <c r="G4156" s="132"/>
      <c r="H4156" s="275">
        <v>100</v>
      </c>
      <c r="I4156" s="275"/>
      <c r="J4156" s="275"/>
      <c r="K4156" s="275"/>
      <c r="L4156" s="275"/>
      <c r="M4156" s="275">
        <f t="shared" si="2465"/>
        <v>100</v>
      </c>
    </row>
    <row r="4157" spans="1:13" ht="15" x14ac:dyDescent="0.2">
      <c r="A4157" s="95" t="s">
        <v>966</v>
      </c>
      <c r="B4157" s="93" t="s">
        <v>969</v>
      </c>
      <c r="C4157" s="94">
        <v>43</v>
      </c>
      <c r="D4157" s="95" t="s">
        <v>101</v>
      </c>
      <c r="E4157" s="117">
        <v>3433</v>
      </c>
      <c r="F4157" s="140" t="s">
        <v>69</v>
      </c>
      <c r="H4157" s="275">
        <v>50</v>
      </c>
      <c r="I4157" s="275"/>
      <c r="J4157" s="275"/>
      <c r="K4157" s="275"/>
      <c r="L4157" s="275"/>
      <c r="M4157" s="275">
        <f t="shared" si="2465"/>
        <v>50</v>
      </c>
    </row>
    <row r="4158" spans="1:13" ht="15" x14ac:dyDescent="0.2">
      <c r="A4158" s="95" t="s">
        <v>966</v>
      </c>
      <c r="B4158" s="93" t="s">
        <v>969</v>
      </c>
      <c r="C4158" s="94">
        <v>43</v>
      </c>
      <c r="D4158" s="95" t="s">
        <v>101</v>
      </c>
      <c r="E4158" s="117">
        <v>3434</v>
      </c>
      <c r="F4158" s="140" t="s">
        <v>70</v>
      </c>
      <c r="H4158" s="275">
        <v>150</v>
      </c>
      <c r="I4158" s="275"/>
      <c r="J4158" s="275"/>
      <c r="K4158" s="275"/>
      <c r="L4158" s="275"/>
      <c r="M4158" s="275">
        <f t="shared" si="2465"/>
        <v>150</v>
      </c>
    </row>
    <row r="4159" spans="1:13" s="99" customFormat="1" x14ac:dyDescent="0.2">
      <c r="A4159" s="182" t="s">
        <v>966</v>
      </c>
      <c r="B4159" s="163" t="s">
        <v>969</v>
      </c>
      <c r="C4159" s="164">
        <v>43</v>
      </c>
      <c r="D4159" s="163"/>
      <c r="E4159" s="165">
        <v>38</v>
      </c>
      <c r="F4159" s="166"/>
      <c r="G4159" s="166"/>
      <c r="H4159" s="180">
        <f t="shared" ref="H4159:L4160" si="2571">H4160</f>
        <v>500</v>
      </c>
      <c r="I4159" s="180">
        <f t="shared" si="2571"/>
        <v>0</v>
      </c>
      <c r="J4159" s="180">
        <f t="shared" si="2571"/>
        <v>0</v>
      </c>
      <c r="K4159" s="180">
        <f t="shared" si="2571"/>
        <v>0</v>
      </c>
      <c r="L4159" s="180">
        <f t="shared" si="2571"/>
        <v>0</v>
      </c>
      <c r="M4159" s="180">
        <f t="shared" si="2465"/>
        <v>500</v>
      </c>
    </row>
    <row r="4160" spans="1:13" x14ac:dyDescent="0.2">
      <c r="A4160" s="116" t="s">
        <v>966</v>
      </c>
      <c r="B4160" s="100" t="s">
        <v>969</v>
      </c>
      <c r="C4160" s="101">
        <v>43</v>
      </c>
      <c r="D4160" s="116"/>
      <c r="E4160" s="111">
        <v>383</v>
      </c>
      <c r="F4160" s="139"/>
      <c r="G4160" s="181"/>
      <c r="H4160" s="106">
        <f t="shared" si="2571"/>
        <v>500</v>
      </c>
      <c r="I4160" s="106">
        <f t="shared" si="2571"/>
        <v>0</v>
      </c>
      <c r="J4160" s="106">
        <f t="shared" si="2571"/>
        <v>0</v>
      </c>
      <c r="K4160" s="106">
        <f t="shared" si="2571"/>
        <v>0</v>
      </c>
      <c r="L4160" s="106">
        <f t="shared" si="2571"/>
        <v>0</v>
      </c>
      <c r="M4160" s="106">
        <f t="shared" si="2465"/>
        <v>500</v>
      </c>
    </row>
    <row r="4161" spans="1:13" ht="15" x14ac:dyDescent="0.2">
      <c r="A4161" s="95" t="s">
        <v>966</v>
      </c>
      <c r="B4161" s="93" t="s">
        <v>969</v>
      </c>
      <c r="C4161" s="94">
        <v>43</v>
      </c>
      <c r="D4161" s="95" t="s">
        <v>101</v>
      </c>
      <c r="E4161" s="117">
        <v>3831</v>
      </c>
      <c r="F4161" s="140" t="s">
        <v>131</v>
      </c>
      <c r="H4161" s="275">
        <v>500</v>
      </c>
      <c r="I4161" s="275"/>
      <c r="J4161" s="275"/>
      <c r="K4161" s="275"/>
      <c r="L4161" s="275"/>
      <c r="M4161" s="275">
        <f t="shared" si="2465"/>
        <v>500</v>
      </c>
    </row>
    <row r="4162" spans="1:13" s="99" customFormat="1" x14ac:dyDescent="0.2">
      <c r="A4162" s="182" t="s">
        <v>966</v>
      </c>
      <c r="B4162" s="163" t="s">
        <v>969</v>
      </c>
      <c r="C4162" s="164">
        <v>43</v>
      </c>
      <c r="D4162" s="163"/>
      <c r="E4162" s="165">
        <v>41</v>
      </c>
      <c r="F4162" s="166"/>
      <c r="G4162" s="166"/>
      <c r="H4162" s="180">
        <f t="shared" ref="H4162:L4163" si="2572">H4163</f>
        <v>1000</v>
      </c>
      <c r="I4162" s="180">
        <f t="shared" si="2572"/>
        <v>0</v>
      </c>
      <c r="J4162" s="180">
        <f t="shared" si="2572"/>
        <v>0</v>
      </c>
      <c r="K4162" s="180">
        <f t="shared" si="2572"/>
        <v>0</v>
      </c>
      <c r="L4162" s="180">
        <f t="shared" si="2572"/>
        <v>0</v>
      </c>
      <c r="M4162" s="180">
        <f t="shared" si="2465"/>
        <v>1000</v>
      </c>
    </row>
    <row r="4163" spans="1:13" x14ac:dyDescent="0.2">
      <c r="A4163" s="116" t="s">
        <v>966</v>
      </c>
      <c r="B4163" s="100" t="s">
        <v>969</v>
      </c>
      <c r="C4163" s="101">
        <v>43</v>
      </c>
      <c r="D4163" s="116"/>
      <c r="E4163" s="111">
        <v>412</v>
      </c>
      <c r="F4163" s="139"/>
      <c r="G4163" s="181"/>
      <c r="H4163" s="106">
        <f t="shared" si="2572"/>
        <v>1000</v>
      </c>
      <c r="I4163" s="106">
        <f t="shared" si="2572"/>
        <v>0</v>
      </c>
      <c r="J4163" s="106">
        <f t="shared" si="2572"/>
        <v>0</v>
      </c>
      <c r="K4163" s="106">
        <f t="shared" si="2572"/>
        <v>0</v>
      </c>
      <c r="L4163" s="106">
        <f t="shared" si="2572"/>
        <v>0</v>
      </c>
      <c r="M4163" s="106">
        <f t="shared" si="2465"/>
        <v>1000</v>
      </c>
    </row>
    <row r="4164" spans="1:13" ht="15" x14ac:dyDescent="0.2">
      <c r="A4164" s="95" t="s">
        <v>966</v>
      </c>
      <c r="B4164" s="93" t="s">
        <v>969</v>
      </c>
      <c r="C4164" s="94">
        <v>43</v>
      </c>
      <c r="D4164" s="95" t="s">
        <v>101</v>
      </c>
      <c r="E4164" s="117">
        <v>4123</v>
      </c>
      <c r="F4164" s="140" t="s">
        <v>83</v>
      </c>
      <c r="H4164" s="275">
        <v>1000</v>
      </c>
      <c r="I4164" s="275"/>
      <c r="J4164" s="275"/>
      <c r="K4164" s="275"/>
      <c r="L4164" s="275"/>
      <c r="M4164" s="275">
        <f t="shared" si="2465"/>
        <v>1000</v>
      </c>
    </row>
    <row r="4165" spans="1:13" s="99" customFormat="1" x14ac:dyDescent="0.2">
      <c r="A4165" s="182" t="s">
        <v>966</v>
      </c>
      <c r="B4165" s="163" t="s">
        <v>969</v>
      </c>
      <c r="C4165" s="164">
        <v>43</v>
      </c>
      <c r="D4165" s="163"/>
      <c r="E4165" s="165">
        <v>42</v>
      </c>
      <c r="F4165" s="166"/>
      <c r="G4165" s="166"/>
      <c r="H4165" s="180">
        <f t="shared" ref="H4165:J4165" si="2573">H4166+H4172+H4170</f>
        <v>22000</v>
      </c>
      <c r="I4165" s="180">
        <f t="shared" si="2573"/>
        <v>0</v>
      </c>
      <c r="J4165" s="180">
        <f t="shared" si="2573"/>
        <v>6000</v>
      </c>
      <c r="K4165" s="180">
        <f t="shared" ref="K4165:L4165" si="2574">K4166+K4172+K4170</f>
        <v>0</v>
      </c>
      <c r="L4165" s="180">
        <f t="shared" si="2574"/>
        <v>0</v>
      </c>
      <c r="M4165" s="180">
        <f t="shared" si="2465"/>
        <v>28000</v>
      </c>
    </row>
    <row r="4166" spans="1:13" x14ac:dyDescent="0.2">
      <c r="A4166" s="116" t="s">
        <v>966</v>
      </c>
      <c r="B4166" s="100" t="s">
        <v>969</v>
      </c>
      <c r="C4166" s="101">
        <v>43</v>
      </c>
      <c r="D4166" s="116"/>
      <c r="E4166" s="111">
        <v>422</v>
      </c>
      <c r="F4166" s="139"/>
      <c r="G4166" s="181"/>
      <c r="H4166" s="106">
        <f t="shared" ref="H4166:J4166" si="2575">H4167+H4168+H4169</f>
        <v>9000</v>
      </c>
      <c r="I4166" s="106">
        <f t="shared" si="2575"/>
        <v>0</v>
      </c>
      <c r="J4166" s="106">
        <f t="shared" si="2575"/>
        <v>0</v>
      </c>
      <c r="K4166" s="106">
        <f t="shared" ref="K4166:L4166" si="2576">K4167+K4168+K4169</f>
        <v>0</v>
      </c>
      <c r="L4166" s="106">
        <f t="shared" si="2576"/>
        <v>0</v>
      </c>
      <c r="M4166" s="106">
        <f t="shared" si="2465"/>
        <v>9000</v>
      </c>
    </row>
    <row r="4167" spans="1:13" s="148" customFormat="1" x14ac:dyDescent="0.2">
      <c r="A4167" s="150" t="s">
        <v>966</v>
      </c>
      <c r="B4167" s="133" t="s">
        <v>969</v>
      </c>
      <c r="C4167" s="134">
        <v>43</v>
      </c>
      <c r="D4167" s="150" t="s">
        <v>101</v>
      </c>
      <c r="E4167" s="192">
        <v>4221</v>
      </c>
      <c r="F4167" s="141" t="s">
        <v>74</v>
      </c>
      <c r="G4167" s="194"/>
      <c r="H4167" s="275">
        <v>5000</v>
      </c>
      <c r="I4167" s="275"/>
      <c r="J4167" s="275"/>
      <c r="K4167" s="275"/>
      <c r="L4167" s="275"/>
      <c r="M4167" s="275">
        <f t="shared" si="2465"/>
        <v>5000</v>
      </c>
    </row>
    <row r="4168" spans="1:13" ht="15" x14ac:dyDescent="0.2">
      <c r="A4168" s="95" t="s">
        <v>966</v>
      </c>
      <c r="B4168" s="93" t="s">
        <v>969</v>
      </c>
      <c r="C4168" s="94">
        <v>43</v>
      </c>
      <c r="D4168" s="95" t="s">
        <v>101</v>
      </c>
      <c r="E4168" s="117">
        <v>4222</v>
      </c>
      <c r="F4168" s="140" t="s">
        <v>75</v>
      </c>
      <c r="H4168" s="275">
        <v>2000</v>
      </c>
      <c r="I4168" s="275"/>
      <c r="J4168" s="275"/>
      <c r="K4168" s="275"/>
      <c r="L4168" s="275"/>
      <c r="M4168" s="275">
        <f t="shared" si="2465"/>
        <v>2000</v>
      </c>
    </row>
    <row r="4169" spans="1:13" s="99" customFormat="1" x14ac:dyDescent="0.2">
      <c r="A4169" s="95" t="s">
        <v>966</v>
      </c>
      <c r="B4169" s="93" t="s">
        <v>969</v>
      </c>
      <c r="C4169" s="94">
        <v>43</v>
      </c>
      <c r="D4169" s="95" t="s">
        <v>101</v>
      </c>
      <c r="E4169" s="117">
        <v>4223</v>
      </c>
      <c r="F4169" s="140" t="s">
        <v>76</v>
      </c>
      <c r="G4169" s="132"/>
      <c r="H4169" s="275">
        <v>2000</v>
      </c>
      <c r="I4169" s="275"/>
      <c r="J4169" s="275"/>
      <c r="K4169" s="275"/>
      <c r="L4169" s="275"/>
      <c r="M4169" s="275">
        <f t="shared" si="2465"/>
        <v>2000</v>
      </c>
    </row>
    <row r="4170" spans="1:13" x14ac:dyDescent="0.2">
      <c r="A4170" s="116" t="s">
        <v>966</v>
      </c>
      <c r="B4170" s="100" t="s">
        <v>969</v>
      </c>
      <c r="C4170" s="101">
        <v>43</v>
      </c>
      <c r="D4170" s="116"/>
      <c r="E4170" s="111">
        <v>423</v>
      </c>
      <c r="F4170" s="139"/>
      <c r="G4170" s="181"/>
      <c r="H4170" s="106">
        <f t="shared" ref="H4170:L4170" si="2577">H4171</f>
        <v>12000</v>
      </c>
      <c r="I4170" s="106">
        <f t="shared" si="2577"/>
        <v>0</v>
      </c>
      <c r="J4170" s="106">
        <f t="shared" si="2577"/>
        <v>6000</v>
      </c>
      <c r="K4170" s="106">
        <f t="shared" si="2577"/>
        <v>0</v>
      </c>
      <c r="L4170" s="106">
        <f t="shared" si="2577"/>
        <v>0</v>
      </c>
      <c r="M4170" s="106">
        <f t="shared" si="2465"/>
        <v>18000</v>
      </c>
    </row>
    <row r="4171" spans="1:13" s="99" customFormat="1" x14ac:dyDescent="0.2">
      <c r="A4171" s="95" t="s">
        <v>966</v>
      </c>
      <c r="B4171" s="93" t="s">
        <v>969</v>
      </c>
      <c r="C4171" s="94">
        <v>43</v>
      </c>
      <c r="D4171" s="95" t="s">
        <v>101</v>
      </c>
      <c r="E4171" s="117">
        <v>4231</v>
      </c>
      <c r="F4171" s="140" t="s">
        <v>241</v>
      </c>
      <c r="G4171" s="132"/>
      <c r="H4171" s="275">
        <v>12000</v>
      </c>
      <c r="I4171" s="275"/>
      <c r="J4171" s="275">
        <v>6000</v>
      </c>
      <c r="K4171" s="275"/>
      <c r="L4171" s="275"/>
      <c r="M4171" s="275">
        <f t="shared" si="2465"/>
        <v>18000</v>
      </c>
    </row>
    <row r="4172" spans="1:13" x14ac:dyDescent="0.2">
      <c r="A4172" s="116" t="s">
        <v>966</v>
      </c>
      <c r="B4172" s="100" t="s">
        <v>969</v>
      </c>
      <c r="C4172" s="101">
        <v>43</v>
      </c>
      <c r="D4172" s="116"/>
      <c r="E4172" s="111">
        <v>426</v>
      </c>
      <c r="F4172" s="139"/>
      <c r="G4172" s="181"/>
      <c r="H4172" s="106">
        <f t="shared" ref="H4172:L4172" si="2578">H4173</f>
        <v>1000</v>
      </c>
      <c r="I4172" s="106">
        <f t="shared" si="2578"/>
        <v>0</v>
      </c>
      <c r="J4172" s="106">
        <f t="shared" si="2578"/>
        <v>0</v>
      </c>
      <c r="K4172" s="106">
        <f t="shared" si="2578"/>
        <v>0</v>
      </c>
      <c r="L4172" s="106">
        <f t="shared" si="2578"/>
        <v>0</v>
      </c>
      <c r="M4172" s="106">
        <f t="shared" si="2465"/>
        <v>1000</v>
      </c>
    </row>
    <row r="4173" spans="1:13" s="99" customFormat="1" x14ac:dyDescent="0.2">
      <c r="A4173" s="95" t="s">
        <v>966</v>
      </c>
      <c r="B4173" s="93" t="s">
        <v>969</v>
      </c>
      <c r="C4173" s="94">
        <v>43</v>
      </c>
      <c r="D4173" s="95" t="s">
        <v>101</v>
      </c>
      <c r="E4173" s="117">
        <v>4262</v>
      </c>
      <c r="F4173" s="140" t="s">
        <v>86</v>
      </c>
      <c r="G4173" s="132"/>
      <c r="H4173" s="275">
        <v>1000</v>
      </c>
      <c r="I4173" s="275"/>
      <c r="J4173" s="275"/>
      <c r="K4173" s="275"/>
      <c r="L4173" s="275"/>
      <c r="M4173" s="275">
        <f t="shared" si="2465"/>
        <v>1000</v>
      </c>
    </row>
    <row r="4174" spans="1:13" x14ac:dyDescent="0.2">
      <c r="A4174" s="182" t="s">
        <v>966</v>
      </c>
      <c r="B4174" s="163" t="s">
        <v>969</v>
      </c>
      <c r="C4174" s="164">
        <v>43</v>
      </c>
      <c r="D4174" s="163"/>
      <c r="E4174" s="165">
        <v>45</v>
      </c>
      <c r="F4174" s="166"/>
      <c r="G4174" s="166"/>
      <c r="H4174" s="180">
        <f t="shared" ref="H4174:L4175" si="2579">H4175</f>
        <v>10000</v>
      </c>
      <c r="I4174" s="180">
        <f t="shared" si="2579"/>
        <v>0</v>
      </c>
      <c r="J4174" s="180">
        <f t="shared" si="2579"/>
        <v>0</v>
      </c>
      <c r="K4174" s="180">
        <f t="shared" si="2579"/>
        <v>0</v>
      </c>
      <c r="L4174" s="180">
        <f t="shared" si="2579"/>
        <v>0</v>
      </c>
      <c r="M4174" s="180">
        <f t="shared" si="2465"/>
        <v>10000</v>
      </c>
    </row>
    <row r="4175" spans="1:13" x14ac:dyDescent="0.2">
      <c r="A4175" s="116" t="s">
        <v>966</v>
      </c>
      <c r="B4175" s="100" t="s">
        <v>969</v>
      </c>
      <c r="C4175" s="101">
        <v>43</v>
      </c>
      <c r="D4175" s="116"/>
      <c r="E4175" s="111">
        <v>451</v>
      </c>
      <c r="F4175" s="139"/>
      <c r="G4175" s="181"/>
      <c r="H4175" s="106">
        <f t="shared" si="2579"/>
        <v>10000</v>
      </c>
      <c r="I4175" s="106">
        <f t="shared" si="2579"/>
        <v>0</v>
      </c>
      <c r="J4175" s="106">
        <f t="shared" si="2579"/>
        <v>0</v>
      </c>
      <c r="K4175" s="106">
        <f t="shared" si="2579"/>
        <v>0</v>
      </c>
      <c r="L4175" s="106">
        <f t="shared" si="2579"/>
        <v>0</v>
      </c>
      <c r="M4175" s="106">
        <f t="shared" si="2465"/>
        <v>10000</v>
      </c>
    </row>
    <row r="4176" spans="1:13" s="99" customFormat="1" x14ac:dyDescent="0.2">
      <c r="A4176" s="95" t="s">
        <v>966</v>
      </c>
      <c r="B4176" s="93" t="s">
        <v>969</v>
      </c>
      <c r="C4176" s="94">
        <v>43</v>
      </c>
      <c r="D4176" s="95" t="s">
        <v>101</v>
      </c>
      <c r="E4176" s="117">
        <v>4511</v>
      </c>
      <c r="F4176" s="140" t="s">
        <v>91</v>
      </c>
      <c r="G4176" s="132"/>
      <c r="H4176" s="275">
        <v>10000</v>
      </c>
      <c r="I4176" s="275"/>
      <c r="J4176" s="275"/>
      <c r="K4176" s="275"/>
      <c r="L4176" s="275"/>
      <c r="M4176" s="275">
        <f t="shared" si="2465"/>
        <v>10000</v>
      </c>
    </row>
    <row r="4177" spans="1:13" ht="33.75" x14ac:dyDescent="0.2">
      <c r="A4177" s="187" t="s">
        <v>966</v>
      </c>
      <c r="B4177" s="169" t="s">
        <v>970</v>
      </c>
      <c r="C4177" s="169"/>
      <c r="D4177" s="169"/>
      <c r="E4177" s="170"/>
      <c r="F4177" s="172" t="s">
        <v>886</v>
      </c>
      <c r="G4177" s="173" t="s">
        <v>661</v>
      </c>
      <c r="H4177" s="297">
        <f>H4178+H4182+H4185+H4193</f>
        <v>5883828</v>
      </c>
      <c r="I4177" s="297">
        <f t="shared" ref="I4177" si="2580">I4178+I4182+I4185+I4193</f>
        <v>53030</v>
      </c>
      <c r="J4177" s="297">
        <f t="shared" ref="J4177:L4177" si="2581">J4178+J4182+J4185+J4193</f>
        <v>50000</v>
      </c>
      <c r="K4177" s="297">
        <f t="shared" si="2581"/>
        <v>2000000</v>
      </c>
      <c r="L4177" s="297">
        <f t="shared" si="2581"/>
        <v>0</v>
      </c>
      <c r="M4177" s="297">
        <f t="shared" si="2465"/>
        <v>3880798</v>
      </c>
    </row>
    <row r="4178" spans="1:13" x14ac:dyDescent="0.2">
      <c r="A4178" s="182" t="s">
        <v>966</v>
      </c>
      <c r="B4178" s="163" t="s">
        <v>970</v>
      </c>
      <c r="C4178" s="164">
        <v>11</v>
      </c>
      <c r="D4178" s="163"/>
      <c r="E4178" s="165">
        <v>32</v>
      </c>
      <c r="F4178" s="166"/>
      <c r="G4178" s="166"/>
      <c r="H4178" s="180">
        <f t="shared" ref="H4178:L4178" si="2582">H4179</f>
        <v>1253000</v>
      </c>
      <c r="I4178" s="180">
        <f t="shared" si="2582"/>
        <v>0</v>
      </c>
      <c r="J4178" s="180">
        <f t="shared" si="2582"/>
        <v>50000</v>
      </c>
      <c r="K4178" s="180">
        <f t="shared" si="2582"/>
        <v>0</v>
      </c>
      <c r="L4178" s="180">
        <f t="shared" si="2582"/>
        <v>0</v>
      </c>
      <c r="M4178" s="180">
        <f t="shared" si="2465"/>
        <v>1303000</v>
      </c>
    </row>
    <row r="4179" spans="1:13" x14ac:dyDescent="0.2">
      <c r="A4179" s="116" t="s">
        <v>966</v>
      </c>
      <c r="B4179" s="100" t="s">
        <v>970</v>
      </c>
      <c r="C4179" s="101">
        <v>11</v>
      </c>
      <c r="D4179" s="116"/>
      <c r="E4179" s="111">
        <v>323</v>
      </c>
      <c r="F4179" s="139"/>
      <c r="G4179" s="181"/>
      <c r="H4179" s="106">
        <f t="shared" ref="H4179:I4179" si="2583">SUM(H4180:H4181)</f>
        <v>1253000</v>
      </c>
      <c r="I4179" s="106">
        <f t="shared" si="2583"/>
        <v>0</v>
      </c>
      <c r="J4179" s="106">
        <f t="shared" ref="J4179:L4179" si="2584">SUM(J4180:J4181)</f>
        <v>50000</v>
      </c>
      <c r="K4179" s="106">
        <f t="shared" si="2584"/>
        <v>0</v>
      </c>
      <c r="L4179" s="106">
        <f t="shared" si="2584"/>
        <v>0</v>
      </c>
      <c r="M4179" s="106">
        <f t="shared" si="2465"/>
        <v>1303000</v>
      </c>
    </row>
    <row r="4180" spans="1:13" s="99" customFormat="1" x14ac:dyDescent="0.2">
      <c r="A4180" s="95" t="s">
        <v>966</v>
      </c>
      <c r="B4180" s="93" t="s">
        <v>970</v>
      </c>
      <c r="C4180" s="94">
        <v>11</v>
      </c>
      <c r="D4180" s="95" t="s">
        <v>101</v>
      </c>
      <c r="E4180" s="117">
        <v>3232</v>
      </c>
      <c r="F4180" s="140" t="s">
        <v>53</v>
      </c>
      <c r="G4180" s="132"/>
      <c r="H4180" s="275">
        <v>1102000</v>
      </c>
      <c r="I4180" s="275"/>
      <c r="J4180" s="275"/>
      <c r="K4180" s="275"/>
      <c r="L4180" s="275"/>
      <c r="M4180" s="275">
        <f t="shared" si="2465"/>
        <v>1102000</v>
      </c>
    </row>
    <row r="4181" spans="1:13" ht="15" x14ac:dyDescent="0.2">
      <c r="A4181" s="95" t="s">
        <v>966</v>
      </c>
      <c r="B4181" s="93" t="s">
        <v>970</v>
      </c>
      <c r="C4181" s="94">
        <v>11</v>
      </c>
      <c r="D4181" s="95" t="s">
        <v>101</v>
      </c>
      <c r="E4181" s="117">
        <v>3237</v>
      </c>
      <c r="F4181" s="140" t="s">
        <v>58</v>
      </c>
      <c r="H4181" s="275">
        <v>151000</v>
      </c>
      <c r="I4181" s="275"/>
      <c r="J4181" s="275">
        <v>50000</v>
      </c>
      <c r="K4181" s="275"/>
      <c r="L4181" s="275"/>
      <c r="M4181" s="275">
        <f t="shared" ref="M4181:M4290" si="2585">H4181-I4181+J4181-K4181+L4181</f>
        <v>201000</v>
      </c>
    </row>
    <row r="4182" spans="1:13" s="99" customFormat="1" x14ac:dyDescent="0.2">
      <c r="A4182" s="182" t="s">
        <v>966</v>
      </c>
      <c r="B4182" s="163" t="s">
        <v>970</v>
      </c>
      <c r="C4182" s="164">
        <v>11</v>
      </c>
      <c r="D4182" s="163"/>
      <c r="E4182" s="165">
        <v>41</v>
      </c>
      <c r="F4182" s="166"/>
      <c r="G4182" s="166"/>
      <c r="H4182" s="180">
        <f t="shared" ref="H4182:L4183" si="2586">H4183</f>
        <v>1757908</v>
      </c>
      <c r="I4182" s="180">
        <f t="shared" si="2586"/>
        <v>53030</v>
      </c>
      <c r="J4182" s="180">
        <f t="shared" si="2586"/>
        <v>0</v>
      </c>
      <c r="K4182" s="180">
        <f t="shared" si="2586"/>
        <v>1200000</v>
      </c>
      <c r="L4182" s="180">
        <f t="shared" si="2586"/>
        <v>0</v>
      </c>
      <c r="M4182" s="180">
        <f t="shared" si="2585"/>
        <v>504878</v>
      </c>
    </row>
    <row r="4183" spans="1:13" x14ac:dyDescent="0.2">
      <c r="A4183" s="116" t="s">
        <v>966</v>
      </c>
      <c r="B4183" s="100" t="s">
        <v>970</v>
      </c>
      <c r="C4183" s="101">
        <v>11</v>
      </c>
      <c r="D4183" s="116"/>
      <c r="E4183" s="111">
        <v>411</v>
      </c>
      <c r="F4183" s="139"/>
      <c r="G4183" s="181"/>
      <c r="H4183" s="106">
        <f t="shared" si="2586"/>
        <v>1757908</v>
      </c>
      <c r="I4183" s="106">
        <f t="shared" si="2586"/>
        <v>53030</v>
      </c>
      <c r="J4183" s="106">
        <f t="shared" si="2586"/>
        <v>0</v>
      </c>
      <c r="K4183" s="106">
        <f t="shared" si="2586"/>
        <v>1200000</v>
      </c>
      <c r="L4183" s="106">
        <f t="shared" si="2586"/>
        <v>0</v>
      </c>
      <c r="M4183" s="106">
        <f t="shared" si="2585"/>
        <v>504878</v>
      </c>
    </row>
    <row r="4184" spans="1:13" ht="15" x14ac:dyDescent="0.2">
      <c r="A4184" s="95" t="s">
        <v>966</v>
      </c>
      <c r="B4184" s="93" t="s">
        <v>970</v>
      </c>
      <c r="C4184" s="94">
        <v>11</v>
      </c>
      <c r="D4184" s="95" t="s">
        <v>101</v>
      </c>
      <c r="E4184" s="117">
        <v>4111</v>
      </c>
      <c r="F4184" s="140" t="s">
        <v>246</v>
      </c>
      <c r="H4184" s="275">
        <v>1757908</v>
      </c>
      <c r="I4184" s="275">
        <v>53030</v>
      </c>
      <c r="J4184" s="275"/>
      <c r="K4184" s="275">
        <v>1200000</v>
      </c>
      <c r="L4184" s="275"/>
      <c r="M4184" s="275">
        <f t="shared" si="2585"/>
        <v>504878</v>
      </c>
    </row>
    <row r="4185" spans="1:13" x14ac:dyDescent="0.2">
      <c r="A4185" s="182" t="s">
        <v>966</v>
      </c>
      <c r="B4185" s="163" t="s">
        <v>970</v>
      </c>
      <c r="C4185" s="164">
        <v>11</v>
      </c>
      <c r="D4185" s="163"/>
      <c r="E4185" s="165">
        <v>42</v>
      </c>
      <c r="F4185" s="166"/>
      <c r="G4185" s="166"/>
      <c r="H4185" s="180">
        <f t="shared" ref="H4185:I4185" si="2587">H4186+H4189</f>
        <v>2210400</v>
      </c>
      <c r="I4185" s="180">
        <f t="shared" si="2587"/>
        <v>0</v>
      </c>
      <c r="J4185" s="180">
        <f t="shared" ref="J4185:L4185" si="2588">J4186+J4189</f>
        <v>0</v>
      </c>
      <c r="K4185" s="180">
        <f t="shared" si="2588"/>
        <v>400000</v>
      </c>
      <c r="L4185" s="180">
        <f t="shared" si="2588"/>
        <v>0</v>
      </c>
      <c r="M4185" s="180">
        <f t="shared" si="2585"/>
        <v>1810400</v>
      </c>
    </row>
    <row r="4186" spans="1:13" x14ac:dyDescent="0.2">
      <c r="A4186" s="116" t="s">
        <v>966</v>
      </c>
      <c r="B4186" s="100" t="s">
        <v>970</v>
      </c>
      <c r="C4186" s="101">
        <v>11</v>
      </c>
      <c r="D4186" s="116"/>
      <c r="E4186" s="111">
        <v>421</v>
      </c>
      <c r="F4186" s="139"/>
      <c r="G4186" s="181"/>
      <c r="H4186" s="106">
        <f t="shared" ref="H4186:I4186" si="2589">SUM(H4187:H4188)</f>
        <v>2120400</v>
      </c>
      <c r="I4186" s="106">
        <f t="shared" si="2589"/>
        <v>0</v>
      </c>
      <c r="J4186" s="106">
        <f t="shared" ref="J4186:L4186" si="2590">SUM(J4187:J4188)</f>
        <v>0</v>
      </c>
      <c r="K4186" s="106">
        <f t="shared" si="2590"/>
        <v>400000</v>
      </c>
      <c r="L4186" s="106">
        <f t="shared" si="2590"/>
        <v>0</v>
      </c>
      <c r="M4186" s="106">
        <f t="shared" si="2585"/>
        <v>1720400</v>
      </c>
    </row>
    <row r="4187" spans="1:13" s="99" customFormat="1" x14ac:dyDescent="0.2">
      <c r="A4187" s="95" t="s">
        <v>966</v>
      </c>
      <c r="B4187" s="93" t="s">
        <v>970</v>
      </c>
      <c r="C4187" s="94">
        <v>11</v>
      </c>
      <c r="D4187" s="95" t="s">
        <v>101</v>
      </c>
      <c r="E4187" s="117">
        <v>4212</v>
      </c>
      <c r="F4187" s="140" t="s">
        <v>814</v>
      </c>
      <c r="G4187" s="132"/>
      <c r="H4187" s="275">
        <v>684400</v>
      </c>
      <c r="I4187" s="275"/>
      <c r="J4187" s="275"/>
      <c r="K4187" s="275">
        <v>400000</v>
      </c>
      <c r="L4187" s="275"/>
      <c r="M4187" s="275">
        <f t="shared" si="2585"/>
        <v>284400</v>
      </c>
    </row>
    <row r="4188" spans="1:13" ht="15" x14ac:dyDescent="0.2">
      <c r="A4188" s="95" t="s">
        <v>966</v>
      </c>
      <c r="B4188" s="93" t="s">
        <v>970</v>
      </c>
      <c r="C4188" s="94">
        <v>11</v>
      </c>
      <c r="D4188" s="95" t="s">
        <v>101</v>
      </c>
      <c r="E4188" s="117">
        <v>4214</v>
      </c>
      <c r="F4188" s="140" t="s">
        <v>500</v>
      </c>
      <c r="H4188" s="275">
        <v>1436000</v>
      </c>
      <c r="I4188" s="275"/>
      <c r="J4188" s="275"/>
      <c r="K4188" s="275">
        <v>0</v>
      </c>
      <c r="L4188" s="275"/>
      <c r="M4188" s="275">
        <f t="shared" si="2585"/>
        <v>1436000</v>
      </c>
    </row>
    <row r="4189" spans="1:13" x14ac:dyDescent="0.2">
      <c r="A4189" s="116" t="s">
        <v>966</v>
      </c>
      <c r="B4189" s="100" t="s">
        <v>970</v>
      </c>
      <c r="C4189" s="101">
        <v>11</v>
      </c>
      <c r="D4189" s="116"/>
      <c r="E4189" s="111">
        <v>422</v>
      </c>
      <c r="F4189" s="139"/>
      <c r="G4189" s="181"/>
      <c r="H4189" s="106">
        <f t="shared" ref="H4189:I4189" si="2591">SUM(H4190:H4192)</f>
        <v>90000</v>
      </c>
      <c r="I4189" s="106">
        <f t="shared" si="2591"/>
        <v>0</v>
      </c>
      <c r="J4189" s="106">
        <f t="shared" ref="J4189:L4189" si="2592">SUM(J4190:J4192)</f>
        <v>0</v>
      </c>
      <c r="K4189" s="106">
        <f t="shared" si="2592"/>
        <v>0</v>
      </c>
      <c r="L4189" s="106">
        <f t="shared" si="2592"/>
        <v>0</v>
      </c>
      <c r="M4189" s="106">
        <f t="shared" si="2585"/>
        <v>90000</v>
      </c>
    </row>
    <row r="4190" spans="1:13" ht="15" x14ac:dyDescent="0.2">
      <c r="A4190" s="95" t="s">
        <v>966</v>
      </c>
      <c r="B4190" s="93" t="s">
        <v>970</v>
      </c>
      <c r="C4190" s="94">
        <v>11</v>
      </c>
      <c r="D4190" s="95" t="s">
        <v>101</v>
      </c>
      <c r="E4190" s="117">
        <v>4221</v>
      </c>
      <c r="F4190" s="140" t="s">
        <v>74</v>
      </c>
      <c r="H4190" s="275">
        <v>5000</v>
      </c>
      <c r="I4190" s="275"/>
      <c r="J4190" s="275"/>
      <c r="K4190" s="275"/>
      <c r="L4190" s="275"/>
      <c r="M4190" s="275">
        <f t="shared" si="2585"/>
        <v>5000</v>
      </c>
    </row>
    <row r="4191" spans="1:13" ht="15" x14ac:dyDescent="0.2">
      <c r="A4191" s="95" t="s">
        <v>966</v>
      </c>
      <c r="B4191" s="93" t="s">
        <v>970</v>
      </c>
      <c r="C4191" s="94">
        <v>11</v>
      </c>
      <c r="D4191" s="95" t="s">
        <v>101</v>
      </c>
      <c r="E4191" s="117">
        <v>4223</v>
      </c>
      <c r="F4191" s="140" t="s">
        <v>76</v>
      </c>
      <c r="H4191" s="275">
        <v>5000</v>
      </c>
      <c r="I4191" s="275"/>
      <c r="J4191" s="275"/>
      <c r="K4191" s="275"/>
      <c r="L4191" s="275"/>
      <c r="M4191" s="275">
        <f t="shared" si="2585"/>
        <v>5000</v>
      </c>
    </row>
    <row r="4192" spans="1:13" ht="15" x14ac:dyDescent="0.2">
      <c r="A4192" s="95" t="s">
        <v>966</v>
      </c>
      <c r="B4192" s="93" t="s">
        <v>970</v>
      </c>
      <c r="C4192" s="94">
        <v>11</v>
      </c>
      <c r="D4192" s="95" t="s">
        <v>101</v>
      </c>
      <c r="E4192" s="117">
        <v>4227</v>
      </c>
      <c r="F4192" s="140" t="s">
        <v>77</v>
      </c>
      <c r="H4192" s="275">
        <v>80000</v>
      </c>
      <c r="I4192" s="275"/>
      <c r="J4192" s="275"/>
      <c r="K4192" s="275"/>
      <c r="L4192" s="275"/>
      <c r="M4192" s="275">
        <f t="shared" si="2585"/>
        <v>80000</v>
      </c>
    </row>
    <row r="4193" spans="1:13" x14ac:dyDescent="0.2">
      <c r="A4193" s="182" t="s">
        <v>966</v>
      </c>
      <c r="B4193" s="163" t="s">
        <v>970</v>
      </c>
      <c r="C4193" s="164">
        <v>11</v>
      </c>
      <c r="D4193" s="163"/>
      <c r="E4193" s="165">
        <v>45</v>
      </c>
      <c r="F4193" s="166"/>
      <c r="G4193" s="166"/>
      <c r="H4193" s="180">
        <f t="shared" ref="H4193:I4193" si="2593">H4194+H4196+H4198</f>
        <v>662520</v>
      </c>
      <c r="I4193" s="180">
        <f t="shared" si="2593"/>
        <v>0</v>
      </c>
      <c r="J4193" s="180">
        <f t="shared" ref="J4193:L4193" si="2594">J4194+J4196+J4198</f>
        <v>0</v>
      </c>
      <c r="K4193" s="180">
        <f t="shared" si="2594"/>
        <v>400000</v>
      </c>
      <c r="L4193" s="180">
        <f t="shared" si="2594"/>
        <v>0</v>
      </c>
      <c r="M4193" s="180">
        <f t="shared" si="2585"/>
        <v>262520</v>
      </c>
    </row>
    <row r="4194" spans="1:13" s="99" customFormat="1" x14ac:dyDescent="0.2">
      <c r="A4194" s="116" t="s">
        <v>966</v>
      </c>
      <c r="B4194" s="100" t="s">
        <v>970</v>
      </c>
      <c r="C4194" s="101">
        <v>11</v>
      </c>
      <c r="D4194" s="116"/>
      <c r="E4194" s="111">
        <v>451</v>
      </c>
      <c r="F4194" s="139"/>
      <c r="G4194" s="181"/>
      <c r="H4194" s="106">
        <f t="shared" ref="H4194:L4194" si="2595">H4195</f>
        <v>660000</v>
      </c>
      <c r="I4194" s="106">
        <f t="shared" si="2595"/>
        <v>0</v>
      </c>
      <c r="J4194" s="106">
        <f t="shared" si="2595"/>
        <v>0</v>
      </c>
      <c r="K4194" s="106">
        <f t="shared" si="2595"/>
        <v>400000</v>
      </c>
      <c r="L4194" s="106">
        <f t="shared" si="2595"/>
        <v>0</v>
      </c>
      <c r="M4194" s="106">
        <f t="shared" si="2585"/>
        <v>260000</v>
      </c>
    </row>
    <row r="4195" spans="1:13" ht="15" x14ac:dyDescent="0.2">
      <c r="A4195" s="95" t="s">
        <v>966</v>
      </c>
      <c r="B4195" s="93" t="s">
        <v>970</v>
      </c>
      <c r="C4195" s="94">
        <v>11</v>
      </c>
      <c r="D4195" s="95" t="s">
        <v>101</v>
      </c>
      <c r="E4195" s="117">
        <v>4511</v>
      </c>
      <c r="F4195" s="140" t="s">
        <v>91</v>
      </c>
      <c r="H4195" s="275">
        <v>660000</v>
      </c>
      <c r="I4195" s="275"/>
      <c r="J4195" s="275"/>
      <c r="K4195" s="275">
        <v>400000</v>
      </c>
      <c r="L4195" s="275"/>
      <c r="M4195" s="275">
        <f t="shared" si="2585"/>
        <v>260000</v>
      </c>
    </row>
    <row r="4196" spans="1:13" s="99" customFormat="1" x14ac:dyDescent="0.2">
      <c r="A4196" s="116" t="s">
        <v>966</v>
      </c>
      <c r="B4196" s="100" t="s">
        <v>970</v>
      </c>
      <c r="C4196" s="101">
        <v>11</v>
      </c>
      <c r="D4196" s="116"/>
      <c r="E4196" s="111">
        <v>452</v>
      </c>
      <c r="F4196" s="139"/>
      <c r="G4196" s="181"/>
      <c r="H4196" s="106">
        <f t="shared" ref="H4196:L4196" si="2596">H4197</f>
        <v>1520</v>
      </c>
      <c r="I4196" s="106">
        <f t="shared" si="2596"/>
        <v>0</v>
      </c>
      <c r="J4196" s="106">
        <f t="shared" si="2596"/>
        <v>0</v>
      </c>
      <c r="K4196" s="106">
        <f t="shared" si="2596"/>
        <v>0</v>
      </c>
      <c r="L4196" s="106">
        <f t="shared" si="2596"/>
        <v>0</v>
      </c>
      <c r="M4196" s="106">
        <f t="shared" si="2585"/>
        <v>1520</v>
      </c>
    </row>
    <row r="4197" spans="1:13" ht="15" x14ac:dyDescent="0.2">
      <c r="A4197" s="95" t="s">
        <v>966</v>
      </c>
      <c r="B4197" s="93" t="s">
        <v>970</v>
      </c>
      <c r="C4197" s="94">
        <v>11</v>
      </c>
      <c r="D4197" s="95" t="s">
        <v>101</v>
      </c>
      <c r="E4197" s="117">
        <v>4521</v>
      </c>
      <c r="F4197" s="140" t="s">
        <v>92</v>
      </c>
      <c r="H4197" s="275">
        <v>1520</v>
      </c>
      <c r="I4197" s="275"/>
      <c r="J4197" s="275"/>
      <c r="K4197" s="275"/>
      <c r="L4197" s="275"/>
      <c r="M4197" s="275">
        <f t="shared" si="2585"/>
        <v>1520</v>
      </c>
    </row>
    <row r="4198" spans="1:13" s="99" customFormat="1" x14ac:dyDescent="0.2">
      <c r="A4198" s="116" t="s">
        <v>966</v>
      </c>
      <c r="B4198" s="100" t="s">
        <v>970</v>
      </c>
      <c r="C4198" s="101">
        <v>11</v>
      </c>
      <c r="D4198" s="116"/>
      <c r="E4198" s="111">
        <v>454</v>
      </c>
      <c r="F4198" s="139"/>
      <c r="G4198" s="181"/>
      <c r="H4198" s="106">
        <f t="shared" ref="H4198:L4198" si="2597">H4199</f>
        <v>1000</v>
      </c>
      <c r="I4198" s="106">
        <f t="shared" si="2597"/>
        <v>0</v>
      </c>
      <c r="J4198" s="106">
        <f t="shared" si="2597"/>
        <v>0</v>
      </c>
      <c r="K4198" s="106">
        <f t="shared" si="2597"/>
        <v>0</v>
      </c>
      <c r="L4198" s="106">
        <f t="shared" si="2597"/>
        <v>0</v>
      </c>
      <c r="M4198" s="106">
        <f t="shared" si="2585"/>
        <v>1000</v>
      </c>
    </row>
    <row r="4199" spans="1:13" ht="30" x14ac:dyDescent="0.2">
      <c r="A4199" s="95" t="s">
        <v>966</v>
      </c>
      <c r="B4199" s="93" t="s">
        <v>970</v>
      </c>
      <c r="C4199" s="94">
        <v>11</v>
      </c>
      <c r="D4199" s="95" t="s">
        <v>101</v>
      </c>
      <c r="E4199" s="117">
        <v>4541</v>
      </c>
      <c r="F4199" s="140" t="s">
        <v>805</v>
      </c>
      <c r="H4199" s="275">
        <v>1000</v>
      </c>
      <c r="I4199" s="275"/>
      <c r="J4199" s="275"/>
      <c r="K4199" s="275"/>
      <c r="L4199" s="275"/>
      <c r="M4199" s="275">
        <f t="shared" si="2585"/>
        <v>1000</v>
      </c>
    </row>
    <row r="4200" spans="1:13" s="99" customFormat="1" ht="47.25" x14ac:dyDescent="0.2">
      <c r="A4200" s="187" t="s">
        <v>966</v>
      </c>
      <c r="B4200" s="169" t="s">
        <v>971</v>
      </c>
      <c r="C4200" s="169"/>
      <c r="D4200" s="169"/>
      <c r="E4200" s="170"/>
      <c r="F4200" s="172" t="s">
        <v>972</v>
      </c>
      <c r="G4200" s="173" t="s">
        <v>661</v>
      </c>
      <c r="H4200" s="297">
        <f>H4201+H4206+H4212+H4217+H4222+H4227</f>
        <v>24840</v>
      </c>
      <c r="I4200" s="297">
        <f t="shared" ref="I4200:L4200" si="2598">I4201+I4206+I4212+I4217+I4222+I4227</f>
        <v>12840</v>
      </c>
      <c r="J4200" s="297">
        <f t="shared" si="2598"/>
        <v>11300</v>
      </c>
      <c r="K4200" s="297">
        <f t="shared" si="2598"/>
        <v>0</v>
      </c>
      <c r="L4200" s="297">
        <f t="shared" si="2598"/>
        <v>0</v>
      </c>
      <c r="M4200" s="297">
        <f t="shared" si="2585"/>
        <v>23300</v>
      </c>
    </row>
    <row r="4201" spans="1:13" x14ac:dyDescent="0.2">
      <c r="A4201" s="182" t="s">
        <v>966</v>
      </c>
      <c r="B4201" s="163" t="s">
        <v>971</v>
      </c>
      <c r="C4201" s="164">
        <v>12</v>
      </c>
      <c r="D4201" s="163"/>
      <c r="E4201" s="165">
        <v>31</v>
      </c>
      <c r="F4201" s="166"/>
      <c r="G4201" s="166"/>
      <c r="H4201" s="180">
        <f t="shared" ref="H4201:I4201" si="2599">H4202+H4204</f>
        <v>2700</v>
      </c>
      <c r="I4201" s="180">
        <f t="shared" si="2599"/>
        <v>500</v>
      </c>
      <c r="J4201" s="180">
        <f t="shared" ref="J4201:L4201" si="2600">J4202+J4204</f>
        <v>0</v>
      </c>
      <c r="K4201" s="180">
        <f t="shared" si="2600"/>
        <v>0</v>
      </c>
      <c r="L4201" s="180">
        <f t="shared" si="2600"/>
        <v>0</v>
      </c>
      <c r="M4201" s="180">
        <f t="shared" si="2585"/>
        <v>2200</v>
      </c>
    </row>
    <row r="4202" spans="1:13" x14ac:dyDescent="0.2">
      <c r="A4202" s="116" t="s">
        <v>966</v>
      </c>
      <c r="B4202" s="100" t="s">
        <v>971</v>
      </c>
      <c r="C4202" s="101">
        <v>12</v>
      </c>
      <c r="D4202" s="116"/>
      <c r="E4202" s="111">
        <v>311</v>
      </c>
      <c r="F4202" s="139"/>
      <c r="G4202" s="181"/>
      <c r="H4202" s="106">
        <f t="shared" ref="H4202:L4202" si="2601">H4203</f>
        <v>2200</v>
      </c>
      <c r="I4202" s="106">
        <f t="shared" si="2601"/>
        <v>500</v>
      </c>
      <c r="J4202" s="106">
        <f t="shared" si="2601"/>
        <v>0</v>
      </c>
      <c r="K4202" s="106">
        <f t="shared" si="2601"/>
        <v>0</v>
      </c>
      <c r="L4202" s="106">
        <f t="shared" si="2601"/>
        <v>0</v>
      </c>
      <c r="M4202" s="106">
        <f t="shared" si="2585"/>
        <v>1700</v>
      </c>
    </row>
    <row r="4203" spans="1:13" s="99" customFormat="1" x14ac:dyDescent="0.2">
      <c r="A4203" s="95" t="s">
        <v>966</v>
      </c>
      <c r="B4203" s="93" t="s">
        <v>971</v>
      </c>
      <c r="C4203" s="94">
        <v>12</v>
      </c>
      <c r="D4203" s="95" t="s">
        <v>101</v>
      </c>
      <c r="E4203" s="117">
        <v>3111</v>
      </c>
      <c r="F4203" s="140" t="s">
        <v>33</v>
      </c>
      <c r="G4203" s="132"/>
      <c r="H4203" s="275">
        <v>2200</v>
      </c>
      <c r="I4203" s="275">
        <v>500</v>
      </c>
      <c r="J4203" s="275"/>
      <c r="K4203" s="275"/>
      <c r="L4203" s="275"/>
      <c r="M4203" s="275">
        <f t="shared" si="2585"/>
        <v>1700</v>
      </c>
    </row>
    <row r="4204" spans="1:13" x14ac:dyDescent="0.2">
      <c r="A4204" s="116" t="s">
        <v>966</v>
      </c>
      <c r="B4204" s="100" t="s">
        <v>971</v>
      </c>
      <c r="C4204" s="101">
        <v>12</v>
      </c>
      <c r="D4204" s="116"/>
      <c r="E4204" s="111">
        <v>313</v>
      </c>
      <c r="F4204" s="139"/>
      <c r="G4204" s="181"/>
      <c r="H4204" s="106">
        <f t="shared" ref="H4204:L4204" si="2602">H4205</f>
        <v>500</v>
      </c>
      <c r="I4204" s="106">
        <f t="shared" si="2602"/>
        <v>0</v>
      </c>
      <c r="J4204" s="106">
        <f t="shared" si="2602"/>
        <v>0</v>
      </c>
      <c r="K4204" s="106">
        <f t="shared" si="2602"/>
        <v>0</v>
      </c>
      <c r="L4204" s="106">
        <f t="shared" si="2602"/>
        <v>0</v>
      </c>
      <c r="M4204" s="106">
        <f t="shared" si="2585"/>
        <v>500</v>
      </c>
    </row>
    <row r="4205" spans="1:13" s="99" customFormat="1" x14ac:dyDescent="0.2">
      <c r="A4205" s="95" t="s">
        <v>966</v>
      </c>
      <c r="B4205" s="93" t="s">
        <v>971</v>
      </c>
      <c r="C4205" s="94">
        <v>12</v>
      </c>
      <c r="D4205" s="95" t="s">
        <v>101</v>
      </c>
      <c r="E4205" s="117">
        <v>3132</v>
      </c>
      <c r="F4205" s="140" t="s">
        <v>40</v>
      </c>
      <c r="G4205" s="132"/>
      <c r="H4205" s="275">
        <v>500</v>
      </c>
      <c r="I4205" s="275"/>
      <c r="J4205" s="275"/>
      <c r="K4205" s="275"/>
      <c r="L4205" s="275"/>
      <c r="M4205" s="275">
        <f t="shared" si="2585"/>
        <v>500</v>
      </c>
    </row>
    <row r="4206" spans="1:13" x14ac:dyDescent="0.2">
      <c r="A4206" s="182" t="s">
        <v>966</v>
      </c>
      <c r="B4206" s="163" t="s">
        <v>971</v>
      </c>
      <c r="C4206" s="164">
        <v>12</v>
      </c>
      <c r="D4206" s="163"/>
      <c r="E4206" s="165">
        <v>32</v>
      </c>
      <c r="F4206" s="166"/>
      <c r="G4206" s="166"/>
      <c r="H4206" s="180">
        <f>H4207+H4209</f>
        <v>1240</v>
      </c>
      <c r="I4206" s="180">
        <f>I4207+I4209</f>
        <v>40</v>
      </c>
      <c r="J4206" s="180">
        <f>J4207+J4209</f>
        <v>300</v>
      </c>
      <c r="K4206" s="180">
        <f>K4207+K4209</f>
        <v>0</v>
      </c>
      <c r="L4206" s="180">
        <f>L4207+L4209</f>
        <v>0</v>
      </c>
      <c r="M4206" s="180">
        <f t="shared" si="2585"/>
        <v>1500</v>
      </c>
    </row>
    <row r="4207" spans="1:13" x14ac:dyDescent="0.2">
      <c r="A4207" s="116" t="s">
        <v>966</v>
      </c>
      <c r="B4207" s="100" t="s">
        <v>971</v>
      </c>
      <c r="C4207" s="101">
        <v>12</v>
      </c>
      <c r="D4207" s="116"/>
      <c r="E4207" s="111">
        <v>321</v>
      </c>
      <c r="F4207" s="139"/>
      <c r="G4207" s="181"/>
      <c r="H4207" s="106">
        <f t="shared" ref="H4207:L4207" si="2603">H4208</f>
        <v>600</v>
      </c>
      <c r="I4207" s="106">
        <f t="shared" si="2603"/>
        <v>0</v>
      </c>
      <c r="J4207" s="106">
        <f t="shared" si="2603"/>
        <v>300</v>
      </c>
      <c r="K4207" s="106">
        <f t="shared" si="2603"/>
        <v>0</v>
      </c>
      <c r="L4207" s="106">
        <f t="shared" si="2603"/>
        <v>0</v>
      </c>
      <c r="M4207" s="106">
        <f t="shared" si="2585"/>
        <v>900</v>
      </c>
    </row>
    <row r="4208" spans="1:13" ht="15" x14ac:dyDescent="0.2">
      <c r="A4208" s="95" t="s">
        <v>966</v>
      </c>
      <c r="B4208" s="93" t="s">
        <v>971</v>
      </c>
      <c r="C4208" s="94">
        <v>12</v>
      </c>
      <c r="D4208" s="95" t="s">
        <v>101</v>
      </c>
      <c r="E4208" s="117">
        <v>3211</v>
      </c>
      <c r="F4208" s="140" t="s">
        <v>42</v>
      </c>
      <c r="H4208" s="275">
        <v>600</v>
      </c>
      <c r="I4208" s="275"/>
      <c r="J4208" s="275">
        <v>300</v>
      </c>
      <c r="K4208" s="275"/>
      <c r="L4208" s="275"/>
      <c r="M4208" s="275">
        <f t="shared" si="2585"/>
        <v>900</v>
      </c>
    </row>
    <row r="4209" spans="1:13" s="99" customFormat="1" x14ac:dyDescent="0.2">
      <c r="A4209" s="116" t="s">
        <v>966</v>
      </c>
      <c r="B4209" s="100" t="s">
        <v>971</v>
      </c>
      <c r="C4209" s="101">
        <v>12</v>
      </c>
      <c r="D4209" s="116"/>
      <c r="E4209" s="111">
        <v>323</v>
      </c>
      <c r="F4209" s="139"/>
      <c r="G4209" s="181"/>
      <c r="H4209" s="106">
        <f>H4210+H4211</f>
        <v>640</v>
      </c>
      <c r="I4209" s="106">
        <f>I4210+I4211</f>
        <v>40</v>
      </c>
      <c r="J4209" s="106">
        <f>J4210+J4211</f>
        <v>0</v>
      </c>
      <c r="K4209" s="106">
        <f>K4210+K4211</f>
        <v>0</v>
      </c>
      <c r="L4209" s="106">
        <f>L4210+L4211</f>
        <v>0</v>
      </c>
      <c r="M4209" s="106">
        <f t="shared" si="2585"/>
        <v>600</v>
      </c>
    </row>
    <row r="4210" spans="1:13" ht="15" x14ac:dyDescent="0.2">
      <c r="A4210" s="95" t="s">
        <v>966</v>
      </c>
      <c r="B4210" s="93" t="s">
        <v>971</v>
      </c>
      <c r="C4210" s="94">
        <v>12</v>
      </c>
      <c r="D4210" s="95" t="s">
        <v>101</v>
      </c>
      <c r="E4210" s="117">
        <v>3233</v>
      </c>
      <c r="F4210" s="140" t="s">
        <v>54</v>
      </c>
      <c r="H4210" s="275">
        <v>40</v>
      </c>
      <c r="I4210" s="275">
        <v>40</v>
      </c>
      <c r="J4210" s="275"/>
      <c r="K4210" s="275"/>
      <c r="L4210" s="275"/>
      <c r="M4210" s="275">
        <f t="shared" si="2585"/>
        <v>0</v>
      </c>
    </row>
    <row r="4211" spans="1:13" s="99" customFormat="1" x14ac:dyDescent="0.2">
      <c r="A4211" s="93" t="s">
        <v>966</v>
      </c>
      <c r="B4211" s="93" t="s">
        <v>971</v>
      </c>
      <c r="C4211" s="94">
        <v>12</v>
      </c>
      <c r="D4211" s="95" t="s">
        <v>101</v>
      </c>
      <c r="E4211" s="117">
        <v>3237</v>
      </c>
      <c r="F4211" s="140" t="s">
        <v>58</v>
      </c>
      <c r="G4211" s="132"/>
      <c r="H4211" s="275">
        <v>600</v>
      </c>
      <c r="I4211" s="275"/>
      <c r="J4211" s="275"/>
      <c r="K4211" s="275"/>
      <c r="L4211" s="275"/>
      <c r="M4211" s="275">
        <f t="shared" si="2585"/>
        <v>600</v>
      </c>
    </row>
    <row r="4212" spans="1:13" s="99" customFormat="1" x14ac:dyDescent="0.2">
      <c r="A4212" s="163" t="s">
        <v>966</v>
      </c>
      <c r="B4212" s="163" t="s">
        <v>971</v>
      </c>
      <c r="C4212" s="164">
        <v>51</v>
      </c>
      <c r="D4212" s="163" t="s">
        <v>730</v>
      </c>
      <c r="E4212" s="165">
        <v>31</v>
      </c>
      <c r="F4212" s="166" t="s">
        <v>730</v>
      </c>
      <c r="G4212" s="166" t="s">
        <v>730</v>
      </c>
      <c r="H4212" s="180">
        <f>H4213+H4215</f>
        <v>0</v>
      </c>
      <c r="I4212" s="180">
        <f t="shared" ref="I4212:J4212" si="2604">I4213+I4215</f>
        <v>0</v>
      </c>
      <c r="J4212" s="180">
        <f t="shared" si="2604"/>
        <v>2500</v>
      </c>
      <c r="K4212" s="180">
        <f t="shared" ref="K4212:L4212" si="2605">K4213+K4215</f>
        <v>0</v>
      </c>
      <c r="L4212" s="180">
        <f t="shared" si="2605"/>
        <v>0</v>
      </c>
      <c r="M4212" s="180">
        <f t="shared" ref="M4212:M4232" si="2606">H4212-I4212+J4212-K4212+L4212</f>
        <v>2500</v>
      </c>
    </row>
    <row r="4213" spans="1:13" s="99" customFormat="1" x14ac:dyDescent="0.2">
      <c r="A4213" s="100" t="s">
        <v>966</v>
      </c>
      <c r="B4213" s="100" t="s">
        <v>971</v>
      </c>
      <c r="C4213" s="101">
        <v>51</v>
      </c>
      <c r="D4213" s="116" t="s">
        <v>730</v>
      </c>
      <c r="E4213" s="111">
        <v>311</v>
      </c>
      <c r="F4213" s="139" t="s">
        <v>730</v>
      </c>
      <c r="G4213" s="181" t="s">
        <v>730</v>
      </c>
      <c r="H4213" s="106">
        <f>H4214</f>
        <v>0</v>
      </c>
      <c r="I4213" s="106">
        <f t="shared" ref="I4213:L4213" si="2607">I4214</f>
        <v>0</v>
      </c>
      <c r="J4213" s="106">
        <f t="shared" si="2607"/>
        <v>2000</v>
      </c>
      <c r="K4213" s="106">
        <f t="shared" si="2607"/>
        <v>0</v>
      </c>
      <c r="L4213" s="106">
        <f t="shared" si="2607"/>
        <v>0</v>
      </c>
      <c r="M4213" s="106">
        <f t="shared" si="2606"/>
        <v>2000</v>
      </c>
    </row>
    <row r="4214" spans="1:13" s="99" customFormat="1" x14ac:dyDescent="0.2">
      <c r="A4214" s="93" t="s">
        <v>966</v>
      </c>
      <c r="B4214" s="93" t="s">
        <v>971</v>
      </c>
      <c r="C4214" s="94">
        <v>51</v>
      </c>
      <c r="D4214" s="95" t="s">
        <v>101</v>
      </c>
      <c r="E4214" s="117">
        <v>3111</v>
      </c>
      <c r="F4214" s="140" t="s">
        <v>33</v>
      </c>
      <c r="G4214" s="132" t="s">
        <v>730</v>
      </c>
      <c r="H4214" s="275">
        <v>0</v>
      </c>
      <c r="I4214" s="275">
        <v>0</v>
      </c>
      <c r="J4214" s="275">
        <v>2000</v>
      </c>
      <c r="K4214" s="275">
        <v>0</v>
      </c>
      <c r="L4214" s="275">
        <v>0</v>
      </c>
      <c r="M4214" s="275">
        <f t="shared" si="2606"/>
        <v>2000</v>
      </c>
    </row>
    <row r="4215" spans="1:13" s="99" customFormat="1" x14ac:dyDescent="0.2">
      <c r="A4215" s="100" t="s">
        <v>966</v>
      </c>
      <c r="B4215" s="100" t="s">
        <v>971</v>
      </c>
      <c r="C4215" s="101">
        <v>51</v>
      </c>
      <c r="D4215" s="116" t="s">
        <v>730</v>
      </c>
      <c r="E4215" s="111">
        <v>313</v>
      </c>
      <c r="F4215" s="139" t="s">
        <v>730</v>
      </c>
      <c r="G4215" s="181" t="s">
        <v>730</v>
      </c>
      <c r="H4215" s="106">
        <f>H4216</f>
        <v>0</v>
      </c>
      <c r="I4215" s="106">
        <f t="shared" ref="I4215:L4215" si="2608">I4216</f>
        <v>0</v>
      </c>
      <c r="J4215" s="106">
        <f t="shared" si="2608"/>
        <v>500</v>
      </c>
      <c r="K4215" s="106">
        <f t="shared" si="2608"/>
        <v>0</v>
      </c>
      <c r="L4215" s="106">
        <f t="shared" si="2608"/>
        <v>0</v>
      </c>
      <c r="M4215" s="106">
        <f t="shared" si="2606"/>
        <v>500</v>
      </c>
    </row>
    <row r="4216" spans="1:13" s="99" customFormat="1" x14ac:dyDescent="0.2">
      <c r="A4216" s="93" t="s">
        <v>966</v>
      </c>
      <c r="B4216" s="93" t="s">
        <v>971</v>
      </c>
      <c r="C4216" s="94">
        <v>51</v>
      </c>
      <c r="D4216" s="95" t="s">
        <v>101</v>
      </c>
      <c r="E4216" s="117">
        <v>3132</v>
      </c>
      <c r="F4216" s="140" t="s">
        <v>40</v>
      </c>
      <c r="G4216" s="132" t="s">
        <v>730</v>
      </c>
      <c r="H4216" s="275">
        <v>0</v>
      </c>
      <c r="I4216" s="275">
        <v>0</v>
      </c>
      <c r="J4216" s="275">
        <v>500</v>
      </c>
      <c r="K4216" s="275">
        <v>0</v>
      </c>
      <c r="L4216" s="275">
        <v>0</v>
      </c>
      <c r="M4216" s="275">
        <f t="shared" si="2606"/>
        <v>500</v>
      </c>
    </row>
    <row r="4217" spans="1:13" s="99" customFormat="1" x14ac:dyDescent="0.2">
      <c r="A4217" s="163" t="s">
        <v>966</v>
      </c>
      <c r="B4217" s="163" t="s">
        <v>971</v>
      </c>
      <c r="C4217" s="164">
        <v>51</v>
      </c>
      <c r="D4217" s="163" t="s">
        <v>730</v>
      </c>
      <c r="E4217" s="165">
        <v>32</v>
      </c>
      <c r="F4217" s="166" t="s">
        <v>730</v>
      </c>
      <c r="G4217" s="166" t="s">
        <v>730</v>
      </c>
      <c r="H4217" s="180">
        <f>H4218+H4220</f>
        <v>0</v>
      </c>
      <c r="I4217" s="180">
        <f t="shared" ref="I4217:J4217" si="2609">I4218+I4220</f>
        <v>0</v>
      </c>
      <c r="J4217" s="180">
        <f t="shared" si="2609"/>
        <v>8500</v>
      </c>
      <c r="K4217" s="180">
        <f t="shared" ref="K4217:L4217" si="2610">K4218+K4220</f>
        <v>0</v>
      </c>
      <c r="L4217" s="180">
        <f t="shared" si="2610"/>
        <v>0</v>
      </c>
      <c r="M4217" s="180">
        <f t="shared" si="2606"/>
        <v>8500</v>
      </c>
    </row>
    <row r="4218" spans="1:13" s="99" customFormat="1" x14ac:dyDescent="0.2">
      <c r="A4218" s="100" t="s">
        <v>966</v>
      </c>
      <c r="B4218" s="100" t="s">
        <v>971</v>
      </c>
      <c r="C4218" s="101">
        <v>51</v>
      </c>
      <c r="D4218" s="116" t="s">
        <v>730</v>
      </c>
      <c r="E4218" s="111">
        <v>321</v>
      </c>
      <c r="F4218" s="139" t="s">
        <v>730</v>
      </c>
      <c r="G4218" s="181" t="s">
        <v>730</v>
      </c>
      <c r="H4218" s="106">
        <f>H4219</f>
        <v>0</v>
      </c>
      <c r="I4218" s="106">
        <f t="shared" ref="I4218:L4218" si="2611">I4219</f>
        <v>0</v>
      </c>
      <c r="J4218" s="106">
        <f t="shared" si="2611"/>
        <v>6000</v>
      </c>
      <c r="K4218" s="106">
        <f t="shared" si="2611"/>
        <v>0</v>
      </c>
      <c r="L4218" s="106">
        <f t="shared" si="2611"/>
        <v>0</v>
      </c>
      <c r="M4218" s="106">
        <f t="shared" si="2606"/>
        <v>6000</v>
      </c>
    </row>
    <row r="4219" spans="1:13" s="99" customFormat="1" x14ac:dyDescent="0.2">
      <c r="A4219" s="93" t="s">
        <v>966</v>
      </c>
      <c r="B4219" s="93" t="s">
        <v>971</v>
      </c>
      <c r="C4219" s="94">
        <v>51</v>
      </c>
      <c r="D4219" s="95" t="s">
        <v>101</v>
      </c>
      <c r="E4219" s="117">
        <v>3211</v>
      </c>
      <c r="F4219" s="140" t="s">
        <v>42</v>
      </c>
      <c r="G4219" s="132" t="s">
        <v>730</v>
      </c>
      <c r="H4219" s="275">
        <v>0</v>
      </c>
      <c r="I4219" s="275">
        <v>0</v>
      </c>
      <c r="J4219" s="275">
        <v>6000</v>
      </c>
      <c r="K4219" s="275">
        <v>0</v>
      </c>
      <c r="L4219" s="275">
        <v>0</v>
      </c>
      <c r="M4219" s="275">
        <f t="shared" si="2606"/>
        <v>6000</v>
      </c>
    </row>
    <row r="4220" spans="1:13" s="99" customFormat="1" x14ac:dyDescent="0.2">
      <c r="A4220" s="100" t="s">
        <v>966</v>
      </c>
      <c r="B4220" s="100" t="s">
        <v>971</v>
      </c>
      <c r="C4220" s="101">
        <v>51</v>
      </c>
      <c r="D4220" s="116" t="s">
        <v>730</v>
      </c>
      <c r="E4220" s="111">
        <v>323</v>
      </c>
      <c r="F4220" s="139" t="s">
        <v>730</v>
      </c>
      <c r="G4220" s="181" t="s">
        <v>730</v>
      </c>
      <c r="H4220" s="106">
        <f>H4221</f>
        <v>0</v>
      </c>
      <c r="I4220" s="106">
        <f t="shared" ref="I4220:L4220" si="2612">I4221</f>
        <v>0</v>
      </c>
      <c r="J4220" s="106">
        <f t="shared" si="2612"/>
        <v>2500</v>
      </c>
      <c r="K4220" s="106">
        <f t="shared" si="2612"/>
        <v>0</v>
      </c>
      <c r="L4220" s="106">
        <f t="shared" si="2612"/>
        <v>0</v>
      </c>
      <c r="M4220" s="106">
        <f t="shared" si="2606"/>
        <v>2500</v>
      </c>
    </row>
    <row r="4221" spans="1:13" s="99" customFormat="1" x14ac:dyDescent="0.2">
      <c r="A4221" s="93" t="s">
        <v>966</v>
      </c>
      <c r="B4221" s="93" t="s">
        <v>971</v>
      </c>
      <c r="C4221" s="94">
        <v>51</v>
      </c>
      <c r="D4221" s="95" t="s">
        <v>101</v>
      </c>
      <c r="E4221" s="117">
        <v>3237</v>
      </c>
      <c r="F4221" s="140" t="s">
        <v>58</v>
      </c>
      <c r="G4221" s="132" t="s">
        <v>730</v>
      </c>
      <c r="H4221" s="275">
        <v>0</v>
      </c>
      <c r="I4221" s="275">
        <v>0</v>
      </c>
      <c r="J4221" s="275">
        <v>2500</v>
      </c>
      <c r="K4221" s="275">
        <v>0</v>
      </c>
      <c r="L4221" s="275">
        <v>0</v>
      </c>
      <c r="M4221" s="275">
        <f t="shared" si="2606"/>
        <v>2500</v>
      </c>
    </row>
    <row r="4222" spans="1:13" s="99" customFormat="1" x14ac:dyDescent="0.2">
      <c r="A4222" s="182" t="s">
        <v>966</v>
      </c>
      <c r="B4222" s="163" t="s">
        <v>971</v>
      </c>
      <c r="C4222" s="164">
        <v>559</v>
      </c>
      <c r="D4222" s="163"/>
      <c r="E4222" s="165">
        <v>31</v>
      </c>
      <c r="F4222" s="166"/>
      <c r="G4222" s="166"/>
      <c r="H4222" s="180">
        <f t="shared" ref="H4222:J4222" si="2613">H4223+H4225</f>
        <v>14000</v>
      </c>
      <c r="I4222" s="180">
        <f t="shared" si="2613"/>
        <v>5400</v>
      </c>
      <c r="J4222" s="180">
        <f t="shared" si="2613"/>
        <v>0</v>
      </c>
      <c r="K4222" s="180">
        <f t="shared" ref="K4222:L4222" si="2614">K4223+K4225</f>
        <v>0</v>
      </c>
      <c r="L4222" s="180">
        <f t="shared" si="2614"/>
        <v>0</v>
      </c>
      <c r="M4222" s="180">
        <f t="shared" si="2606"/>
        <v>8600</v>
      </c>
    </row>
    <row r="4223" spans="1:13" x14ac:dyDescent="0.2">
      <c r="A4223" s="116" t="s">
        <v>966</v>
      </c>
      <c r="B4223" s="100" t="s">
        <v>971</v>
      </c>
      <c r="C4223" s="101">
        <v>559</v>
      </c>
      <c r="D4223" s="116"/>
      <c r="E4223" s="111">
        <v>311</v>
      </c>
      <c r="F4223" s="139"/>
      <c r="G4223" s="181"/>
      <c r="H4223" s="106">
        <f t="shared" ref="H4223:L4223" si="2615">H4224</f>
        <v>12000</v>
      </c>
      <c r="I4223" s="106">
        <f t="shared" si="2615"/>
        <v>4650</v>
      </c>
      <c r="J4223" s="106">
        <f t="shared" si="2615"/>
        <v>0</v>
      </c>
      <c r="K4223" s="106">
        <f t="shared" si="2615"/>
        <v>0</v>
      </c>
      <c r="L4223" s="106">
        <f t="shared" si="2615"/>
        <v>0</v>
      </c>
      <c r="M4223" s="106">
        <f t="shared" si="2606"/>
        <v>7350</v>
      </c>
    </row>
    <row r="4224" spans="1:13" ht="15" x14ac:dyDescent="0.2">
      <c r="A4224" s="95" t="s">
        <v>966</v>
      </c>
      <c r="B4224" s="93" t="s">
        <v>971</v>
      </c>
      <c r="C4224" s="94">
        <v>559</v>
      </c>
      <c r="D4224" s="95" t="s">
        <v>101</v>
      </c>
      <c r="E4224" s="117">
        <v>3111</v>
      </c>
      <c r="F4224" s="140" t="s">
        <v>33</v>
      </c>
      <c r="H4224" s="275">
        <v>12000</v>
      </c>
      <c r="I4224" s="275">
        <v>4650</v>
      </c>
      <c r="J4224" s="275"/>
      <c r="K4224" s="275"/>
      <c r="L4224" s="275"/>
      <c r="M4224" s="275">
        <f t="shared" si="2606"/>
        <v>7350</v>
      </c>
    </row>
    <row r="4225" spans="1:13" s="99" customFormat="1" x14ac:dyDescent="0.2">
      <c r="A4225" s="116" t="s">
        <v>966</v>
      </c>
      <c r="B4225" s="100" t="s">
        <v>971</v>
      </c>
      <c r="C4225" s="101">
        <v>559</v>
      </c>
      <c r="D4225" s="116"/>
      <c r="E4225" s="111">
        <v>313</v>
      </c>
      <c r="F4225" s="139"/>
      <c r="G4225" s="181"/>
      <c r="H4225" s="106">
        <f t="shared" ref="H4225:L4225" si="2616">H4226</f>
        <v>2000</v>
      </c>
      <c r="I4225" s="106">
        <f t="shared" si="2616"/>
        <v>750</v>
      </c>
      <c r="J4225" s="106">
        <f t="shared" si="2616"/>
        <v>0</v>
      </c>
      <c r="K4225" s="106">
        <f t="shared" si="2616"/>
        <v>0</v>
      </c>
      <c r="L4225" s="106">
        <f t="shared" si="2616"/>
        <v>0</v>
      </c>
      <c r="M4225" s="106">
        <f t="shared" si="2606"/>
        <v>1250</v>
      </c>
    </row>
    <row r="4226" spans="1:13" ht="15" x14ac:dyDescent="0.2">
      <c r="A4226" s="95" t="s">
        <v>966</v>
      </c>
      <c r="B4226" s="93" t="s">
        <v>971</v>
      </c>
      <c r="C4226" s="94">
        <v>559</v>
      </c>
      <c r="D4226" s="95" t="s">
        <v>101</v>
      </c>
      <c r="E4226" s="117">
        <v>3132</v>
      </c>
      <c r="F4226" s="140" t="s">
        <v>40</v>
      </c>
      <c r="H4226" s="275">
        <v>2000</v>
      </c>
      <c r="I4226" s="275">
        <v>750</v>
      </c>
      <c r="J4226" s="275"/>
      <c r="K4226" s="275"/>
      <c r="L4226" s="275"/>
      <c r="M4226" s="275">
        <f t="shared" si="2606"/>
        <v>1250</v>
      </c>
    </row>
    <row r="4227" spans="1:13" x14ac:dyDescent="0.2">
      <c r="A4227" s="182" t="s">
        <v>966</v>
      </c>
      <c r="B4227" s="163" t="s">
        <v>971</v>
      </c>
      <c r="C4227" s="164">
        <v>559</v>
      </c>
      <c r="D4227" s="163"/>
      <c r="E4227" s="165">
        <v>32</v>
      </c>
      <c r="F4227" s="166"/>
      <c r="G4227" s="166"/>
      <c r="H4227" s="180">
        <f>H4228+H4230</f>
        <v>6900</v>
      </c>
      <c r="I4227" s="180">
        <f>I4228+I4230</f>
        <v>6900</v>
      </c>
      <c r="J4227" s="180">
        <f>J4228+J4230</f>
        <v>0</v>
      </c>
      <c r="K4227" s="180">
        <f t="shared" ref="K4227:L4227" si="2617">K4228+K4230</f>
        <v>0</v>
      </c>
      <c r="L4227" s="180">
        <f t="shared" si="2617"/>
        <v>0</v>
      </c>
      <c r="M4227" s="180">
        <f t="shared" si="2606"/>
        <v>0</v>
      </c>
    </row>
    <row r="4228" spans="1:13" x14ac:dyDescent="0.2">
      <c r="A4228" s="116" t="s">
        <v>966</v>
      </c>
      <c r="B4228" s="100" t="s">
        <v>971</v>
      </c>
      <c r="C4228" s="101">
        <v>559</v>
      </c>
      <c r="D4228" s="116"/>
      <c r="E4228" s="111">
        <v>321</v>
      </c>
      <c r="F4228" s="139"/>
      <c r="G4228" s="181"/>
      <c r="H4228" s="106">
        <f t="shared" ref="H4228:L4228" si="2618">H4229</f>
        <v>3400</v>
      </c>
      <c r="I4228" s="106">
        <f t="shared" si="2618"/>
        <v>3400</v>
      </c>
      <c r="J4228" s="106">
        <f t="shared" si="2618"/>
        <v>0</v>
      </c>
      <c r="K4228" s="106">
        <f t="shared" si="2618"/>
        <v>0</v>
      </c>
      <c r="L4228" s="106">
        <f t="shared" si="2618"/>
        <v>0</v>
      </c>
      <c r="M4228" s="106">
        <f t="shared" si="2606"/>
        <v>0</v>
      </c>
    </row>
    <row r="4229" spans="1:13" ht="15" x14ac:dyDescent="0.2">
      <c r="A4229" s="95" t="s">
        <v>966</v>
      </c>
      <c r="B4229" s="93" t="s">
        <v>971</v>
      </c>
      <c r="C4229" s="94">
        <v>559</v>
      </c>
      <c r="D4229" s="95" t="s">
        <v>101</v>
      </c>
      <c r="E4229" s="117">
        <v>3211</v>
      </c>
      <c r="F4229" s="140" t="s">
        <v>42</v>
      </c>
      <c r="H4229" s="275">
        <v>3400</v>
      </c>
      <c r="I4229" s="275">
        <v>3400</v>
      </c>
      <c r="J4229" s="275"/>
      <c r="K4229" s="275"/>
      <c r="L4229" s="275"/>
      <c r="M4229" s="275">
        <f t="shared" si="2606"/>
        <v>0</v>
      </c>
    </row>
    <row r="4230" spans="1:13" s="99" customFormat="1" x14ac:dyDescent="0.2">
      <c r="A4230" s="116" t="s">
        <v>966</v>
      </c>
      <c r="B4230" s="100" t="s">
        <v>971</v>
      </c>
      <c r="C4230" s="101">
        <v>559</v>
      </c>
      <c r="D4230" s="116"/>
      <c r="E4230" s="111">
        <v>323</v>
      </c>
      <c r="F4230" s="139"/>
      <c r="G4230" s="181"/>
      <c r="H4230" s="106">
        <f>H4231+H4232</f>
        <v>3500</v>
      </c>
      <c r="I4230" s="106">
        <f>I4231+I4232</f>
        <v>3500</v>
      </c>
      <c r="J4230" s="106">
        <f>J4231+J4232</f>
        <v>0</v>
      </c>
      <c r="K4230" s="106">
        <f t="shared" ref="K4230:L4230" si="2619">K4231+K4232</f>
        <v>0</v>
      </c>
      <c r="L4230" s="106">
        <f t="shared" si="2619"/>
        <v>0</v>
      </c>
      <c r="M4230" s="106">
        <f t="shared" si="2606"/>
        <v>0</v>
      </c>
    </row>
    <row r="4231" spans="1:13" ht="15" x14ac:dyDescent="0.2">
      <c r="A4231" s="95" t="s">
        <v>966</v>
      </c>
      <c r="B4231" s="93" t="s">
        <v>971</v>
      </c>
      <c r="C4231" s="94">
        <v>559</v>
      </c>
      <c r="D4231" s="95" t="s">
        <v>101</v>
      </c>
      <c r="E4231" s="117">
        <v>3233</v>
      </c>
      <c r="F4231" s="140" t="s">
        <v>54</v>
      </c>
      <c r="H4231" s="275">
        <v>100</v>
      </c>
      <c r="I4231" s="275">
        <v>100</v>
      </c>
      <c r="J4231" s="275"/>
      <c r="K4231" s="275"/>
      <c r="L4231" s="275"/>
      <c r="M4231" s="275">
        <f t="shared" si="2606"/>
        <v>0</v>
      </c>
    </row>
    <row r="4232" spans="1:13" s="99" customFormat="1" x14ac:dyDescent="0.2">
      <c r="A4232" s="95" t="s">
        <v>966</v>
      </c>
      <c r="B4232" s="93" t="s">
        <v>971</v>
      </c>
      <c r="C4232" s="94">
        <v>559</v>
      </c>
      <c r="D4232" s="95" t="s">
        <v>101</v>
      </c>
      <c r="E4232" s="117">
        <v>3237</v>
      </c>
      <c r="F4232" s="140" t="s">
        <v>58</v>
      </c>
      <c r="G4232" s="132"/>
      <c r="H4232" s="275">
        <v>3400</v>
      </c>
      <c r="I4232" s="275">
        <v>3400</v>
      </c>
      <c r="J4232" s="275"/>
      <c r="K4232" s="275"/>
      <c r="L4232" s="275"/>
      <c r="M4232" s="275">
        <f t="shared" si="2606"/>
        <v>0</v>
      </c>
    </row>
    <row r="4233" spans="1:13" ht="58.5" customHeight="1" x14ac:dyDescent="0.2">
      <c r="A4233" s="187" t="s">
        <v>966</v>
      </c>
      <c r="B4233" s="169" t="s">
        <v>973</v>
      </c>
      <c r="C4233" s="169"/>
      <c r="D4233" s="169"/>
      <c r="E4233" s="170"/>
      <c r="F4233" s="172" t="s">
        <v>974</v>
      </c>
      <c r="G4233" s="173" t="s">
        <v>661</v>
      </c>
      <c r="H4233" s="297">
        <f>H4234+H4239+H4242+H4245+H4250+H4253+H4256+H4261+H4264</f>
        <v>734150</v>
      </c>
      <c r="I4233" s="297">
        <f t="shared" ref="I4233:L4233" si="2620">I4234+I4239+I4242+I4245+I4250+I4253+I4256+I4261+I4264</f>
        <v>216000</v>
      </c>
      <c r="J4233" s="297">
        <f t="shared" si="2620"/>
        <v>444450</v>
      </c>
      <c r="K4233" s="297">
        <f t="shared" si="2620"/>
        <v>0</v>
      </c>
      <c r="L4233" s="297">
        <f t="shared" si="2620"/>
        <v>0</v>
      </c>
      <c r="M4233" s="297">
        <f t="shared" si="2585"/>
        <v>962600</v>
      </c>
    </row>
    <row r="4234" spans="1:13" x14ac:dyDescent="0.2">
      <c r="A4234" s="182" t="s">
        <v>966</v>
      </c>
      <c r="B4234" s="163" t="s">
        <v>973</v>
      </c>
      <c r="C4234" s="164">
        <v>12</v>
      </c>
      <c r="D4234" s="163"/>
      <c r="E4234" s="165">
        <v>31</v>
      </c>
      <c r="F4234" s="166"/>
      <c r="G4234" s="166"/>
      <c r="H4234" s="180">
        <f t="shared" ref="H4234:I4234" si="2621">H4235+H4237</f>
        <v>4000</v>
      </c>
      <c r="I4234" s="180">
        <f t="shared" si="2621"/>
        <v>0</v>
      </c>
      <c r="J4234" s="180">
        <f t="shared" ref="J4234:L4234" si="2622">J4235+J4237</f>
        <v>900</v>
      </c>
      <c r="K4234" s="180">
        <f t="shared" si="2622"/>
        <v>0</v>
      </c>
      <c r="L4234" s="180">
        <f t="shared" si="2622"/>
        <v>0</v>
      </c>
      <c r="M4234" s="180">
        <f t="shared" si="2585"/>
        <v>4900</v>
      </c>
    </row>
    <row r="4235" spans="1:13" s="99" customFormat="1" x14ac:dyDescent="0.2">
      <c r="A4235" s="116" t="s">
        <v>966</v>
      </c>
      <c r="B4235" s="100" t="s">
        <v>973</v>
      </c>
      <c r="C4235" s="101">
        <v>12</v>
      </c>
      <c r="D4235" s="116"/>
      <c r="E4235" s="111">
        <v>311</v>
      </c>
      <c r="F4235" s="139"/>
      <c r="G4235" s="181"/>
      <c r="H4235" s="106">
        <f t="shared" ref="H4235:L4235" si="2623">H4236</f>
        <v>3500</v>
      </c>
      <c r="I4235" s="106">
        <f t="shared" si="2623"/>
        <v>0</v>
      </c>
      <c r="J4235" s="106">
        <f t="shared" si="2623"/>
        <v>700</v>
      </c>
      <c r="K4235" s="106">
        <f t="shared" si="2623"/>
        <v>0</v>
      </c>
      <c r="L4235" s="106">
        <f t="shared" si="2623"/>
        <v>0</v>
      </c>
      <c r="M4235" s="106">
        <f t="shared" si="2585"/>
        <v>4200</v>
      </c>
    </row>
    <row r="4236" spans="1:13" ht="15" x14ac:dyDescent="0.2">
      <c r="A4236" s="95" t="s">
        <v>966</v>
      </c>
      <c r="B4236" s="93" t="s">
        <v>973</v>
      </c>
      <c r="C4236" s="94">
        <v>12</v>
      </c>
      <c r="D4236" s="95" t="s">
        <v>101</v>
      </c>
      <c r="E4236" s="117">
        <v>3111</v>
      </c>
      <c r="F4236" s="140" t="s">
        <v>33</v>
      </c>
      <c r="H4236" s="275">
        <v>3500</v>
      </c>
      <c r="I4236" s="275"/>
      <c r="J4236" s="275">
        <v>700</v>
      </c>
      <c r="K4236" s="275"/>
      <c r="L4236" s="275"/>
      <c r="M4236" s="275">
        <f t="shared" si="2585"/>
        <v>4200</v>
      </c>
    </row>
    <row r="4237" spans="1:13" x14ac:dyDescent="0.2">
      <c r="A4237" s="116" t="s">
        <v>966</v>
      </c>
      <c r="B4237" s="100" t="s">
        <v>973</v>
      </c>
      <c r="C4237" s="101">
        <v>12</v>
      </c>
      <c r="D4237" s="116"/>
      <c r="E4237" s="111">
        <v>313</v>
      </c>
      <c r="F4237" s="139"/>
      <c r="G4237" s="181"/>
      <c r="H4237" s="106">
        <f t="shared" ref="H4237:L4237" si="2624">H4238</f>
        <v>500</v>
      </c>
      <c r="I4237" s="106">
        <f t="shared" si="2624"/>
        <v>0</v>
      </c>
      <c r="J4237" s="106">
        <f t="shared" si="2624"/>
        <v>200</v>
      </c>
      <c r="K4237" s="106">
        <f t="shared" si="2624"/>
        <v>0</v>
      </c>
      <c r="L4237" s="106">
        <f t="shared" si="2624"/>
        <v>0</v>
      </c>
      <c r="M4237" s="106">
        <f t="shared" si="2585"/>
        <v>700</v>
      </c>
    </row>
    <row r="4238" spans="1:13" ht="15" x14ac:dyDescent="0.2">
      <c r="A4238" s="95" t="s">
        <v>966</v>
      </c>
      <c r="B4238" s="93" t="s">
        <v>973</v>
      </c>
      <c r="C4238" s="94">
        <v>12</v>
      </c>
      <c r="D4238" s="95" t="s">
        <v>101</v>
      </c>
      <c r="E4238" s="117">
        <v>3132</v>
      </c>
      <c r="F4238" s="140" t="s">
        <v>40</v>
      </c>
      <c r="H4238" s="275">
        <v>500</v>
      </c>
      <c r="I4238" s="275"/>
      <c r="J4238" s="275">
        <v>200</v>
      </c>
      <c r="K4238" s="275"/>
      <c r="L4238" s="275"/>
      <c r="M4238" s="275">
        <f t="shared" si="2585"/>
        <v>700</v>
      </c>
    </row>
    <row r="4239" spans="1:13" x14ac:dyDescent="0.2">
      <c r="A4239" s="182" t="s">
        <v>966</v>
      </c>
      <c r="B4239" s="163" t="s">
        <v>973</v>
      </c>
      <c r="C4239" s="164">
        <v>12</v>
      </c>
      <c r="D4239" s="163"/>
      <c r="E4239" s="165">
        <v>32</v>
      </c>
      <c r="F4239" s="166"/>
      <c r="G4239" s="166"/>
      <c r="H4239" s="180">
        <f t="shared" ref="H4239:L4240" si="2625">H4240</f>
        <v>5000</v>
      </c>
      <c r="I4239" s="180">
        <f t="shared" si="2625"/>
        <v>0</v>
      </c>
      <c r="J4239" s="180">
        <f t="shared" si="2625"/>
        <v>0</v>
      </c>
      <c r="K4239" s="180">
        <f t="shared" si="2625"/>
        <v>0</v>
      </c>
      <c r="L4239" s="180">
        <f t="shared" si="2625"/>
        <v>0</v>
      </c>
      <c r="M4239" s="180">
        <f t="shared" si="2585"/>
        <v>5000</v>
      </c>
    </row>
    <row r="4240" spans="1:13" s="99" customFormat="1" x14ac:dyDescent="0.2">
      <c r="A4240" s="116" t="s">
        <v>966</v>
      </c>
      <c r="B4240" s="100" t="s">
        <v>973</v>
      </c>
      <c r="C4240" s="101">
        <v>12</v>
      </c>
      <c r="D4240" s="116"/>
      <c r="E4240" s="111">
        <v>323</v>
      </c>
      <c r="F4240" s="139"/>
      <c r="G4240" s="181"/>
      <c r="H4240" s="106">
        <f t="shared" si="2625"/>
        <v>5000</v>
      </c>
      <c r="I4240" s="106">
        <f t="shared" si="2625"/>
        <v>0</v>
      </c>
      <c r="J4240" s="106">
        <f t="shared" si="2625"/>
        <v>0</v>
      </c>
      <c r="K4240" s="106">
        <f t="shared" si="2625"/>
        <v>0</v>
      </c>
      <c r="L4240" s="106">
        <f t="shared" si="2625"/>
        <v>0</v>
      </c>
      <c r="M4240" s="106">
        <f t="shared" si="2585"/>
        <v>5000</v>
      </c>
    </row>
    <row r="4241" spans="1:13" s="99" customFormat="1" x14ac:dyDescent="0.2">
      <c r="A4241" s="95" t="s">
        <v>966</v>
      </c>
      <c r="B4241" s="93" t="s">
        <v>973</v>
      </c>
      <c r="C4241" s="94">
        <v>12</v>
      </c>
      <c r="D4241" s="95" t="s">
        <v>101</v>
      </c>
      <c r="E4241" s="117">
        <v>3237</v>
      </c>
      <c r="F4241" s="140" t="s">
        <v>58</v>
      </c>
      <c r="G4241" s="132"/>
      <c r="H4241" s="275">
        <v>5000</v>
      </c>
      <c r="I4241" s="275"/>
      <c r="J4241" s="275"/>
      <c r="K4241" s="275"/>
      <c r="L4241" s="275"/>
      <c r="M4241" s="275">
        <f t="shared" si="2585"/>
        <v>5000</v>
      </c>
    </row>
    <row r="4242" spans="1:13" x14ac:dyDescent="0.2">
      <c r="A4242" s="182" t="s">
        <v>966</v>
      </c>
      <c r="B4242" s="163" t="s">
        <v>973</v>
      </c>
      <c r="C4242" s="164">
        <v>12</v>
      </c>
      <c r="D4242" s="163"/>
      <c r="E4242" s="165">
        <v>42</v>
      </c>
      <c r="F4242" s="166"/>
      <c r="G4242" s="166"/>
      <c r="H4242" s="180">
        <f t="shared" ref="H4242:L4243" si="2626">H4243</f>
        <v>102000</v>
      </c>
      <c r="I4242" s="180">
        <f t="shared" si="2626"/>
        <v>0</v>
      </c>
      <c r="J4242" s="180">
        <f t="shared" si="2626"/>
        <v>0</v>
      </c>
      <c r="K4242" s="180">
        <f t="shared" si="2626"/>
        <v>0</v>
      </c>
      <c r="L4242" s="180">
        <f t="shared" si="2626"/>
        <v>0</v>
      </c>
      <c r="M4242" s="180">
        <f t="shared" si="2585"/>
        <v>102000</v>
      </c>
    </row>
    <row r="4243" spans="1:13" s="99" customFormat="1" x14ac:dyDescent="0.2">
      <c r="A4243" s="116" t="s">
        <v>966</v>
      </c>
      <c r="B4243" s="100" t="s">
        <v>973</v>
      </c>
      <c r="C4243" s="101">
        <v>12</v>
      </c>
      <c r="D4243" s="116"/>
      <c r="E4243" s="111">
        <v>421</v>
      </c>
      <c r="F4243" s="139"/>
      <c r="G4243" s="181"/>
      <c r="H4243" s="106">
        <f t="shared" si="2626"/>
        <v>102000</v>
      </c>
      <c r="I4243" s="106">
        <f t="shared" si="2626"/>
        <v>0</v>
      </c>
      <c r="J4243" s="106">
        <f t="shared" si="2626"/>
        <v>0</v>
      </c>
      <c r="K4243" s="106">
        <f t="shared" si="2626"/>
        <v>0</v>
      </c>
      <c r="L4243" s="106">
        <f t="shared" si="2626"/>
        <v>0</v>
      </c>
      <c r="M4243" s="106">
        <f t="shared" si="2585"/>
        <v>102000</v>
      </c>
    </row>
    <row r="4244" spans="1:13" ht="15" x14ac:dyDescent="0.2">
      <c r="A4244" s="95" t="s">
        <v>966</v>
      </c>
      <c r="B4244" s="93" t="s">
        <v>973</v>
      </c>
      <c r="C4244" s="94">
        <v>12</v>
      </c>
      <c r="D4244" s="95" t="s">
        <v>101</v>
      </c>
      <c r="E4244" s="117">
        <v>4214</v>
      </c>
      <c r="F4244" s="140" t="s">
        <v>500</v>
      </c>
      <c r="H4244" s="275">
        <v>102000</v>
      </c>
      <c r="I4244" s="275"/>
      <c r="J4244" s="275"/>
      <c r="K4244" s="275"/>
      <c r="L4244" s="275"/>
      <c r="M4244" s="275">
        <f t="shared" si="2585"/>
        <v>102000</v>
      </c>
    </row>
    <row r="4245" spans="1:13" x14ac:dyDescent="0.2">
      <c r="A4245" s="182" t="s">
        <v>966</v>
      </c>
      <c r="B4245" s="163" t="s">
        <v>973</v>
      </c>
      <c r="C4245" s="164">
        <v>51</v>
      </c>
      <c r="D4245" s="163"/>
      <c r="E4245" s="165">
        <v>31</v>
      </c>
      <c r="F4245" s="166"/>
      <c r="G4245" s="166"/>
      <c r="H4245" s="180">
        <f t="shared" ref="H4245:J4245" si="2627">H4246+H4248</f>
        <v>250</v>
      </c>
      <c r="I4245" s="180">
        <f t="shared" si="2627"/>
        <v>0</v>
      </c>
      <c r="J4245" s="180">
        <f t="shared" si="2627"/>
        <v>28950</v>
      </c>
      <c r="K4245" s="180">
        <f t="shared" ref="K4245:L4245" si="2628">K4246+K4248</f>
        <v>0</v>
      </c>
      <c r="L4245" s="180">
        <f t="shared" si="2628"/>
        <v>0</v>
      </c>
      <c r="M4245" s="180">
        <f t="shared" si="2585"/>
        <v>29200</v>
      </c>
    </row>
    <row r="4246" spans="1:13" s="99" customFormat="1" x14ac:dyDescent="0.2">
      <c r="A4246" s="116" t="s">
        <v>966</v>
      </c>
      <c r="B4246" s="100" t="s">
        <v>973</v>
      </c>
      <c r="C4246" s="101">
        <v>51</v>
      </c>
      <c r="D4246" s="116"/>
      <c r="E4246" s="111">
        <v>311</v>
      </c>
      <c r="F4246" s="139"/>
      <c r="G4246" s="181"/>
      <c r="H4246" s="106">
        <f t="shared" ref="H4246:L4246" si="2629">H4247</f>
        <v>200</v>
      </c>
      <c r="I4246" s="106">
        <f t="shared" si="2629"/>
        <v>0</v>
      </c>
      <c r="J4246" s="106">
        <f t="shared" si="2629"/>
        <v>25000</v>
      </c>
      <c r="K4246" s="106">
        <f t="shared" si="2629"/>
        <v>0</v>
      </c>
      <c r="L4246" s="106">
        <f t="shared" si="2629"/>
        <v>0</v>
      </c>
      <c r="M4246" s="106">
        <f t="shared" si="2585"/>
        <v>25200</v>
      </c>
    </row>
    <row r="4247" spans="1:13" ht="15" x14ac:dyDescent="0.2">
      <c r="A4247" s="95" t="s">
        <v>966</v>
      </c>
      <c r="B4247" s="93" t="s">
        <v>973</v>
      </c>
      <c r="C4247" s="94">
        <v>51</v>
      </c>
      <c r="D4247" s="95" t="s">
        <v>101</v>
      </c>
      <c r="E4247" s="117">
        <v>3111</v>
      </c>
      <c r="F4247" s="140" t="s">
        <v>33</v>
      </c>
      <c r="H4247" s="275">
        <v>200</v>
      </c>
      <c r="I4247" s="275"/>
      <c r="J4247" s="275">
        <v>25000</v>
      </c>
      <c r="K4247" s="275"/>
      <c r="L4247" s="275"/>
      <c r="M4247" s="275">
        <f t="shared" si="2585"/>
        <v>25200</v>
      </c>
    </row>
    <row r="4248" spans="1:13" x14ac:dyDescent="0.2">
      <c r="A4248" s="116" t="s">
        <v>966</v>
      </c>
      <c r="B4248" s="100" t="s">
        <v>973</v>
      </c>
      <c r="C4248" s="101">
        <v>51</v>
      </c>
      <c r="D4248" s="116"/>
      <c r="E4248" s="111">
        <v>313</v>
      </c>
      <c r="F4248" s="139"/>
      <c r="G4248" s="181"/>
      <c r="H4248" s="106">
        <f t="shared" ref="H4248:L4248" si="2630">H4249</f>
        <v>50</v>
      </c>
      <c r="I4248" s="106">
        <f t="shared" si="2630"/>
        <v>0</v>
      </c>
      <c r="J4248" s="106">
        <f t="shared" si="2630"/>
        <v>3950</v>
      </c>
      <c r="K4248" s="106">
        <f t="shared" si="2630"/>
        <v>0</v>
      </c>
      <c r="L4248" s="106">
        <f t="shared" si="2630"/>
        <v>0</v>
      </c>
      <c r="M4248" s="106">
        <f t="shared" si="2585"/>
        <v>4000</v>
      </c>
    </row>
    <row r="4249" spans="1:13" ht="15" x14ac:dyDescent="0.2">
      <c r="A4249" s="95" t="s">
        <v>966</v>
      </c>
      <c r="B4249" s="93" t="s">
        <v>973</v>
      </c>
      <c r="C4249" s="94">
        <v>51</v>
      </c>
      <c r="D4249" s="95" t="s">
        <v>101</v>
      </c>
      <c r="E4249" s="117">
        <v>3132</v>
      </c>
      <c r="F4249" s="140" t="s">
        <v>40</v>
      </c>
      <c r="H4249" s="275">
        <v>50</v>
      </c>
      <c r="I4249" s="275"/>
      <c r="J4249" s="275">
        <v>3950</v>
      </c>
      <c r="K4249" s="275"/>
      <c r="L4249" s="275"/>
      <c r="M4249" s="275">
        <f t="shared" si="2585"/>
        <v>4000</v>
      </c>
    </row>
    <row r="4250" spans="1:13" x14ac:dyDescent="0.2">
      <c r="A4250" s="182" t="s">
        <v>966</v>
      </c>
      <c r="B4250" s="163" t="s">
        <v>973</v>
      </c>
      <c r="C4250" s="164">
        <v>51</v>
      </c>
      <c r="D4250" s="163"/>
      <c r="E4250" s="165">
        <v>32</v>
      </c>
      <c r="F4250" s="166"/>
      <c r="G4250" s="166"/>
      <c r="H4250" s="180">
        <f t="shared" ref="H4250:L4251" si="2631">H4251</f>
        <v>200</v>
      </c>
      <c r="I4250" s="180">
        <f t="shared" si="2631"/>
        <v>0</v>
      </c>
      <c r="J4250" s="180">
        <f t="shared" si="2631"/>
        <v>25800</v>
      </c>
      <c r="K4250" s="180">
        <f t="shared" si="2631"/>
        <v>0</v>
      </c>
      <c r="L4250" s="180">
        <f t="shared" si="2631"/>
        <v>0</v>
      </c>
      <c r="M4250" s="180">
        <f t="shared" si="2585"/>
        <v>26000</v>
      </c>
    </row>
    <row r="4251" spans="1:13" s="99" customFormat="1" x14ac:dyDescent="0.2">
      <c r="A4251" s="116" t="s">
        <v>966</v>
      </c>
      <c r="B4251" s="100" t="s">
        <v>973</v>
      </c>
      <c r="C4251" s="101">
        <v>51</v>
      </c>
      <c r="D4251" s="116"/>
      <c r="E4251" s="111">
        <v>323</v>
      </c>
      <c r="F4251" s="139"/>
      <c r="G4251" s="181"/>
      <c r="H4251" s="106">
        <f t="shared" si="2631"/>
        <v>200</v>
      </c>
      <c r="I4251" s="106">
        <f t="shared" si="2631"/>
        <v>0</v>
      </c>
      <c r="J4251" s="106">
        <f t="shared" si="2631"/>
        <v>25800</v>
      </c>
      <c r="K4251" s="106">
        <f t="shared" si="2631"/>
        <v>0</v>
      </c>
      <c r="L4251" s="106">
        <f t="shared" si="2631"/>
        <v>0</v>
      </c>
      <c r="M4251" s="106">
        <f t="shared" si="2585"/>
        <v>26000</v>
      </c>
    </row>
    <row r="4252" spans="1:13" s="99" customFormat="1" ht="16.149999999999999" customHeight="1" x14ac:dyDescent="0.2">
      <c r="A4252" s="95" t="s">
        <v>966</v>
      </c>
      <c r="B4252" s="93" t="s">
        <v>973</v>
      </c>
      <c r="C4252" s="94">
        <v>51</v>
      </c>
      <c r="D4252" s="95" t="s">
        <v>101</v>
      </c>
      <c r="E4252" s="117">
        <v>3237</v>
      </c>
      <c r="F4252" s="140" t="s">
        <v>58</v>
      </c>
      <c r="G4252" s="132"/>
      <c r="H4252" s="275">
        <v>200</v>
      </c>
      <c r="I4252" s="275"/>
      <c r="J4252" s="275">
        <v>25800</v>
      </c>
      <c r="K4252" s="275"/>
      <c r="L4252" s="275"/>
      <c r="M4252" s="275">
        <f t="shared" si="2585"/>
        <v>26000</v>
      </c>
    </row>
    <row r="4253" spans="1:13" x14ac:dyDescent="0.2">
      <c r="A4253" s="182" t="s">
        <v>966</v>
      </c>
      <c r="B4253" s="163" t="s">
        <v>973</v>
      </c>
      <c r="C4253" s="164">
        <v>51</v>
      </c>
      <c r="D4253" s="163"/>
      <c r="E4253" s="165">
        <v>42</v>
      </c>
      <c r="F4253" s="166"/>
      <c r="G4253" s="166"/>
      <c r="H4253" s="180">
        <f t="shared" ref="H4253:L4254" si="2632">H4254</f>
        <v>200</v>
      </c>
      <c r="I4253" s="180">
        <f t="shared" si="2632"/>
        <v>0</v>
      </c>
      <c r="J4253" s="180">
        <f t="shared" si="2632"/>
        <v>388800</v>
      </c>
      <c r="K4253" s="180">
        <f t="shared" si="2632"/>
        <v>0</v>
      </c>
      <c r="L4253" s="180">
        <f t="shared" si="2632"/>
        <v>0</v>
      </c>
      <c r="M4253" s="180">
        <f t="shared" si="2585"/>
        <v>389000</v>
      </c>
    </row>
    <row r="4254" spans="1:13" s="99" customFormat="1" x14ac:dyDescent="0.2">
      <c r="A4254" s="116" t="s">
        <v>966</v>
      </c>
      <c r="B4254" s="100" t="s">
        <v>973</v>
      </c>
      <c r="C4254" s="101">
        <v>51</v>
      </c>
      <c r="D4254" s="116"/>
      <c r="E4254" s="111">
        <v>421</v>
      </c>
      <c r="F4254" s="139"/>
      <c r="G4254" s="181"/>
      <c r="H4254" s="106">
        <f t="shared" si="2632"/>
        <v>200</v>
      </c>
      <c r="I4254" s="106">
        <f t="shared" si="2632"/>
        <v>0</v>
      </c>
      <c r="J4254" s="106">
        <f t="shared" si="2632"/>
        <v>388800</v>
      </c>
      <c r="K4254" s="106">
        <f t="shared" si="2632"/>
        <v>0</v>
      </c>
      <c r="L4254" s="106">
        <f t="shared" si="2632"/>
        <v>0</v>
      </c>
      <c r="M4254" s="106">
        <f t="shared" si="2585"/>
        <v>389000</v>
      </c>
    </row>
    <row r="4255" spans="1:13" ht="15" x14ac:dyDescent="0.2">
      <c r="A4255" s="95" t="s">
        <v>966</v>
      </c>
      <c r="B4255" s="93" t="s">
        <v>973</v>
      </c>
      <c r="C4255" s="94">
        <v>51</v>
      </c>
      <c r="D4255" s="95" t="s">
        <v>101</v>
      </c>
      <c r="E4255" s="117">
        <v>4214</v>
      </c>
      <c r="F4255" s="140" t="s">
        <v>500</v>
      </c>
      <c r="H4255" s="275">
        <v>200</v>
      </c>
      <c r="I4255" s="275"/>
      <c r="J4255" s="275">
        <v>388800</v>
      </c>
      <c r="K4255" s="275"/>
      <c r="L4255" s="275"/>
      <c r="M4255" s="275">
        <f t="shared" si="2585"/>
        <v>389000</v>
      </c>
    </row>
    <row r="4256" spans="1:13" s="99" customFormat="1" x14ac:dyDescent="0.2">
      <c r="A4256" s="182" t="s">
        <v>966</v>
      </c>
      <c r="B4256" s="163" t="s">
        <v>973</v>
      </c>
      <c r="C4256" s="164">
        <v>559</v>
      </c>
      <c r="D4256" s="163"/>
      <c r="E4256" s="165">
        <v>31</v>
      </c>
      <c r="F4256" s="166"/>
      <c r="G4256" s="166"/>
      <c r="H4256" s="180">
        <f t="shared" ref="H4256:J4256" si="2633">H4257+H4259</f>
        <v>22000</v>
      </c>
      <c r="I4256" s="180">
        <f t="shared" si="2633"/>
        <v>22000</v>
      </c>
      <c r="J4256" s="180">
        <f t="shared" si="2633"/>
        <v>0</v>
      </c>
      <c r="K4256" s="180">
        <f t="shared" ref="K4256:L4256" si="2634">K4257+K4259</f>
        <v>0</v>
      </c>
      <c r="L4256" s="180">
        <f t="shared" si="2634"/>
        <v>0</v>
      </c>
      <c r="M4256" s="180">
        <f t="shared" si="2585"/>
        <v>0</v>
      </c>
    </row>
    <row r="4257" spans="1:13" x14ac:dyDescent="0.2">
      <c r="A4257" s="116" t="s">
        <v>966</v>
      </c>
      <c r="B4257" s="100" t="s">
        <v>973</v>
      </c>
      <c r="C4257" s="101">
        <v>559</v>
      </c>
      <c r="D4257" s="116"/>
      <c r="E4257" s="111">
        <v>311</v>
      </c>
      <c r="F4257" s="139"/>
      <c r="G4257" s="181"/>
      <c r="H4257" s="106">
        <f t="shared" ref="H4257:L4257" si="2635">H4258</f>
        <v>19700</v>
      </c>
      <c r="I4257" s="106">
        <f t="shared" si="2635"/>
        <v>19700</v>
      </c>
      <c r="J4257" s="106">
        <f t="shared" si="2635"/>
        <v>0</v>
      </c>
      <c r="K4257" s="106">
        <f t="shared" si="2635"/>
        <v>0</v>
      </c>
      <c r="L4257" s="106">
        <f t="shared" si="2635"/>
        <v>0</v>
      </c>
      <c r="M4257" s="106">
        <f t="shared" si="2585"/>
        <v>0</v>
      </c>
    </row>
    <row r="4258" spans="1:13" s="99" customFormat="1" x14ac:dyDescent="0.2">
      <c r="A4258" s="95" t="s">
        <v>966</v>
      </c>
      <c r="B4258" s="93" t="s">
        <v>973</v>
      </c>
      <c r="C4258" s="94">
        <v>559</v>
      </c>
      <c r="D4258" s="95" t="s">
        <v>101</v>
      </c>
      <c r="E4258" s="117">
        <v>3111</v>
      </c>
      <c r="F4258" s="140" t="s">
        <v>33</v>
      </c>
      <c r="G4258" s="132"/>
      <c r="H4258" s="275">
        <v>19700</v>
      </c>
      <c r="I4258" s="275">
        <v>19700</v>
      </c>
      <c r="J4258" s="275"/>
      <c r="K4258" s="275"/>
      <c r="L4258" s="275"/>
      <c r="M4258" s="275">
        <f t="shared" si="2585"/>
        <v>0</v>
      </c>
    </row>
    <row r="4259" spans="1:13" x14ac:dyDescent="0.2">
      <c r="A4259" s="116" t="s">
        <v>966</v>
      </c>
      <c r="B4259" s="100" t="s">
        <v>973</v>
      </c>
      <c r="C4259" s="101">
        <v>559</v>
      </c>
      <c r="D4259" s="116"/>
      <c r="E4259" s="111">
        <v>313</v>
      </c>
      <c r="F4259" s="139"/>
      <c r="G4259" s="181"/>
      <c r="H4259" s="106">
        <f t="shared" ref="H4259:L4259" si="2636">H4260</f>
        <v>2300</v>
      </c>
      <c r="I4259" s="106">
        <f t="shared" si="2636"/>
        <v>2300</v>
      </c>
      <c r="J4259" s="106">
        <f t="shared" si="2636"/>
        <v>0</v>
      </c>
      <c r="K4259" s="106">
        <f t="shared" si="2636"/>
        <v>0</v>
      </c>
      <c r="L4259" s="106">
        <f t="shared" si="2636"/>
        <v>0</v>
      </c>
      <c r="M4259" s="106">
        <f t="shared" si="2585"/>
        <v>0</v>
      </c>
    </row>
    <row r="4260" spans="1:13" ht="15" x14ac:dyDescent="0.2">
      <c r="A4260" s="95" t="s">
        <v>966</v>
      </c>
      <c r="B4260" s="93" t="s">
        <v>973</v>
      </c>
      <c r="C4260" s="94">
        <v>559</v>
      </c>
      <c r="D4260" s="95" t="s">
        <v>101</v>
      </c>
      <c r="E4260" s="117">
        <v>3132</v>
      </c>
      <c r="F4260" s="140" t="s">
        <v>40</v>
      </c>
      <c r="H4260" s="275">
        <v>2300</v>
      </c>
      <c r="I4260" s="275">
        <v>2300</v>
      </c>
      <c r="J4260" s="275"/>
      <c r="K4260" s="275"/>
      <c r="L4260" s="275"/>
      <c r="M4260" s="275">
        <f t="shared" si="2585"/>
        <v>0</v>
      </c>
    </row>
    <row r="4261" spans="1:13" s="99" customFormat="1" x14ac:dyDescent="0.2">
      <c r="A4261" s="182" t="s">
        <v>966</v>
      </c>
      <c r="B4261" s="163" t="s">
        <v>973</v>
      </c>
      <c r="C4261" s="164">
        <v>559</v>
      </c>
      <c r="D4261" s="163"/>
      <c r="E4261" s="165">
        <v>32</v>
      </c>
      <c r="F4261" s="166"/>
      <c r="G4261" s="166"/>
      <c r="H4261" s="180">
        <f t="shared" ref="H4261:L4262" si="2637">H4262</f>
        <v>26500</v>
      </c>
      <c r="I4261" s="180">
        <f t="shared" si="2637"/>
        <v>20000</v>
      </c>
      <c r="J4261" s="180">
        <f t="shared" si="2637"/>
        <v>0</v>
      </c>
      <c r="K4261" s="180">
        <f t="shared" si="2637"/>
        <v>0</v>
      </c>
      <c r="L4261" s="180">
        <f t="shared" si="2637"/>
        <v>0</v>
      </c>
      <c r="M4261" s="180">
        <f t="shared" si="2585"/>
        <v>6500</v>
      </c>
    </row>
    <row r="4262" spans="1:13" x14ac:dyDescent="0.2">
      <c r="A4262" s="116" t="s">
        <v>966</v>
      </c>
      <c r="B4262" s="100" t="s">
        <v>973</v>
      </c>
      <c r="C4262" s="101">
        <v>559</v>
      </c>
      <c r="D4262" s="116"/>
      <c r="E4262" s="111">
        <v>323</v>
      </c>
      <c r="F4262" s="139"/>
      <c r="G4262" s="181"/>
      <c r="H4262" s="106">
        <f t="shared" si="2637"/>
        <v>26500</v>
      </c>
      <c r="I4262" s="106">
        <f t="shared" si="2637"/>
        <v>20000</v>
      </c>
      <c r="J4262" s="106">
        <f t="shared" si="2637"/>
        <v>0</v>
      </c>
      <c r="K4262" s="106">
        <f t="shared" si="2637"/>
        <v>0</v>
      </c>
      <c r="L4262" s="106">
        <f t="shared" si="2637"/>
        <v>0</v>
      </c>
      <c r="M4262" s="106">
        <f t="shared" si="2585"/>
        <v>6500</v>
      </c>
    </row>
    <row r="4263" spans="1:13" ht="15" x14ac:dyDescent="0.2">
      <c r="A4263" s="95" t="s">
        <v>966</v>
      </c>
      <c r="B4263" s="93" t="s">
        <v>973</v>
      </c>
      <c r="C4263" s="94">
        <v>559</v>
      </c>
      <c r="D4263" s="95" t="s">
        <v>101</v>
      </c>
      <c r="E4263" s="117">
        <v>3237</v>
      </c>
      <c r="F4263" s="140" t="s">
        <v>58</v>
      </c>
      <c r="H4263" s="275">
        <v>26500</v>
      </c>
      <c r="I4263" s="275">
        <v>20000</v>
      </c>
      <c r="J4263" s="275"/>
      <c r="K4263" s="275"/>
      <c r="L4263" s="275"/>
      <c r="M4263" s="275">
        <f t="shared" si="2585"/>
        <v>6500</v>
      </c>
    </row>
    <row r="4264" spans="1:13" s="99" customFormat="1" x14ac:dyDescent="0.2">
      <c r="A4264" s="182" t="s">
        <v>966</v>
      </c>
      <c r="B4264" s="163" t="s">
        <v>973</v>
      </c>
      <c r="C4264" s="164">
        <v>559</v>
      </c>
      <c r="D4264" s="163"/>
      <c r="E4264" s="165">
        <v>42</v>
      </c>
      <c r="F4264" s="166"/>
      <c r="G4264" s="166"/>
      <c r="H4264" s="180">
        <f t="shared" ref="H4264:L4265" si="2638">H4265</f>
        <v>574000</v>
      </c>
      <c r="I4264" s="180">
        <f t="shared" si="2638"/>
        <v>174000</v>
      </c>
      <c r="J4264" s="180">
        <f t="shared" si="2638"/>
        <v>0</v>
      </c>
      <c r="K4264" s="180">
        <f t="shared" si="2638"/>
        <v>0</v>
      </c>
      <c r="L4264" s="180">
        <f t="shared" si="2638"/>
        <v>0</v>
      </c>
      <c r="M4264" s="180">
        <f t="shared" si="2585"/>
        <v>400000</v>
      </c>
    </row>
    <row r="4265" spans="1:13" x14ac:dyDescent="0.2">
      <c r="A4265" s="116" t="s">
        <v>966</v>
      </c>
      <c r="B4265" s="100" t="s">
        <v>973</v>
      </c>
      <c r="C4265" s="101">
        <v>559</v>
      </c>
      <c r="D4265" s="116"/>
      <c r="E4265" s="111">
        <v>421</v>
      </c>
      <c r="F4265" s="139"/>
      <c r="G4265" s="181"/>
      <c r="H4265" s="106">
        <f t="shared" si="2638"/>
        <v>574000</v>
      </c>
      <c r="I4265" s="106">
        <f t="shared" si="2638"/>
        <v>174000</v>
      </c>
      <c r="J4265" s="106">
        <f t="shared" si="2638"/>
        <v>0</v>
      </c>
      <c r="K4265" s="106">
        <f t="shared" si="2638"/>
        <v>0</v>
      </c>
      <c r="L4265" s="106">
        <f t="shared" si="2638"/>
        <v>0</v>
      </c>
      <c r="M4265" s="106">
        <f t="shared" si="2585"/>
        <v>400000</v>
      </c>
    </row>
    <row r="4266" spans="1:13" ht="15" x14ac:dyDescent="0.2">
      <c r="A4266" s="95" t="s">
        <v>966</v>
      </c>
      <c r="B4266" s="93" t="s">
        <v>973</v>
      </c>
      <c r="C4266" s="94">
        <v>559</v>
      </c>
      <c r="D4266" s="95" t="s">
        <v>101</v>
      </c>
      <c r="E4266" s="117">
        <v>4214</v>
      </c>
      <c r="F4266" s="140" t="s">
        <v>500</v>
      </c>
      <c r="H4266" s="275">
        <v>574000</v>
      </c>
      <c r="I4266" s="275">
        <v>174000</v>
      </c>
      <c r="J4266" s="275"/>
      <c r="K4266" s="275"/>
      <c r="L4266" s="275"/>
      <c r="M4266" s="275">
        <f t="shared" si="2585"/>
        <v>400000</v>
      </c>
    </row>
    <row r="4267" spans="1:13" ht="56.25" x14ac:dyDescent="0.2">
      <c r="A4267" s="187" t="s">
        <v>966</v>
      </c>
      <c r="B4267" s="169" t="s">
        <v>975</v>
      </c>
      <c r="C4267" s="169"/>
      <c r="D4267" s="169"/>
      <c r="E4267" s="170"/>
      <c r="F4267" s="172" t="s">
        <v>976</v>
      </c>
      <c r="G4267" s="173" t="s">
        <v>614</v>
      </c>
      <c r="H4267" s="179">
        <f>H4268+H4271</f>
        <v>142250</v>
      </c>
      <c r="I4267" s="179">
        <f t="shared" ref="I4267:L4267" si="2639">I4268+I4271</f>
        <v>0</v>
      </c>
      <c r="J4267" s="179">
        <f t="shared" si="2639"/>
        <v>0</v>
      </c>
      <c r="K4267" s="179">
        <f t="shared" si="2639"/>
        <v>0</v>
      </c>
      <c r="L4267" s="179">
        <f t="shared" si="2639"/>
        <v>0</v>
      </c>
      <c r="M4267" s="179">
        <f t="shared" si="2585"/>
        <v>142250</v>
      </c>
    </row>
    <row r="4268" spans="1:13" x14ac:dyDescent="0.2">
      <c r="A4268" s="182" t="s">
        <v>966</v>
      </c>
      <c r="B4268" s="163" t="s">
        <v>975</v>
      </c>
      <c r="C4268" s="164">
        <v>11</v>
      </c>
      <c r="D4268" s="163"/>
      <c r="E4268" s="165">
        <v>42</v>
      </c>
      <c r="F4268" s="166"/>
      <c r="G4268" s="166"/>
      <c r="H4268" s="180">
        <f t="shared" ref="H4268:L4268" si="2640">H4269</f>
        <v>1000</v>
      </c>
      <c r="I4268" s="180">
        <f t="shared" si="2640"/>
        <v>0</v>
      </c>
      <c r="J4268" s="180">
        <f t="shared" si="2640"/>
        <v>0</v>
      </c>
      <c r="K4268" s="180">
        <f t="shared" si="2640"/>
        <v>0</v>
      </c>
      <c r="L4268" s="180">
        <f t="shared" si="2640"/>
        <v>0</v>
      </c>
      <c r="M4268" s="180">
        <f t="shared" si="2585"/>
        <v>1000</v>
      </c>
    </row>
    <row r="4269" spans="1:13" s="204" customFormat="1" x14ac:dyDescent="0.2">
      <c r="A4269" s="116" t="s">
        <v>966</v>
      </c>
      <c r="B4269" s="100" t="s">
        <v>975</v>
      </c>
      <c r="C4269" s="101">
        <v>11</v>
      </c>
      <c r="D4269" s="116"/>
      <c r="E4269" s="111">
        <v>421</v>
      </c>
      <c r="F4269" s="139"/>
      <c r="G4269" s="181"/>
      <c r="H4269" s="106">
        <f t="shared" ref="H4269:L4269" si="2641">SUM(H4270)</f>
        <v>1000</v>
      </c>
      <c r="I4269" s="106">
        <f t="shared" si="2641"/>
        <v>0</v>
      </c>
      <c r="J4269" s="106">
        <f t="shared" si="2641"/>
        <v>0</v>
      </c>
      <c r="K4269" s="106">
        <f t="shared" si="2641"/>
        <v>0</v>
      </c>
      <c r="L4269" s="106">
        <f t="shared" si="2641"/>
        <v>0</v>
      </c>
      <c r="M4269" s="106">
        <f t="shared" si="2585"/>
        <v>1000</v>
      </c>
    </row>
    <row r="4270" spans="1:13" s="204" customFormat="1" ht="15" x14ac:dyDescent="0.2">
      <c r="A4270" s="95" t="s">
        <v>966</v>
      </c>
      <c r="B4270" s="93" t="s">
        <v>975</v>
      </c>
      <c r="C4270" s="94">
        <v>11</v>
      </c>
      <c r="D4270" s="95" t="s">
        <v>101</v>
      </c>
      <c r="E4270" s="117">
        <v>4214</v>
      </c>
      <c r="F4270" s="140" t="s">
        <v>500</v>
      </c>
      <c r="G4270" s="132"/>
      <c r="H4270" s="275">
        <v>1000</v>
      </c>
      <c r="I4270" s="275"/>
      <c r="J4270" s="275"/>
      <c r="K4270" s="275"/>
      <c r="L4270" s="275"/>
      <c r="M4270" s="275">
        <f t="shared" si="2585"/>
        <v>1000</v>
      </c>
    </row>
    <row r="4271" spans="1:13" s="204" customFormat="1" x14ac:dyDescent="0.2">
      <c r="A4271" s="205" t="s">
        <v>966</v>
      </c>
      <c r="B4271" s="205" t="s">
        <v>975</v>
      </c>
      <c r="C4271" s="206">
        <v>581</v>
      </c>
      <c r="D4271" s="205"/>
      <c r="E4271" s="208">
        <v>42</v>
      </c>
      <c r="F4271" s="209"/>
      <c r="G4271" s="209"/>
      <c r="H4271" s="352">
        <f t="shared" ref="H4271:L4272" si="2642">H4272</f>
        <v>141250</v>
      </c>
      <c r="I4271" s="352">
        <f t="shared" si="2642"/>
        <v>0</v>
      </c>
      <c r="J4271" s="352">
        <f t="shared" si="2642"/>
        <v>0</v>
      </c>
      <c r="K4271" s="352">
        <f t="shared" si="2642"/>
        <v>0</v>
      </c>
      <c r="L4271" s="352">
        <f t="shared" si="2642"/>
        <v>0</v>
      </c>
      <c r="M4271" s="352">
        <f t="shared" si="2585"/>
        <v>141250</v>
      </c>
    </row>
    <row r="4272" spans="1:13" x14ac:dyDescent="0.2">
      <c r="A4272" s="210" t="s">
        <v>966</v>
      </c>
      <c r="B4272" s="210" t="s">
        <v>975</v>
      </c>
      <c r="C4272" s="211">
        <v>581</v>
      </c>
      <c r="D4272" s="210"/>
      <c r="E4272" s="224">
        <v>421</v>
      </c>
      <c r="F4272" s="213"/>
      <c r="G4272" s="379"/>
      <c r="H4272" s="353">
        <f t="shared" si="2642"/>
        <v>141250</v>
      </c>
      <c r="I4272" s="353">
        <f t="shared" si="2642"/>
        <v>0</v>
      </c>
      <c r="J4272" s="353">
        <f t="shared" si="2642"/>
        <v>0</v>
      </c>
      <c r="K4272" s="353">
        <f t="shared" si="2642"/>
        <v>0</v>
      </c>
      <c r="L4272" s="353">
        <f t="shared" si="2642"/>
        <v>0</v>
      </c>
      <c r="M4272" s="353">
        <f t="shared" si="2585"/>
        <v>141250</v>
      </c>
    </row>
    <row r="4273" spans="1:13" ht="15" x14ac:dyDescent="0.2">
      <c r="A4273" s="214" t="s">
        <v>966</v>
      </c>
      <c r="B4273" s="214" t="s">
        <v>975</v>
      </c>
      <c r="C4273" s="215">
        <v>581</v>
      </c>
      <c r="D4273" s="214" t="s">
        <v>101</v>
      </c>
      <c r="E4273" s="217">
        <v>4214</v>
      </c>
      <c r="F4273" s="218" t="s">
        <v>500</v>
      </c>
      <c r="G4273" s="379"/>
      <c r="H4273" s="275">
        <v>141250</v>
      </c>
      <c r="I4273" s="275"/>
      <c r="J4273" s="275"/>
      <c r="K4273" s="275"/>
      <c r="L4273" s="275"/>
      <c r="M4273" s="275">
        <f t="shared" si="2585"/>
        <v>141250</v>
      </c>
    </row>
    <row r="4274" spans="1:13" s="240" customFormat="1" ht="33.75" x14ac:dyDescent="0.2">
      <c r="A4274" s="187" t="s">
        <v>966</v>
      </c>
      <c r="B4274" s="169" t="s">
        <v>977</v>
      </c>
      <c r="C4274" s="169"/>
      <c r="D4274" s="169"/>
      <c r="E4274" s="170"/>
      <c r="F4274" s="172" t="s">
        <v>671</v>
      </c>
      <c r="G4274" s="173" t="s">
        <v>661</v>
      </c>
      <c r="H4274" s="297">
        <f>H4275+H4278+H4281+H4286+H4291+H4294+H4299+H4304+H4307+H4312+H4317</f>
        <v>77000</v>
      </c>
      <c r="I4274" s="297">
        <f t="shared" ref="I4274:L4274" si="2643">I4275+I4278+I4281+I4286+I4291+I4294+I4299+I4304+I4307+I4312+I4317</f>
        <v>23350</v>
      </c>
      <c r="J4274" s="297">
        <f t="shared" si="2643"/>
        <v>25390</v>
      </c>
      <c r="K4274" s="297">
        <f t="shared" si="2643"/>
        <v>0</v>
      </c>
      <c r="L4274" s="297">
        <f t="shared" si="2643"/>
        <v>0</v>
      </c>
      <c r="M4274" s="297">
        <f t="shared" si="2585"/>
        <v>79040</v>
      </c>
    </row>
    <row r="4275" spans="1:13" s="204" customFormat="1" x14ac:dyDescent="0.2">
      <c r="A4275" s="182" t="s">
        <v>966</v>
      </c>
      <c r="B4275" s="163" t="s">
        <v>977</v>
      </c>
      <c r="C4275" s="164">
        <v>11</v>
      </c>
      <c r="D4275" s="163"/>
      <c r="E4275" s="165">
        <v>32</v>
      </c>
      <c r="F4275" s="166"/>
      <c r="G4275" s="166"/>
      <c r="H4275" s="180">
        <f t="shared" ref="H4275:L4275" si="2644">H4276</f>
        <v>5000</v>
      </c>
      <c r="I4275" s="180">
        <f t="shared" si="2644"/>
        <v>2500</v>
      </c>
      <c r="J4275" s="180">
        <f t="shared" si="2644"/>
        <v>0</v>
      </c>
      <c r="K4275" s="180">
        <f t="shared" si="2644"/>
        <v>0</v>
      </c>
      <c r="L4275" s="180">
        <f t="shared" si="2644"/>
        <v>0</v>
      </c>
      <c r="M4275" s="180">
        <f t="shared" si="2585"/>
        <v>2500</v>
      </c>
    </row>
    <row r="4276" spans="1:13" s="204" customFormat="1" x14ac:dyDescent="0.2">
      <c r="A4276" s="116" t="s">
        <v>966</v>
      </c>
      <c r="B4276" s="100" t="s">
        <v>977</v>
      </c>
      <c r="C4276" s="101">
        <v>11</v>
      </c>
      <c r="D4276" s="116"/>
      <c r="E4276" s="111">
        <v>323</v>
      </c>
      <c r="F4276" s="139"/>
      <c r="G4276" s="181"/>
      <c r="H4276" s="106">
        <f>SUM(H4277)</f>
        <v>5000</v>
      </c>
      <c r="I4276" s="106">
        <f>SUM(I4277)</f>
        <v>2500</v>
      </c>
      <c r="J4276" s="106">
        <f>SUM(J4277)</f>
        <v>0</v>
      </c>
      <c r="K4276" s="106">
        <f>SUM(K4277)</f>
        <v>0</v>
      </c>
      <c r="L4276" s="106">
        <f>SUM(L4277)</f>
        <v>0</v>
      </c>
      <c r="M4276" s="106">
        <f t="shared" si="2585"/>
        <v>2500</v>
      </c>
    </row>
    <row r="4277" spans="1:13" s="204" customFormat="1" ht="15" x14ac:dyDescent="0.2">
      <c r="A4277" s="95" t="s">
        <v>966</v>
      </c>
      <c r="B4277" s="93" t="s">
        <v>977</v>
      </c>
      <c r="C4277" s="94">
        <v>11</v>
      </c>
      <c r="D4277" s="95" t="s">
        <v>101</v>
      </c>
      <c r="E4277" s="117">
        <v>3237</v>
      </c>
      <c r="F4277" s="140" t="s">
        <v>58</v>
      </c>
      <c r="G4277" s="132"/>
      <c r="H4277" s="275">
        <v>5000</v>
      </c>
      <c r="I4277" s="275">
        <v>2500</v>
      </c>
      <c r="J4277" s="275"/>
      <c r="K4277" s="275"/>
      <c r="L4277" s="275"/>
      <c r="M4277" s="275">
        <f t="shared" si="2585"/>
        <v>2500</v>
      </c>
    </row>
    <row r="4278" spans="1:13" s="204" customFormat="1" x14ac:dyDescent="0.2">
      <c r="A4278" s="182" t="s">
        <v>966</v>
      </c>
      <c r="B4278" s="163" t="s">
        <v>977</v>
      </c>
      <c r="C4278" s="164">
        <v>11</v>
      </c>
      <c r="D4278" s="163"/>
      <c r="E4278" s="165">
        <v>42</v>
      </c>
      <c r="F4278" s="166"/>
      <c r="G4278" s="166"/>
      <c r="H4278" s="180">
        <f t="shared" ref="H4278:L4279" si="2645">H4279</f>
        <v>2500</v>
      </c>
      <c r="I4278" s="180">
        <f t="shared" si="2645"/>
        <v>0</v>
      </c>
      <c r="J4278" s="180">
        <f t="shared" si="2645"/>
        <v>0</v>
      </c>
      <c r="K4278" s="180">
        <f t="shared" si="2645"/>
        <v>0</v>
      </c>
      <c r="L4278" s="180">
        <f t="shared" si="2645"/>
        <v>0</v>
      </c>
      <c r="M4278" s="180">
        <f t="shared" si="2585"/>
        <v>2500</v>
      </c>
    </row>
    <row r="4279" spans="1:13" s="204" customFormat="1" x14ac:dyDescent="0.2">
      <c r="A4279" s="116" t="s">
        <v>966</v>
      </c>
      <c r="B4279" s="100" t="s">
        <v>977</v>
      </c>
      <c r="C4279" s="101">
        <v>11</v>
      </c>
      <c r="D4279" s="116"/>
      <c r="E4279" s="111">
        <v>421</v>
      </c>
      <c r="F4279" s="139"/>
      <c r="G4279" s="181"/>
      <c r="H4279" s="106">
        <f t="shared" si="2645"/>
        <v>2500</v>
      </c>
      <c r="I4279" s="106">
        <f t="shared" si="2645"/>
        <v>0</v>
      </c>
      <c r="J4279" s="106">
        <f t="shared" si="2645"/>
        <v>0</v>
      </c>
      <c r="K4279" s="106">
        <f t="shared" si="2645"/>
        <v>0</v>
      </c>
      <c r="L4279" s="106">
        <f t="shared" si="2645"/>
        <v>0</v>
      </c>
      <c r="M4279" s="106">
        <f t="shared" si="2585"/>
        <v>2500</v>
      </c>
    </row>
    <row r="4280" spans="1:13" s="204" customFormat="1" ht="15" x14ac:dyDescent="0.2">
      <c r="A4280" s="95" t="s">
        <v>966</v>
      </c>
      <c r="B4280" s="93" t="s">
        <v>977</v>
      </c>
      <c r="C4280" s="94">
        <v>11</v>
      </c>
      <c r="D4280" s="95" t="s">
        <v>101</v>
      </c>
      <c r="E4280" s="117">
        <v>4214</v>
      </c>
      <c r="F4280" s="140" t="s">
        <v>500</v>
      </c>
      <c r="G4280" s="132"/>
      <c r="H4280" s="275">
        <v>2500</v>
      </c>
      <c r="I4280" s="275"/>
      <c r="J4280" s="275"/>
      <c r="K4280" s="275"/>
      <c r="L4280" s="275"/>
      <c r="M4280" s="275">
        <f t="shared" si="2585"/>
        <v>2500</v>
      </c>
    </row>
    <row r="4281" spans="1:13" s="204" customFormat="1" x14ac:dyDescent="0.2">
      <c r="A4281" s="182" t="s">
        <v>966</v>
      </c>
      <c r="B4281" s="163" t="s">
        <v>977</v>
      </c>
      <c r="C4281" s="164">
        <v>12</v>
      </c>
      <c r="D4281" s="163"/>
      <c r="E4281" s="165">
        <v>31</v>
      </c>
      <c r="F4281" s="166"/>
      <c r="G4281" s="166"/>
      <c r="H4281" s="180">
        <f t="shared" ref="H4281:I4281" si="2646">H4282+H4284</f>
        <v>12000</v>
      </c>
      <c r="I4281" s="180">
        <f t="shared" si="2646"/>
        <v>0</v>
      </c>
      <c r="J4281" s="180">
        <f t="shared" ref="J4281:L4281" si="2647">J4282+J4284</f>
        <v>4500</v>
      </c>
      <c r="K4281" s="180">
        <f t="shared" si="2647"/>
        <v>0</v>
      </c>
      <c r="L4281" s="180">
        <f t="shared" si="2647"/>
        <v>0</v>
      </c>
      <c r="M4281" s="180">
        <f t="shared" si="2585"/>
        <v>16500</v>
      </c>
    </row>
    <row r="4282" spans="1:13" s="204" customFormat="1" x14ac:dyDescent="0.2">
      <c r="A4282" s="116" t="s">
        <v>966</v>
      </c>
      <c r="B4282" s="100" t="s">
        <v>977</v>
      </c>
      <c r="C4282" s="101">
        <v>12</v>
      </c>
      <c r="D4282" s="116"/>
      <c r="E4282" s="111">
        <v>311</v>
      </c>
      <c r="F4282" s="139"/>
      <c r="G4282" s="181"/>
      <c r="H4282" s="106">
        <f t="shared" ref="H4282:L4282" si="2648">H4283</f>
        <v>10000</v>
      </c>
      <c r="I4282" s="106">
        <f t="shared" si="2648"/>
        <v>0</v>
      </c>
      <c r="J4282" s="106">
        <f t="shared" si="2648"/>
        <v>3500</v>
      </c>
      <c r="K4282" s="106">
        <f t="shared" si="2648"/>
        <v>0</v>
      </c>
      <c r="L4282" s="106">
        <f t="shared" si="2648"/>
        <v>0</v>
      </c>
      <c r="M4282" s="106">
        <f t="shared" si="2585"/>
        <v>13500</v>
      </c>
    </row>
    <row r="4283" spans="1:13" s="204" customFormat="1" ht="15" x14ac:dyDescent="0.2">
      <c r="A4283" s="95" t="s">
        <v>966</v>
      </c>
      <c r="B4283" s="93" t="s">
        <v>977</v>
      </c>
      <c r="C4283" s="94">
        <v>12</v>
      </c>
      <c r="D4283" s="95" t="s">
        <v>101</v>
      </c>
      <c r="E4283" s="117">
        <v>3111</v>
      </c>
      <c r="F4283" s="140" t="s">
        <v>33</v>
      </c>
      <c r="G4283" s="132"/>
      <c r="H4283" s="275">
        <v>10000</v>
      </c>
      <c r="I4283" s="275"/>
      <c r="J4283" s="275">
        <v>3500</v>
      </c>
      <c r="K4283" s="275"/>
      <c r="L4283" s="275"/>
      <c r="M4283" s="275">
        <f t="shared" si="2585"/>
        <v>13500</v>
      </c>
    </row>
    <row r="4284" spans="1:13" s="204" customFormat="1" x14ac:dyDescent="0.2">
      <c r="A4284" s="116" t="s">
        <v>966</v>
      </c>
      <c r="B4284" s="100" t="s">
        <v>977</v>
      </c>
      <c r="C4284" s="101">
        <v>12</v>
      </c>
      <c r="D4284" s="116"/>
      <c r="E4284" s="111">
        <v>313</v>
      </c>
      <c r="F4284" s="139"/>
      <c r="G4284" s="181"/>
      <c r="H4284" s="106">
        <f t="shared" ref="H4284:L4284" si="2649">H4285</f>
        <v>2000</v>
      </c>
      <c r="I4284" s="106">
        <f t="shared" si="2649"/>
        <v>0</v>
      </c>
      <c r="J4284" s="106">
        <f t="shared" si="2649"/>
        <v>1000</v>
      </c>
      <c r="K4284" s="106">
        <f t="shared" si="2649"/>
        <v>0</v>
      </c>
      <c r="L4284" s="106">
        <f t="shared" si="2649"/>
        <v>0</v>
      </c>
      <c r="M4284" s="106">
        <f t="shared" si="2585"/>
        <v>3000</v>
      </c>
    </row>
    <row r="4285" spans="1:13" s="204" customFormat="1" ht="15" x14ac:dyDescent="0.2">
      <c r="A4285" s="95" t="s">
        <v>966</v>
      </c>
      <c r="B4285" s="93" t="s">
        <v>977</v>
      </c>
      <c r="C4285" s="94">
        <v>12</v>
      </c>
      <c r="D4285" s="95" t="s">
        <v>101</v>
      </c>
      <c r="E4285" s="117">
        <v>3132</v>
      </c>
      <c r="F4285" s="140" t="s">
        <v>40</v>
      </c>
      <c r="G4285" s="132"/>
      <c r="H4285" s="275">
        <v>2000</v>
      </c>
      <c r="I4285" s="275"/>
      <c r="J4285" s="275">
        <v>1000</v>
      </c>
      <c r="K4285" s="275"/>
      <c r="L4285" s="275"/>
      <c r="M4285" s="275">
        <f t="shared" si="2585"/>
        <v>3000</v>
      </c>
    </row>
    <row r="4286" spans="1:13" s="240" customFormat="1" x14ac:dyDescent="0.2">
      <c r="A4286" s="182" t="s">
        <v>966</v>
      </c>
      <c r="B4286" s="163" t="s">
        <v>977</v>
      </c>
      <c r="C4286" s="164">
        <v>12</v>
      </c>
      <c r="D4286" s="163"/>
      <c r="E4286" s="165">
        <v>32</v>
      </c>
      <c r="F4286" s="166"/>
      <c r="G4286" s="166"/>
      <c r="H4286" s="180">
        <f t="shared" ref="H4286:I4286" si="2650">H4287+H4289</f>
        <v>10500</v>
      </c>
      <c r="I4286" s="180">
        <f t="shared" si="2650"/>
        <v>2500</v>
      </c>
      <c r="J4286" s="180">
        <f t="shared" ref="J4286:L4286" si="2651">J4287+J4289</f>
        <v>4000</v>
      </c>
      <c r="K4286" s="180">
        <f t="shared" si="2651"/>
        <v>0</v>
      </c>
      <c r="L4286" s="180">
        <f t="shared" si="2651"/>
        <v>0</v>
      </c>
      <c r="M4286" s="180">
        <f t="shared" si="2585"/>
        <v>12000</v>
      </c>
    </row>
    <row r="4287" spans="1:13" s="204" customFormat="1" x14ac:dyDescent="0.2">
      <c r="A4287" s="116" t="s">
        <v>966</v>
      </c>
      <c r="B4287" s="100" t="s">
        <v>977</v>
      </c>
      <c r="C4287" s="101">
        <v>12</v>
      </c>
      <c r="D4287" s="116"/>
      <c r="E4287" s="111">
        <v>321</v>
      </c>
      <c r="F4287" s="139"/>
      <c r="G4287" s="181"/>
      <c r="H4287" s="106">
        <f t="shared" ref="H4287:L4287" si="2652">H4288</f>
        <v>5500</v>
      </c>
      <c r="I4287" s="106">
        <f t="shared" si="2652"/>
        <v>0</v>
      </c>
      <c r="J4287" s="106">
        <f t="shared" si="2652"/>
        <v>4000</v>
      </c>
      <c r="K4287" s="106">
        <f t="shared" si="2652"/>
        <v>0</v>
      </c>
      <c r="L4287" s="106">
        <f t="shared" si="2652"/>
        <v>0</v>
      </c>
      <c r="M4287" s="106">
        <f t="shared" si="2585"/>
        <v>9500</v>
      </c>
    </row>
    <row r="4288" spans="1:13" s="204" customFormat="1" ht="15" x14ac:dyDescent="0.2">
      <c r="A4288" s="95" t="s">
        <v>966</v>
      </c>
      <c r="B4288" s="93" t="s">
        <v>977</v>
      </c>
      <c r="C4288" s="94">
        <v>12</v>
      </c>
      <c r="D4288" s="95" t="s">
        <v>101</v>
      </c>
      <c r="E4288" s="117">
        <v>3211</v>
      </c>
      <c r="F4288" s="140" t="s">
        <v>42</v>
      </c>
      <c r="G4288" s="132"/>
      <c r="H4288" s="275">
        <v>5500</v>
      </c>
      <c r="I4288" s="275"/>
      <c r="J4288" s="275">
        <v>4000</v>
      </c>
      <c r="K4288" s="275"/>
      <c r="L4288" s="275"/>
      <c r="M4288" s="275">
        <f t="shared" si="2585"/>
        <v>9500</v>
      </c>
    </row>
    <row r="4289" spans="1:13" s="240" customFormat="1" x14ac:dyDescent="0.2">
      <c r="A4289" s="116" t="s">
        <v>966</v>
      </c>
      <c r="B4289" s="100" t="s">
        <v>977</v>
      </c>
      <c r="C4289" s="101">
        <v>12</v>
      </c>
      <c r="D4289" s="116"/>
      <c r="E4289" s="111">
        <v>323</v>
      </c>
      <c r="F4289" s="139"/>
      <c r="G4289" s="181"/>
      <c r="H4289" s="155">
        <f>SUM(H4290)</f>
        <v>5000</v>
      </c>
      <c r="I4289" s="155">
        <f>SUM(I4290)</f>
        <v>2500</v>
      </c>
      <c r="J4289" s="155">
        <f>SUM(J4290)</f>
        <v>0</v>
      </c>
      <c r="K4289" s="155">
        <f>SUM(K4290)</f>
        <v>0</v>
      </c>
      <c r="L4289" s="155">
        <f>SUM(L4290)</f>
        <v>0</v>
      </c>
      <c r="M4289" s="155">
        <f t="shared" si="2585"/>
        <v>2500</v>
      </c>
    </row>
    <row r="4290" spans="1:13" s="240" customFormat="1" x14ac:dyDescent="0.2">
      <c r="A4290" s="95" t="s">
        <v>966</v>
      </c>
      <c r="B4290" s="93" t="s">
        <v>977</v>
      </c>
      <c r="C4290" s="94">
        <v>12</v>
      </c>
      <c r="D4290" s="95" t="s">
        <v>101</v>
      </c>
      <c r="E4290" s="117">
        <v>3237</v>
      </c>
      <c r="F4290" s="140" t="s">
        <v>58</v>
      </c>
      <c r="G4290" s="132"/>
      <c r="H4290" s="275">
        <v>5000</v>
      </c>
      <c r="I4290" s="275">
        <v>2500</v>
      </c>
      <c r="J4290" s="275"/>
      <c r="K4290" s="275"/>
      <c r="L4290" s="275"/>
      <c r="M4290" s="275">
        <f t="shared" si="2585"/>
        <v>2500</v>
      </c>
    </row>
    <row r="4291" spans="1:13" s="204" customFormat="1" x14ac:dyDescent="0.2">
      <c r="A4291" s="182" t="s">
        <v>966</v>
      </c>
      <c r="B4291" s="163" t="s">
        <v>977</v>
      </c>
      <c r="C4291" s="164">
        <v>12</v>
      </c>
      <c r="D4291" s="163"/>
      <c r="E4291" s="165">
        <v>42</v>
      </c>
      <c r="F4291" s="166"/>
      <c r="G4291" s="166"/>
      <c r="H4291" s="180">
        <f t="shared" ref="H4291:L4292" si="2653">H4292</f>
        <v>5000</v>
      </c>
      <c r="I4291" s="180">
        <f t="shared" si="2653"/>
        <v>1850</v>
      </c>
      <c r="J4291" s="180">
        <f t="shared" si="2653"/>
        <v>0</v>
      </c>
      <c r="K4291" s="180">
        <f t="shared" si="2653"/>
        <v>0</v>
      </c>
      <c r="L4291" s="180">
        <f t="shared" si="2653"/>
        <v>0</v>
      </c>
      <c r="M4291" s="180">
        <f t="shared" ref="M4291:M4320" si="2654">H4291-I4291+J4291-K4291+L4291</f>
        <v>3150</v>
      </c>
    </row>
    <row r="4292" spans="1:13" s="204" customFormat="1" x14ac:dyDescent="0.2">
      <c r="A4292" s="116" t="s">
        <v>966</v>
      </c>
      <c r="B4292" s="100" t="s">
        <v>977</v>
      </c>
      <c r="C4292" s="101">
        <v>12</v>
      </c>
      <c r="D4292" s="116"/>
      <c r="E4292" s="111">
        <v>421</v>
      </c>
      <c r="F4292" s="139"/>
      <c r="G4292" s="181"/>
      <c r="H4292" s="106">
        <f t="shared" si="2653"/>
        <v>5000</v>
      </c>
      <c r="I4292" s="106">
        <f t="shared" si="2653"/>
        <v>1850</v>
      </c>
      <c r="J4292" s="106">
        <f t="shared" si="2653"/>
        <v>0</v>
      </c>
      <c r="K4292" s="106">
        <f t="shared" si="2653"/>
        <v>0</v>
      </c>
      <c r="L4292" s="106">
        <f t="shared" si="2653"/>
        <v>0</v>
      </c>
      <c r="M4292" s="106">
        <f t="shared" si="2654"/>
        <v>3150</v>
      </c>
    </row>
    <row r="4293" spans="1:13" s="204" customFormat="1" ht="15" x14ac:dyDescent="0.2">
      <c r="A4293" s="95" t="s">
        <v>966</v>
      </c>
      <c r="B4293" s="93" t="s">
        <v>977</v>
      </c>
      <c r="C4293" s="94">
        <v>12</v>
      </c>
      <c r="D4293" s="95" t="s">
        <v>101</v>
      </c>
      <c r="E4293" s="117">
        <v>4214</v>
      </c>
      <c r="F4293" s="140" t="s">
        <v>500</v>
      </c>
      <c r="G4293" s="132"/>
      <c r="H4293" s="275">
        <v>5000</v>
      </c>
      <c r="I4293" s="275">
        <v>1850</v>
      </c>
      <c r="J4293" s="275"/>
      <c r="K4293" s="275"/>
      <c r="L4293" s="275"/>
      <c r="M4293" s="275">
        <f t="shared" si="2654"/>
        <v>3150</v>
      </c>
    </row>
    <row r="4294" spans="1:13" s="204" customFormat="1" x14ac:dyDescent="0.2">
      <c r="A4294" s="205" t="s">
        <v>966</v>
      </c>
      <c r="B4294" s="205" t="s">
        <v>977</v>
      </c>
      <c r="C4294" s="206">
        <v>51</v>
      </c>
      <c r="D4294" s="205"/>
      <c r="E4294" s="208">
        <v>31</v>
      </c>
      <c r="F4294" s="209"/>
      <c r="G4294" s="209"/>
      <c r="H4294" s="352">
        <f t="shared" ref="H4294:J4294" si="2655">H4295+H4297</f>
        <v>9000</v>
      </c>
      <c r="I4294" s="352">
        <f t="shared" si="2655"/>
        <v>0</v>
      </c>
      <c r="J4294" s="352">
        <f t="shared" si="2655"/>
        <v>4500</v>
      </c>
      <c r="K4294" s="352">
        <f t="shared" ref="K4294:L4294" si="2656">K4295+K4297</f>
        <v>0</v>
      </c>
      <c r="L4294" s="352">
        <f t="shared" si="2656"/>
        <v>0</v>
      </c>
      <c r="M4294" s="352">
        <f t="shared" si="2654"/>
        <v>13500</v>
      </c>
    </row>
    <row r="4295" spans="1:13" x14ac:dyDescent="0.2">
      <c r="A4295" s="210" t="s">
        <v>966</v>
      </c>
      <c r="B4295" s="210" t="s">
        <v>977</v>
      </c>
      <c r="C4295" s="211">
        <v>51</v>
      </c>
      <c r="D4295" s="210"/>
      <c r="E4295" s="224">
        <v>311</v>
      </c>
      <c r="F4295" s="213"/>
      <c r="G4295" s="379"/>
      <c r="H4295" s="353">
        <f t="shared" ref="H4295:L4295" si="2657">H4296</f>
        <v>8000</v>
      </c>
      <c r="I4295" s="353">
        <f t="shared" si="2657"/>
        <v>0</v>
      </c>
      <c r="J4295" s="353">
        <f t="shared" si="2657"/>
        <v>2000</v>
      </c>
      <c r="K4295" s="353">
        <f t="shared" si="2657"/>
        <v>0</v>
      </c>
      <c r="L4295" s="353">
        <f t="shared" si="2657"/>
        <v>0</v>
      </c>
      <c r="M4295" s="353">
        <f t="shared" si="2654"/>
        <v>10000</v>
      </c>
    </row>
    <row r="4296" spans="1:13" ht="15" x14ac:dyDescent="0.2">
      <c r="A4296" s="214" t="s">
        <v>966</v>
      </c>
      <c r="B4296" s="214" t="s">
        <v>977</v>
      </c>
      <c r="C4296" s="215">
        <v>51</v>
      </c>
      <c r="D4296" s="214" t="s">
        <v>101</v>
      </c>
      <c r="E4296" s="217">
        <v>3111</v>
      </c>
      <c r="F4296" s="218" t="s">
        <v>33</v>
      </c>
      <c r="G4296" s="379"/>
      <c r="H4296" s="275">
        <v>8000</v>
      </c>
      <c r="I4296" s="275"/>
      <c r="J4296" s="275">
        <v>2000</v>
      </c>
      <c r="K4296" s="275"/>
      <c r="L4296" s="275"/>
      <c r="M4296" s="275">
        <f t="shared" si="2654"/>
        <v>10000</v>
      </c>
    </row>
    <row r="4297" spans="1:13" x14ac:dyDescent="0.2">
      <c r="A4297" s="210" t="s">
        <v>966</v>
      </c>
      <c r="B4297" s="210" t="s">
        <v>977</v>
      </c>
      <c r="C4297" s="211">
        <v>51</v>
      </c>
      <c r="D4297" s="210"/>
      <c r="E4297" s="224">
        <v>313</v>
      </c>
      <c r="F4297" s="213"/>
      <c r="G4297" s="379"/>
      <c r="H4297" s="353">
        <f t="shared" ref="H4297:L4297" si="2658">H4298</f>
        <v>1000</v>
      </c>
      <c r="I4297" s="353">
        <f t="shared" si="2658"/>
        <v>0</v>
      </c>
      <c r="J4297" s="353">
        <f t="shared" si="2658"/>
        <v>2500</v>
      </c>
      <c r="K4297" s="353">
        <f t="shared" si="2658"/>
        <v>0</v>
      </c>
      <c r="L4297" s="353">
        <f t="shared" si="2658"/>
        <v>0</v>
      </c>
      <c r="M4297" s="353">
        <f t="shared" si="2654"/>
        <v>3500</v>
      </c>
    </row>
    <row r="4298" spans="1:13" ht="15" x14ac:dyDescent="0.2">
      <c r="A4298" s="214" t="s">
        <v>966</v>
      </c>
      <c r="B4298" s="214" t="s">
        <v>977</v>
      </c>
      <c r="C4298" s="215">
        <v>51</v>
      </c>
      <c r="D4298" s="214" t="s">
        <v>101</v>
      </c>
      <c r="E4298" s="217">
        <v>3132</v>
      </c>
      <c r="F4298" s="218" t="s">
        <v>40</v>
      </c>
      <c r="G4298" s="379"/>
      <c r="H4298" s="275">
        <v>1000</v>
      </c>
      <c r="I4298" s="275"/>
      <c r="J4298" s="275">
        <v>2500</v>
      </c>
      <c r="K4298" s="275"/>
      <c r="L4298" s="275"/>
      <c r="M4298" s="275">
        <f t="shared" si="2654"/>
        <v>3500</v>
      </c>
    </row>
    <row r="4299" spans="1:13" s="240" customFormat="1" x14ac:dyDescent="0.2">
      <c r="A4299" s="205" t="s">
        <v>966</v>
      </c>
      <c r="B4299" s="207" t="s">
        <v>977</v>
      </c>
      <c r="C4299" s="206">
        <v>51</v>
      </c>
      <c r="D4299" s="207"/>
      <c r="E4299" s="208">
        <v>32</v>
      </c>
      <c r="F4299" s="209"/>
      <c r="G4299" s="209"/>
      <c r="H4299" s="352">
        <f t="shared" ref="H4299:J4299" si="2659">H4300+H4302</f>
        <v>12500</v>
      </c>
      <c r="I4299" s="352">
        <f t="shared" si="2659"/>
        <v>7000</v>
      </c>
      <c r="J4299" s="352">
        <f t="shared" si="2659"/>
        <v>40</v>
      </c>
      <c r="K4299" s="352">
        <f t="shared" ref="K4299:L4299" si="2660">K4300+K4302</f>
        <v>0</v>
      </c>
      <c r="L4299" s="352">
        <f t="shared" si="2660"/>
        <v>0</v>
      </c>
      <c r="M4299" s="352">
        <f t="shared" si="2654"/>
        <v>5540</v>
      </c>
    </row>
    <row r="4300" spans="1:13" x14ac:dyDescent="0.2">
      <c r="A4300" s="210" t="s">
        <v>966</v>
      </c>
      <c r="B4300" s="210" t="s">
        <v>977</v>
      </c>
      <c r="C4300" s="211">
        <v>51</v>
      </c>
      <c r="D4300" s="210"/>
      <c r="E4300" s="224">
        <v>321</v>
      </c>
      <c r="F4300" s="213"/>
      <c r="G4300" s="379"/>
      <c r="H4300" s="353">
        <f t="shared" ref="H4300:L4300" si="2661">H4301</f>
        <v>2500</v>
      </c>
      <c r="I4300" s="353">
        <f t="shared" si="2661"/>
        <v>0</v>
      </c>
      <c r="J4300" s="353">
        <f t="shared" si="2661"/>
        <v>40</v>
      </c>
      <c r="K4300" s="353">
        <f t="shared" si="2661"/>
        <v>0</v>
      </c>
      <c r="L4300" s="353">
        <f t="shared" si="2661"/>
        <v>0</v>
      </c>
      <c r="M4300" s="353">
        <f t="shared" si="2654"/>
        <v>2540</v>
      </c>
    </row>
    <row r="4301" spans="1:13" ht="15" x14ac:dyDescent="0.2">
      <c r="A4301" s="214" t="s">
        <v>966</v>
      </c>
      <c r="B4301" s="214" t="s">
        <v>977</v>
      </c>
      <c r="C4301" s="215">
        <v>51</v>
      </c>
      <c r="D4301" s="214" t="s">
        <v>101</v>
      </c>
      <c r="E4301" s="217">
        <v>3211</v>
      </c>
      <c r="F4301" s="218" t="s">
        <v>42</v>
      </c>
      <c r="G4301" s="379"/>
      <c r="H4301" s="275">
        <v>2500</v>
      </c>
      <c r="I4301" s="275"/>
      <c r="J4301" s="275">
        <v>40</v>
      </c>
      <c r="K4301" s="275"/>
      <c r="L4301" s="275"/>
      <c r="M4301" s="275">
        <f t="shared" si="2654"/>
        <v>2540</v>
      </c>
    </row>
    <row r="4302" spans="1:13" x14ac:dyDescent="0.2">
      <c r="A4302" s="210" t="s">
        <v>966</v>
      </c>
      <c r="B4302" s="210" t="s">
        <v>977</v>
      </c>
      <c r="C4302" s="211">
        <v>51</v>
      </c>
      <c r="D4302" s="210"/>
      <c r="E4302" s="224">
        <v>323</v>
      </c>
      <c r="F4302" s="213"/>
      <c r="G4302" s="379"/>
      <c r="H4302" s="353">
        <f>SUM(H4303)</f>
        <v>10000</v>
      </c>
      <c r="I4302" s="353">
        <f>SUM(I4303)</f>
        <v>7000</v>
      </c>
      <c r="J4302" s="353">
        <f>SUM(J4303)</f>
        <v>0</v>
      </c>
      <c r="K4302" s="353">
        <f t="shared" ref="K4302:L4302" si="2662">SUM(K4303)</f>
        <v>0</v>
      </c>
      <c r="L4302" s="353">
        <f t="shared" si="2662"/>
        <v>0</v>
      </c>
      <c r="M4302" s="353">
        <f t="shared" si="2654"/>
        <v>3000</v>
      </c>
    </row>
    <row r="4303" spans="1:13" ht="15" x14ac:dyDescent="0.2">
      <c r="A4303" s="214" t="s">
        <v>966</v>
      </c>
      <c r="B4303" s="214" t="s">
        <v>977</v>
      </c>
      <c r="C4303" s="215">
        <v>51</v>
      </c>
      <c r="D4303" s="214" t="s">
        <v>101</v>
      </c>
      <c r="E4303" s="217">
        <v>3237</v>
      </c>
      <c r="F4303" s="218" t="s">
        <v>58</v>
      </c>
      <c r="G4303" s="379"/>
      <c r="H4303" s="275">
        <v>10000</v>
      </c>
      <c r="I4303" s="275">
        <v>7000</v>
      </c>
      <c r="J4303" s="275"/>
      <c r="K4303" s="275"/>
      <c r="L4303" s="275"/>
      <c r="M4303" s="275">
        <f t="shared" si="2654"/>
        <v>3000</v>
      </c>
    </row>
    <row r="4304" spans="1:13" s="240" customFormat="1" x14ac:dyDescent="0.2">
      <c r="A4304" s="205" t="s">
        <v>966</v>
      </c>
      <c r="B4304" s="207" t="s">
        <v>977</v>
      </c>
      <c r="C4304" s="206">
        <v>51</v>
      </c>
      <c r="D4304" s="207"/>
      <c r="E4304" s="208">
        <v>42</v>
      </c>
      <c r="F4304" s="209"/>
      <c r="G4304" s="209"/>
      <c r="H4304" s="352">
        <f t="shared" ref="H4304:L4305" si="2663">H4305</f>
        <v>2500</v>
      </c>
      <c r="I4304" s="352">
        <f t="shared" si="2663"/>
        <v>0</v>
      </c>
      <c r="J4304" s="352">
        <f t="shared" si="2663"/>
        <v>650</v>
      </c>
      <c r="K4304" s="352">
        <f t="shared" si="2663"/>
        <v>0</v>
      </c>
      <c r="L4304" s="352">
        <f t="shared" si="2663"/>
        <v>0</v>
      </c>
      <c r="M4304" s="352">
        <f t="shared" si="2654"/>
        <v>3150</v>
      </c>
    </row>
    <row r="4305" spans="1:13" x14ac:dyDescent="0.2">
      <c r="A4305" s="210" t="s">
        <v>966</v>
      </c>
      <c r="B4305" s="210" t="s">
        <v>977</v>
      </c>
      <c r="C4305" s="211">
        <v>51</v>
      </c>
      <c r="D4305" s="210"/>
      <c r="E4305" s="224">
        <v>421</v>
      </c>
      <c r="F4305" s="213"/>
      <c r="G4305" s="379"/>
      <c r="H4305" s="353">
        <f t="shared" si="2663"/>
        <v>2500</v>
      </c>
      <c r="I4305" s="353">
        <f t="shared" si="2663"/>
        <v>0</v>
      </c>
      <c r="J4305" s="353">
        <f t="shared" si="2663"/>
        <v>650</v>
      </c>
      <c r="K4305" s="353">
        <f t="shared" si="2663"/>
        <v>0</v>
      </c>
      <c r="L4305" s="353">
        <f t="shared" si="2663"/>
        <v>0</v>
      </c>
      <c r="M4305" s="353">
        <f t="shared" si="2654"/>
        <v>3150</v>
      </c>
    </row>
    <row r="4306" spans="1:13" ht="15" x14ac:dyDescent="0.2">
      <c r="A4306" s="214" t="s">
        <v>966</v>
      </c>
      <c r="B4306" s="214" t="s">
        <v>977</v>
      </c>
      <c r="C4306" s="215">
        <v>51</v>
      </c>
      <c r="D4306" s="214" t="s">
        <v>101</v>
      </c>
      <c r="E4306" s="217">
        <v>4214</v>
      </c>
      <c r="F4306" s="218" t="s">
        <v>500</v>
      </c>
      <c r="G4306" s="379"/>
      <c r="H4306" s="275">
        <v>2500</v>
      </c>
      <c r="I4306" s="275"/>
      <c r="J4306" s="275">
        <v>650</v>
      </c>
      <c r="K4306" s="275"/>
      <c r="L4306" s="275"/>
      <c r="M4306" s="275">
        <f t="shared" si="2654"/>
        <v>3150</v>
      </c>
    </row>
    <row r="4307" spans="1:13" s="204" customFormat="1" x14ac:dyDescent="0.2">
      <c r="A4307" s="205" t="s">
        <v>966</v>
      </c>
      <c r="B4307" s="205" t="s">
        <v>977</v>
      </c>
      <c r="C4307" s="206">
        <v>559</v>
      </c>
      <c r="D4307" s="205"/>
      <c r="E4307" s="208">
        <v>31</v>
      </c>
      <c r="F4307" s="209"/>
      <c r="G4307" s="209"/>
      <c r="H4307" s="352">
        <f t="shared" ref="H4307:J4307" si="2664">H4308+H4310</f>
        <v>3000</v>
      </c>
      <c r="I4307" s="352">
        <f t="shared" si="2664"/>
        <v>0</v>
      </c>
      <c r="J4307" s="352">
        <f t="shared" si="2664"/>
        <v>8500</v>
      </c>
      <c r="K4307" s="352">
        <f t="shared" ref="K4307:L4307" si="2665">K4308+K4310</f>
        <v>0</v>
      </c>
      <c r="L4307" s="352">
        <f t="shared" si="2665"/>
        <v>0</v>
      </c>
      <c r="M4307" s="352">
        <f t="shared" si="2654"/>
        <v>11500</v>
      </c>
    </row>
    <row r="4308" spans="1:13" x14ac:dyDescent="0.2">
      <c r="A4308" s="210" t="s">
        <v>966</v>
      </c>
      <c r="B4308" s="210" t="s">
        <v>977</v>
      </c>
      <c r="C4308" s="211">
        <v>559</v>
      </c>
      <c r="D4308" s="210"/>
      <c r="E4308" s="224">
        <v>311</v>
      </c>
      <c r="F4308" s="213"/>
      <c r="G4308" s="379"/>
      <c r="H4308" s="353">
        <f t="shared" ref="H4308:L4308" si="2666">H4309</f>
        <v>2500</v>
      </c>
      <c r="I4308" s="353">
        <f t="shared" si="2666"/>
        <v>0</v>
      </c>
      <c r="J4308" s="353">
        <f t="shared" si="2666"/>
        <v>6000</v>
      </c>
      <c r="K4308" s="353">
        <f t="shared" si="2666"/>
        <v>0</v>
      </c>
      <c r="L4308" s="353">
        <f t="shared" si="2666"/>
        <v>0</v>
      </c>
      <c r="M4308" s="353">
        <f t="shared" si="2654"/>
        <v>8500</v>
      </c>
    </row>
    <row r="4309" spans="1:13" ht="15" x14ac:dyDescent="0.2">
      <c r="A4309" s="214" t="s">
        <v>966</v>
      </c>
      <c r="B4309" s="214" t="s">
        <v>977</v>
      </c>
      <c r="C4309" s="215">
        <v>559</v>
      </c>
      <c r="D4309" s="214" t="s">
        <v>101</v>
      </c>
      <c r="E4309" s="217">
        <v>3111</v>
      </c>
      <c r="F4309" s="218" t="s">
        <v>33</v>
      </c>
      <c r="G4309" s="379"/>
      <c r="H4309" s="275">
        <v>2500</v>
      </c>
      <c r="I4309" s="275"/>
      <c r="J4309" s="275">
        <v>6000</v>
      </c>
      <c r="K4309" s="275"/>
      <c r="L4309" s="275"/>
      <c r="M4309" s="275">
        <f t="shared" si="2654"/>
        <v>8500</v>
      </c>
    </row>
    <row r="4310" spans="1:13" x14ac:dyDescent="0.2">
      <c r="A4310" s="210" t="s">
        <v>966</v>
      </c>
      <c r="B4310" s="210" t="s">
        <v>977</v>
      </c>
      <c r="C4310" s="211">
        <v>559</v>
      </c>
      <c r="D4310" s="210"/>
      <c r="E4310" s="224">
        <v>313</v>
      </c>
      <c r="F4310" s="213"/>
      <c r="G4310" s="379"/>
      <c r="H4310" s="353">
        <f t="shared" ref="H4310:L4310" si="2667">H4311</f>
        <v>500</v>
      </c>
      <c r="I4310" s="353">
        <f t="shared" si="2667"/>
        <v>0</v>
      </c>
      <c r="J4310" s="353">
        <f t="shared" si="2667"/>
        <v>2500</v>
      </c>
      <c r="K4310" s="353">
        <f t="shared" si="2667"/>
        <v>0</v>
      </c>
      <c r="L4310" s="353">
        <f t="shared" si="2667"/>
        <v>0</v>
      </c>
      <c r="M4310" s="353">
        <f t="shared" si="2654"/>
        <v>3000</v>
      </c>
    </row>
    <row r="4311" spans="1:13" ht="15" x14ac:dyDescent="0.2">
      <c r="A4311" s="214" t="s">
        <v>966</v>
      </c>
      <c r="B4311" s="214" t="s">
        <v>977</v>
      </c>
      <c r="C4311" s="215">
        <v>559</v>
      </c>
      <c r="D4311" s="214" t="s">
        <v>101</v>
      </c>
      <c r="E4311" s="217">
        <v>3132</v>
      </c>
      <c r="F4311" s="218" t="s">
        <v>40</v>
      </c>
      <c r="G4311" s="379"/>
      <c r="H4311" s="275">
        <v>500</v>
      </c>
      <c r="I4311" s="275"/>
      <c r="J4311" s="275">
        <v>2500</v>
      </c>
      <c r="K4311" s="275"/>
      <c r="L4311" s="275"/>
      <c r="M4311" s="275">
        <f t="shared" si="2654"/>
        <v>3000</v>
      </c>
    </row>
    <row r="4312" spans="1:13" s="240" customFormat="1" x14ac:dyDescent="0.2">
      <c r="A4312" s="205" t="s">
        <v>966</v>
      </c>
      <c r="B4312" s="207" t="s">
        <v>977</v>
      </c>
      <c r="C4312" s="206">
        <v>559</v>
      </c>
      <c r="D4312" s="207"/>
      <c r="E4312" s="208">
        <v>32</v>
      </c>
      <c r="F4312" s="209"/>
      <c r="G4312" s="209"/>
      <c r="H4312" s="352">
        <f t="shared" ref="H4312:J4312" si="2668">H4313+H4315</f>
        <v>12500</v>
      </c>
      <c r="I4312" s="352">
        <f t="shared" si="2668"/>
        <v>7000</v>
      </c>
      <c r="J4312" s="352">
        <f t="shared" si="2668"/>
        <v>3200</v>
      </c>
      <c r="K4312" s="352">
        <f t="shared" ref="K4312:L4312" si="2669">K4313+K4315</f>
        <v>0</v>
      </c>
      <c r="L4312" s="352">
        <f t="shared" si="2669"/>
        <v>0</v>
      </c>
      <c r="M4312" s="352">
        <f t="shared" si="2654"/>
        <v>8700</v>
      </c>
    </row>
    <row r="4313" spans="1:13" x14ac:dyDescent="0.2">
      <c r="A4313" s="210" t="s">
        <v>966</v>
      </c>
      <c r="B4313" s="210" t="s">
        <v>977</v>
      </c>
      <c r="C4313" s="211">
        <v>559</v>
      </c>
      <c r="D4313" s="210"/>
      <c r="E4313" s="224">
        <v>321</v>
      </c>
      <c r="F4313" s="213"/>
      <c r="G4313" s="379"/>
      <c r="H4313" s="353">
        <f t="shared" ref="H4313:L4313" si="2670">H4314</f>
        <v>2500</v>
      </c>
      <c r="I4313" s="353">
        <f t="shared" si="2670"/>
        <v>0</v>
      </c>
      <c r="J4313" s="353">
        <f t="shared" si="2670"/>
        <v>3200</v>
      </c>
      <c r="K4313" s="353">
        <f t="shared" si="2670"/>
        <v>0</v>
      </c>
      <c r="L4313" s="353">
        <f t="shared" si="2670"/>
        <v>0</v>
      </c>
      <c r="M4313" s="353">
        <f t="shared" si="2654"/>
        <v>5700</v>
      </c>
    </row>
    <row r="4314" spans="1:13" ht="15" x14ac:dyDescent="0.2">
      <c r="A4314" s="214" t="s">
        <v>966</v>
      </c>
      <c r="B4314" s="214" t="s">
        <v>977</v>
      </c>
      <c r="C4314" s="215">
        <v>559</v>
      </c>
      <c r="D4314" s="214" t="s">
        <v>101</v>
      </c>
      <c r="E4314" s="217">
        <v>3211</v>
      </c>
      <c r="F4314" s="218" t="s">
        <v>42</v>
      </c>
      <c r="G4314" s="379"/>
      <c r="H4314" s="275">
        <v>2500</v>
      </c>
      <c r="I4314" s="275"/>
      <c r="J4314" s="275">
        <v>3200</v>
      </c>
      <c r="K4314" s="275"/>
      <c r="L4314" s="275"/>
      <c r="M4314" s="275">
        <f t="shared" si="2654"/>
        <v>5700</v>
      </c>
    </row>
    <row r="4315" spans="1:13" x14ac:dyDescent="0.2">
      <c r="A4315" s="210" t="s">
        <v>966</v>
      </c>
      <c r="B4315" s="210" t="s">
        <v>977</v>
      </c>
      <c r="C4315" s="211">
        <v>559</v>
      </c>
      <c r="D4315" s="210"/>
      <c r="E4315" s="224">
        <v>323</v>
      </c>
      <c r="F4315" s="213"/>
      <c r="G4315" s="379"/>
      <c r="H4315" s="353">
        <f>SUM(H4316)</f>
        <v>10000</v>
      </c>
      <c r="I4315" s="353">
        <f>SUM(I4316)</f>
        <v>7000</v>
      </c>
      <c r="J4315" s="353">
        <f>SUM(J4316)</f>
        <v>0</v>
      </c>
      <c r="K4315" s="353">
        <f t="shared" ref="K4315:L4315" si="2671">SUM(K4316)</f>
        <v>0</v>
      </c>
      <c r="L4315" s="353">
        <f t="shared" si="2671"/>
        <v>0</v>
      </c>
      <c r="M4315" s="353">
        <f t="shared" si="2654"/>
        <v>3000</v>
      </c>
    </row>
    <row r="4316" spans="1:13" ht="15" x14ac:dyDescent="0.2">
      <c r="A4316" s="214" t="s">
        <v>966</v>
      </c>
      <c r="B4316" s="214" t="s">
        <v>977</v>
      </c>
      <c r="C4316" s="215">
        <v>559</v>
      </c>
      <c r="D4316" s="214" t="s">
        <v>101</v>
      </c>
      <c r="E4316" s="217">
        <v>3237</v>
      </c>
      <c r="F4316" s="218" t="s">
        <v>58</v>
      </c>
      <c r="G4316" s="379"/>
      <c r="H4316" s="275">
        <v>10000</v>
      </c>
      <c r="I4316" s="275">
        <v>7000</v>
      </c>
      <c r="J4316" s="275"/>
      <c r="K4316" s="275"/>
      <c r="L4316" s="275"/>
      <c r="M4316" s="275">
        <f t="shared" si="2654"/>
        <v>3000</v>
      </c>
    </row>
    <row r="4317" spans="1:13" s="240" customFormat="1" x14ac:dyDescent="0.2">
      <c r="A4317" s="205" t="s">
        <v>966</v>
      </c>
      <c r="B4317" s="207" t="s">
        <v>977</v>
      </c>
      <c r="C4317" s="206">
        <v>559</v>
      </c>
      <c r="D4317" s="207"/>
      <c r="E4317" s="208">
        <v>42</v>
      </c>
      <c r="F4317" s="209"/>
      <c r="G4317" s="209"/>
      <c r="H4317" s="352">
        <f t="shared" ref="H4317:L4318" si="2672">H4318</f>
        <v>2500</v>
      </c>
      <c r="I4317" s="352">
        <f t="shared" si="2672"/>
        <v>2500</v>
      </c>
      <c r="J4317" s="352">
        <f t="shared" si="2672"/>
        <v>0</v>
      </c>
      <c r="K4317" s="352">
        <f t="shared" si="2672"/>
        <v>0</v>
      </c>
      <c r="L4317" s="352">
        <f t="shared" si="2672"/>
        <v>0</v>
      </c>
      <c r="M4317" s="352">
        <f t="shared" si="2654"/>
        <v>0</v>
      </c>
    </row>
    <row r="4318" spans="1:13" x14ac:dyDescent="0.2">
      <c r="A4318" s="210" t="s">
        <v>966</v>
      </c>
      <c r="B4318" s="210" t="s">
        <v>977</v>
      </c>
      <c r="C4318" s="211">
        <v>559</v>
      </c>
      <c r="D4318" s="210"/>
      <c r="E4318" s="224">
        <v>421</v>
      </c>
      <c r="F4318" s="213"/>
      <c r="G4318" s="379"/>
      <c r="H4318" s="353">
        <f t="shared" si="2672"/>
        <v>2500</v>
      </c>
      <c r="I4318" s="353">
        <f t="shared" si="2672"/>
        <v>2500</v>
      </c>
      <c r="J4318" s="353">
        <f t="shared" si="2672"/>
        <v>0</v>
      </c>
      <c r="K4318" s="353">
        <f t="shared" si="2672"/>
        <v>0</v>
      </c>
      <c r="L4318" s="353">
        <f t="shared" si="2672"/>
        <v>0</v>
      </c>
      <c r="M4318" s="353">
        <f t="shared" si="2654"/>
        <v>0</v>
      </c>
    </row>
    <row r="4319" spans="1:13" ht="15" x14ac:dyDescent="0.2">
      <c r="A4319" s="214" t="s">
        <v>966</v>
      </c>
      <c r="B4319" s="214" t="s">
        <v>977</v>
      </c>
      <c r="C4319" s="215">
        <v>559</v>
      </c>
      <c r="D4319" s="214" t="s">
        <v>101</v>
      </c>
      <c r="E4319" s="217">
        <v>4214</v>
      </c>
      <c r="F4319" s="218" t="s">
        <v>500</v>
      </c>
      <c r="G4319" s="379"/>
      <c r="H4319" s="275">
        <v>2500</v>
      </c>
      <c r="I4319" s="275">
        <v>2500</v>
      </c>
      <c r="J4319" s="275"/>
      <c r="K4319" s="275"/>
      <c r="L4319" s="275"/>
      <c r="M4319" s="275">
        <f t="shared" si="2654"/>
        <v>0</v>
      </c>
    </row>
    <row r="4320" spans="1:13" s="204" customFormat="1" ht="33.75" x14ac:dyDescent="0.2">
      <c r="A4320" s="169" t="s">
        <v>966</v>
      </c>
      <c r="B4320" s="169" t="s">
        <v>978</v>
      </c>
      <c r="C4320" s="169" t="s">
        <v>730</v>
      </c>
      <c r="D4320" s="169" t="s">
        <v>730</v>
      </c>
      <c r="E4320" s="170" t="s">
        <v>730</v>
      </c>
      <c r="F4320" s="172" t="s">
        <v>979</v>
      </c>
      <c r="G4320" s="173" t="s">
        <v>661</v>
      </c>
      <c r="H4320" s="297">
        <f>H4338+H4343+H4351+H4355+H4360+H4368+H4321+H4326+H4334</f>
        <v>0</v>
      </c>
      <c r="I4320" s="297">
        <f t="shared" ref="I4320:L4320" si="2673">I4338+I4343+I4351+I4355+I4360+I4368+I4321+I4326+I4334</f>
        <v>0</v>
      </c>
      <c r="J4320" s="297">
        <f t="shared" si="2673"/>
        <v>8160</v>
      </c>
      <c r="K4320" s="297">
        <f t="shared" si="2673"/>
        <v>0</v>
      </c>
      <c r="L4320" s="297">
        <f t="shared" si="2673"/>
        <v>0</v>
      </c>
      <c r="M4320" s="297">
        <f t="shared" si="2654"/>
        <v>8160</v>
      </c>
    </row>
    <row r="4321" spans="1:13" s="204" customFormat="1" x14ac:dyDescent="0.2">
      <c r="A4321" s="163" t="s">
        <v>966</v>
      </c>
      <c r="B4321" s="163" t="s">
        <v>978</v>
      </c>
      <c r="C4321" s="164">
        <v>12</v>
      </c>
      <c r="D4321" s="163" t="s">
        <v>730</v>
      </c>
      <c r="E4321" s="165">
        <v>31</v>
      </c>
      <c r="F4321" s="166" t="s">
        <v>730</v>
      </c>
      <c r="G4321" s="166" t="s">
        <v>730</v>
      </c>
      <c r="H4321" s="180">
        <f>H4322+H4324</f>
        <v>0</v>
      </c>
      <c r="I4321" s="180">
        <f t="shared" ref="I4321:M4321" si="2674">I4322+I4324</f>
        <v>0</v>
      </c>
      <c r="J4321" s="180">
        <f t="shared" si="2674"/>
        <v>325</v>
      </c>
      <c r="K4321" s="180">
        <f t="shared" si="2674"/>
        <v>0</v>
      </c>
      <c r="L4321" s="180">
        <f t="shared" si="2674"/>
        <v>0</v>
      </c>
      <c r="M4321" s="180">
        <f t="shared" si="2674"/>
        <v>325</v>
      </c>
    </row>
    <row r="4322" spans="1:13" s="204" customFormat="1" x14ac:dyDescent="0.2">
      <c r="A4322" s="100" t="s">
        <v>966</v>
      </c>
      <c r="B4322" s="100" t="s">
        <v>978</v>
      </c>
      <c r="C4322" s="101">
        <v>12</v>
      </c>
      <c r="D4322" s="116" t="s">
        <v>730</v>
      </c>
      <c r="E4322" s="111">
        <v>311</v>
      </c>
      <c r="F4322" s="139" t="s">
        <v>730</v>
      </c>
      <c r="G4322" s="181" t="s">
        <v>730</v>
      </c>
      <c r="H4322" s="106">
        <f>H4323</f>
        <v>0</v>
      </c>
      <c r="I4322" s="106">
        <f t="shared" ref="I4322:M4322" si="2675">I4323</f>
        <v>0</v>
      </c>
      <c r="J4322" s="106">
        <f t="shared" si="2675"/>
        <v>270</v>
      </c>
      <c r="K4322" s="106">
        <f t="shared" si="2675"/>
        <v>0</v>
      </c>
      <c r="L4322" s="106">
        <f t="shared" si="2675"/>
        <v>0</v>
      </c>
      <c r="M4322" s="106">
        <f t="shared" si="2675"/>
        <v>270</v>
      </c>
    </row>
    <row r="4323" spans="1:13" s="204" customFormat="1" ht="15" x14ac:dyDescent="0.2">
      <c r="A4323" s="93" t="s">
        <v>966</v>
      </c>
      <c r="B4323" s="93" t="s">
        <v>978</v>
      </c>
      <c r="C4323" s="94">
        <v>12</v>
      </c>
      <c r="D4323" s="95" t="s">
        <v>101</v>
      </c>
      <c r="E4323" s="117">
        <v>3111</v>
      </c>
      <c r="F4323" s="140" t="s">
        <v>33</v>
      </c>
      <c r="G4323" s="132" t="s">
        <v>730</v>
      </c>
      <c r="H4323" s="275">
        <v>0</v>
      </c>
      <c r="I4323" s="275">
        <v>0</v>
      </c>
      <c r="J4323" s="275">
        <v>270</v>
      </c>
      <c r="K4323" s="275">
        <v>0</v>
      </c>
      <c r="L4323" s="275">
        <v>0</v>
      </c>
      <c r="M4323" s="275">
        <f t="shared" ref="M4323:M4389" si="2676">H4323-I4323+J4323-K4323+L4323</f>
        <v>270</v>
      </c>
    </row>
    <row r="4324" spans="1:13" s="204" customFormat="1" x14ac:dyDescent="0.2">
      <c r="A4324" s="100" t="s">
        <v>966</v>
      </c>
      <c r="B4324" s="100" t="s">
        <v>978</v>
      </c>
      <c r="C4324" s="101">
        <v>12</v>
      </c>
      <c r="D4324" s="116" t="s">
        <v>730</v>
      </c>
      <c r="E4324" s="111">
        <v>313</v>
      </c>
      <c r="F4324" s="139" t="s">
        <v>730</v>
      </c>
      <c r="G4324" s="181" t="s">
        <v>730</v>
      </c>
      <c r="H4324" s="106">
        <f>H4325</f>
        <v>0</v>
      </c>
      <c r="I4324" s="106">
        <f t="shared" ref="I4324:L4324" si="2677">I4325</f>
        <v>0</v>
      </c>
      <c r="J4324" s="106">
        <f t="shared" si="2677"/>
        <v>55</v>
      </c>
      <c r="K4324" s="106">
        <f t="shared" si="2677"/>
        <v>0</v>
      </c>
      <c r="L4324" s="106">
        <f t="shared" si="2677"/>
        <v>0</v>
      </c>
      <c r="M4324" s="106">
        <f t="shared" si="2676"/>
        <v>55</v>
      </c>
    </row>
    <row r="4325" spans="1:13" s="204" customFormat="1" ht="15" x14ac:dyDescent="0.2">
      <c r="A4325" s="93" t="s">
        <v>966</v>
      </c>
      <c r="B4325" s="93" t="s">
        <v>978</v>
      </c>
      <c r="C4325" s="94">
        <v>12</v>
      </c>
      <c r="D4325" s="95" t="s">
        <v>101</v>
      </c>
      <c r="E4325" s="117">
        <v>3132</v>
      </c>
      <c r="F4325" s="140" t="s">
        <v>40</v>
      </c>
      <c r="G4325" s="132" t="s">
        <v>730</v>
      </c>
      <c r="H4325" s="275">
        <v>0</v>
      </c>
      <c r="I4325" s="275">
        <v>0</v>
      </c>
      <c r="J4325" s="275">
        <v>55</v>
      </c>
      <c r="K4325" s="275">
        <v>0</v>
      </c>
      <c r="L4325" s="275">
        <v>0</v>
      </c>
      <c r="M4325" s="275">
        <f t="shared" si="2676"/>
        <v>55</v>
      </c>
    </row>
    <row r="4326" spans="1:13" s="204" customFormat="1" x14ac:dyDescent="0.2">
      <c r="A4326" s="163" t="s">
        <v>966</v>
      </c>
      <c r="B4326" s="163" t="s">
        <v>978</v>
      </c>
      <c r="C4326" s="164">
        <v>12</v>
      </c>
      <c r="D4326" s="163" t="s">
        <v>730</v>
      </c>
      <c r="E4326" s="165">
        <v>32</v>
      </c>
      <c r="F4326" s="166" t="s">
        <v>730</v>
      </c>
      <c r="G4326" s="166" t="s">
        <v>730</v>
      </c>
      <c r="H4326" s="180">
        <f>H4327+H4329+H4332</f>
        <v>0</v>
      </c>
      <c r="I4326" s="180">
        <f t="shared" ref="I4326:L4326" si="2678">I4327+I4329+I4332</f>
        <v>0</v>
      </c>
      <c r="J4326" s="180">
        <f t="shared" si="2678"/>
        <v>375</v>
      </c>
      <c r="K4326" s="180">
        <f t="shared" si="2678"/>
        <v>0</v>
      </c>
      <c r="L4326" s="180">
        <f t="shared" si="2678"/>
        <v>0</v>
      </c>
      <c r="M4326" s="180">
        <f t="shared" si="2676"/>
        <v>375</v>
      </c>
    </row>
    <row r="4327" spans="1:13" s="204" customFormat="1" x14ac:dyDescent="0.2">
      <c r="A4327" s="100" t="s">
        <v>966</v>
      </c>
      <c r="B4327" s="100" t="s">
        <v>978</v>
      </c>
      <c r="C4327" s="101">
        <v>12</v>
      </c>
      <c r="D4327" s="116" t="s">
        <v>730</v>
      </c>
      <c r="E4327" s="111">
        <v>321</v>
      </c>
      <c r="F4327" s="139" t="s">
        <v>730</v>
      </c>
      <c r="G4327" s="181" t="s">
        <v>730</v>
      </c>
      <c r="H4327" s="106">
        <f>H4328</f>
        <v>0</v>
      </c>
      <c r="I4327" s="106">
        <f t="shared" ref="I4327:L4327" si="2679">I4328</f>
        <v>0</v>
      </c>
      <c r="J4327" s="106">
        <f t="shared" si="2679"/>
        <v>50</v>
      </c>
      <c r="K4327" s="106">
        <f t="shared" si="2679"/>
        <v>0</v>
      </c>
      <c r="L4327" s="106">
        <f t="shared" si="2679"/>
        <v>0</v>
      </c>
      <c r="M4327" s="106">
        <f t="shared" si="2676"/>
        <v>50</v>
      </c>
    </row>
    <row r="4328" spans="1:13" s="204" customFormat="1" ht="15" x14ac:dyDescent="0.2">
      <c r="A4328" s="93" t="s">
        <v>966</v>
      </c>
      <c r="B4328" s="93" t="s">
        <v>978</v>
      </c>
      <c r="C4328" s="94">
        <v>12</v>
      </c>
      <c r="D4328" s="95" t="s">
        <v>101</v>
      </c>
      <c r="E4328" s="117">
        <v>3211</v>
      </c>
      <c r="F4328" s="140" t="s">
        <v>42</v>
      </c>
      <c r="G4328" s="132" t="s">
        <v>730</v>
      </c>
      <c r="H4328" s="275">
        <v>0</v>
      </c>
      <c r="I4328" s="275">
        <v>0</v>
      </c>
      <c r="J4328" s="275">
        <v>50</v>
      </c>
      <c r="K4328" s="275">
        <v>0</v>
      </c>
      <c r="L4328" s="275">
        <v>0</v>
      </c>
      <c r="M4328" s="275">
        <f t="shared" si="2676"/>
        <v>50</v>
      </c>
    </row>
    <row r="4329" spans="1:13" s="204" customFormat="1" x14ac:dyDescent="0.2">
      <c r="A4329" s="100" t="s">
        <v>966</v>
      </c>
      <c r="B4329" s="100" t="s">
        <v>978</v>
      </c>
      <c r="C4329" s="101">
        <v>12</v>
      </c>
      <c r="D4329" s="116" t="s">
        <v>730</v>
      </c>
      <c r="E4329" s="111">
        <v>323</v>
      </c>
      <c r="F4329" s="139" t="s">
        <v>730</v>
      </c>
      <c r="G4329" s="181" t="s">
        <v>730</v>
      </c>
      <c r="H4329" s="106">
        <f>SUM(H4330:H4331)</f>
        <v>0</v>
      </c>
      <c r="I4329" s="106">
        <f t="shared" ref="I4329:L4329" si="2680">SUM(I4330:I4331)</f>
        <v>0</v>
      </c>
      <c r="J4329" s="106">
        <f t="shared" si="2680"/>
        <v>95</v>
      </c>
      <c r="K4329" s="106">
        <f t="shared" si="2680"/>
        <v>0</v>
      </c>
      <c r="L4329" s="106">
        <f t="shared" si="2680"/>
        <v>0</v>
      </c>
      <c r="M4329" s="106">
        <f t="shared" si="2676"/>
        <v>95</v>
      </c>
    </row>
    <row r="4330" spans="1:13" s="204" customFormat="1" ht="15" x14ac:dyDescent="0.2">
      <c r="A4330" s="93" t="s">
        <v>966</v>
      </c>
      <c r="B4330" s="93" t="s">
        <v>978</v>
      </c>
      <c r="C4330" s="94">
        <v>12</v>
      </c>
      <c r="D4330" s="95" t="s">
        <v>101</v>
      </c>
      <c r="E4330" s="117">
        <v>3233</v>
      </c>
      <c r="F4330" s="140" t="s">
        <v>54</v>
      </c>
      <c r="G4330" s="132" t="s">
        <v>730</v>
      </c>
      <c r="H4330" s="275">
        <v>0</v>
      </c>
      <c r="I4330" s="275">
        <v>0</v>
      </c>
      <c r="J4330" s="275">
        <v>45</v>
      </c>
      <c r="K4330" s="275">
        <v>0</v>
      </c>
      <c r="L4330" s="275">
        <v>0</v>
      </c>
      <c r="M4330" s="275">
        <f t="shared" si="2676"/>
        <v>45</v>
      </c>
    </row>
    <row r="4331" spans="1:13" s="204" customFormat="1" ht="15" x14ac:dyDescent="0.2">
      <c r="A4331" s="93" t="s">
        <v>966</v>
      </c>
      <c r="B4331" s="93" t="s">
        <v>978</v>
      </c>
      <c r="C4331" s="94">
        <v>12</v>
      </c>
      <c r="D4331" s="95" t="s">
        <v>101</v>
      </c>
      <c r="E4331" s="117">
        <v>3237</v>
      </c>
      <c r="F4331" s="140" t="s">
        <v>58</v>
      </c>
      <c r="G4331" s="132" t="s">
        <v>730</v>
      </c>
      <c r="H4331" s="275">
        <v>0</v>
      </c>
      <c r="I4331" s="275">
        <v>0</v>
      </c>
      <c r="J4331" s="275">
        <v>50</v>
      </c>
      <c r="K4331" s="275">
        <v>0</v>
      </c>
      <c r="L4331" s="275">
        <v>0</v>
      </c>
      <c r="M4331" s="275">
        <f t="shared" si="2676"/>
        <v>50</v>
      </c>
    </row>
    <row r="4332" spans="1:13" s="204" customFormat="1" x14ac:dyDescent="0.2">
      <c r="A4332" s="100" t="s">
        <v>966</v>
      </c>
      <c r="B4332" s="100" t="s">
        <v>978</v>
      </c>
      <c r="C4332" s="101">
        <v>12</v>
      </c>
      <c r="D4332" s="116" t="s">
        <v>730</v>
      </c>
      <c r="E4332" s="111">
        <v>329</v>
      </c>
      <c r="F4332" s="139" t="s">
        <v>730</v>
      </c>
      <c r="G4332" s="181" t="s">
        <v>730</v>
      </c>
      <c r="H4332" s="106">
        <f>H4333</f>
        <v>0</v>
      </c>
      <c r="I4332" s="106">
        <f t="shared" ref="I4332:L4332" si="2681">I4333</f>
        <v>0</v>
      </c>
      <c r="J4332" s="106">
        <f t="shared" si="2681"/>
        <v>230</v>
      </c>
      <c r="K4332" s="106">
        <f t="shared" si="2681"/>
        <v>0</v>
      </c>
      <c r="L4332" s="106">
        <f t="shared" si="2681"/>
        <v>0</v>
      </c>
      <c r="M4332" s="106">
        <f t="shared" si="2676"/>
        <v>230</v>
      </c>
    </row>
    <row r="4333" spans="1:13" s="204" customFormat="1" ht="15" x14ac:dyDescent="0.2">
      <c r="A4333" s="93" t="s">
        <v>966</v>
      </c>
      <c r="B4333" s="93" t="s">
        <v>978</v>
      </c>
      <c r="C4333" s="94">
        <v>12</v>
      </c>
      <c r="D4333" s="95" t="s">
        <v>101</v>
      </c>
      <c r="E4333" s="117">
        <v>3293</v>
      </c>
      <c r="F4333" s="140" t="s">
        <v>64</v>
      </c>
      <c r="G4333" s="132" t="s">
        <v>730</v>
      </c>
      <c r="H4333" s="275">
        <v>0</v>
      </c>
      <c r="I4333" s="275">
        <v>0</v>
      </c>
      <c r="J4333" s="275">
        <v>230</v>
      </c>
      <c r="K4333" s="275">
        <v>0</v>
      </c>
      <c r="L4333" s="275">
        <v>0</v>
      </c>
      <c r="M4333" s="275">
        <f t="shared" si="2676"/>
        <v>230</v>
      </c>
    </row>
    <row r="4334" spans="1:13" s="204" customFormat="1" x14ac:dyDescent="0.2">
      <c r="A4334" s="163" t="s">
        <v>966</v>
      </c>
      <c r="B4334" s="163" t="s">
        <v>978</v>
      </c>
      <c r="C4334" s="164">
        <v>12</v>
      </c>
      <c r="D4334" s="163" t="s">
        <v>730</v>
      </c>
      <c r="E4334" s="165">
        <v>42</v>
      </c>
      <c r="F4334" s="166" t="s">
        <v>730</v>
      </c>
      <c r="G4334" s="166" t="s">
        <v>730</v>
      </c>
      <c r="H4334" s="180">
        <f>H4335</f>
        <v>0</v>
      </c>
      <c r="I4334" s="180">
        <f t="shared" ref="I4334:L4334" si="2682">I4335</f>
        <v>0</v>
      </c>
      <c r="J4334" s="180">
        <f t="shared" si="2682"/>
        <v>20</v>
      </c>
      <c r="K4334" s="180">
        <f t="shared" si="2682"/>
        <v>0</v>
      </c>
      <c r="L4334" s="180">
        <f t="shared" si="2682"/>
        <v>0</v>
      </c>
      <c r="M4334" s="180">
        <f t="shared" si="2676"/>
        <v>20</v>
      </c>
    </row>
    <row r="4335" spans="1:13" s="204" customFormat="1" x14ac:dyDescent="0.2">
      <c r="A4335" s="100" t="s">
        <v>966</v>
      </c>
      <c r="B4335" s="100" t="s">
        <v>978</v>
      </c>
      <c r="C4335" s="101">
        <v>12</v>
      </c>
      <c r="D4335" s="116" t="s">
        <v>730</v>
      </c>
      <c r="E4335" s="111">
        <v>422</v>
      </c>
      <c r="F4335" s="139" t="s">
        <v>730</v>
      </c>
      <c r="G4335" s="181" t="s">
        <v>730</v>
      </c>
      <c r="H4335" s="106">
        <f>SUM(H4336:H4337)</f>
        <v>0</v>
      </c>
      <c r="I4335" s="106">
        <f t="shared" ref="I4335:L4335" si="2683">SUM(I4336:I4337)</f>
        <v>0</v>
      </c>
      <c r="J4335" s="106">
        <f t="shared" si="2683"/>
        <v>20</v>
      </c>
      <c r="K4335" s="106">
        <f t="shared" si="2683"/>
        <v>0</v>
      </c>
      <c r="L4335" s="106">
        <f t="shared" si="2683"/>
        <v>0</v>
      </c>
      <c r="M4335" s="106">
        <f t="shared" si="2676"/>
        <v>20</v>
      </c>
    </row>
    <row r="4336" spans="1:13" s="204" customFormat="1" ht="15" x14ac:dyDescent="0.2">
      <c r="A4336" s="93" t="s">
        <v>966</v>
      </c>
      <c r="B4336" s="93" t="s">
        <v>978</v>
      </c>
      <c r="C4336" s="94">
        <v>12</v>
      </c>
      <c r="D4336" s="95" t="s">
        <v>101</v>
      </c>
      <c r="E4336" s="117">
        <v>4223</v>
      </c>
      <c r="F4336" s="140" t="s">
        <v>76</v>
      </c>
      <c r="G4336" s="132" t="s">
        <v>730</v>
      </c>
      <c r="H4336" s="275">
        <v>0</v>
      </c>
      <c r="I4336" s="275">
        <v>0</v>
      </c>
      <c r="J4336" s="275">
        <v>10</v>
      </c>
      <c r="K4336" s="275">
        <v>0</v>
      </c>
      <c r="L4336" s="275">
        <v>0</v>
      </c>
      <c r="M4336" s="275">
        <f t="shared" si="2676"/>
        <v>10</v>
      </c>
    </row>
    <row r="4337" spans="1:13" s="204" customFormat="1" ht="15" x14ac:dyDescent="0.2">
      <c r="A4337" s="93" t="s">
        <v>966</v>
      </c>
      <c r="B4337" s="93" t="s">
        <v>978</v>
      </c>
      <c r="C4337" s="94">
        <v>12</v>
      </c>
      <c r="D4337" s="95" t="s">
        <v>101</v>
      </c>
      <c r="E4337" s="117">
        <v>4227</v>
      </c>
      <c r="F4337" s="140" t="s">
        <v>980</v>
      </c>
      <c r="G4337" s="132" t="s">
        <v>730</v>
      </c>
      <c r="H4337" s="275">
        <v>0</v>
      </c>
      <c r="I4337" s="275">
        <v>0</v>
      </c>
      <c r="J4337" s="275">
        <v>10</v>
      </c>
      <c r="K4337" s="275">
        <v>0</v>
      </c>
      <c r="L4337" s="275">
        <v>0</v>
      </c>
      <c r="M4337" s="275">
        <f t="shared" si="2676"/>
        <v>10</v>
      </c>
    </row>
    <row r="4338" spans="1:13" x14ac:dyDescent="0.2">
      <c r="A4338" s="163" t="s">
        <v>966</v>
      </c>
      <c r="B4338" s="163" t="s">
        <v>978</v>
      </c>
      <c r="C4338" s="164">
        <v>51</v>
      </c>
      <c r="D4338" s="163" t="s">
        <v>730</v>
      </c>
      <c r="E4338" s="165">
        <v>31</v>
      </c>
      <c r="F4338" s="166" t="s">
        <v>730</v>
      </c>
      <c r="G4338" s="166" t="s">
        <v>730</v>
      </c>
      <c r="H4338" s="180">
        <f t="shared" ref="H4338:J4338" si="2684">H4339+H4341</f>
        <v>0</v>
      </c>
      <c r="I4338" s="180">
        <f t="shared" si="2684"/>
        <v>0</v>
      </c>
      <c r="J4338" s="180">
        <f t="shared" si="2684"/>
        <v>1800</v>
      </c>
      <c r="K4338" s="180">
        <f t="shared" ref="K4338:L4338" si="2685">K4339+K4341</f>
        <v>0</v>
      </c>
      <c r="L4338" s="180">
        <f t="shared" si="2685"/>
        <v>0</v>
      </c>
      <c r="M4338" s="180">
        <f t="shared" si="2676"/>
        <v>1800</v>
      </c>
    </row>
    <row r="4339" spans="1:13" x14ac:dyDescent="0.2">
      <c r="A4339" s="116" t="s">
        <v>966</v>
      </c>
      <c r="B4339" s="116" t="s">
        <v>978</v>
      </c>
      <c r="C4339" s="101">
        <v>51</v>
      </c>
      <c r="D4339" s="116" t="s">
        <v>730</v>
      </c>
      <c r="E4339" s="103">
        <v>311</v>
      </c>
      <c r="F4339" s="139" t="s">
        <v>730</v>
      </c>
      <c r="G4339" s="132" t="s">
        <v>730</v>
      </c>
      <c r="H4339" s="106">
        <f t="shared" ref="H4339:L4339" si="2686">H4340</f>
        <v>0</v>
      </c>
      <c r="I4339" s="106">
        <f t="shared" si="2686"/>
        <v>0</v>
      </c>
      <c r="J4339" s="106">
        <f t="shared" si="2686"/>
        <v>1500</v>
      </c>
      <c r="K4339" s="106">
        <f t="shared" si="2686"/>
        <v>0</v>
      </c>
      <c r="L4339" s="106">
        <f t="shared" si="2686"/>
        <v>0</v>
      </c>
      <c r="M4339" s="106">
        <f t="shared" si="2676"/>
        <v>1500</v>
      </c>
    </row>
    <row r="4340" spans="1:13" ht="15" x14ac:dyDescent="0.2">
      <c r="A4340" s="95" t="s">
        <v>966</v>
      </c>
      <c r="B4340" s="95" t="s">
        <v>978</v>
      </c>
      <c r="C4340" s="94">
        <v>51</v>
      </c>
      <c r="D4340" s="95" t="s">
        <v>101</v>
      </c>
      <c r="E4340" s="108">
        <v>3111</v>
      </c>
      <c r="F4340" s="140" t="s">
        <v>33</v>
      </c>
      <c r="G4340" s="132" t="s">
        <v>730</v>
      </c>
      <c r="H4340" s="275">
        <v>0</v>
      </c>
      <c r="I4340" s="275">
        <v>0</v>
      </c>
      <c r="J4340" s="275">
        <v>1500</v>
      </c>
      <c r="K4340" s="275">
        <v>0</v>
      </c>
      <c r="L4340" s="275">
        <v>0</v>
      </c>
      <c r="M4340" s="275">
        <f t="shared" si="2676"/>
        <v>1500</v>
      </c>
    </row>
    <row r="4341" spans="1:13" x14ac:dyDescent="0.2">
      <c r="A4341" s="116" t="s">
        <v>966</v>
      </c>
      <c r="B4341" s="116" t="s">
        <v>978</v>
      </c>
      <c r="C4341" s="101">
        <v>51</v>
      </c>
      <c r="D4341" s="116" t="s">
        <v>730</v>
      </c>
      <c r="E4341" s="103">
        <v>313</v>
      </c>
      <c r="F4341" s="139" t="s">
        <v>730</v>
      </c>
      <c r="G4341" s="132" t="s">
        <v>730</v>
      </c>
      <c r="H4341" s="106">
        <f>H4342</f>
        <v>0</v>
      </c>
      <c r="I4341" s="106">
        <f t="shared" ref="I4341:L4341" si="2687">I4342</f>
        <v>0</v>
      </c>
      <c r="J4341" s="106">
        <f t="shared" si="2687"/>
        <v>300</v>
      </c>
      <c r="K4341" s="106">
        <f t="shared" si="2687"/>
        <v>0</v>
      </c>
      <c r="L4341" s="106">
        <f t="shared" si="2687"/>
        <v>0</v>
      </c>
      <c r="M4341" s="106">
        <f t="shared" si="2676"/>
        <v>300</v>
      </c>
    </row>
    <row r="4342" spans="1:13" ht="15" x14ac:dyDescent="0.2">
      <c r="A4342" s="95" t="s">
        <v>966</v>
      </c>
      <c r="B4342" s="95" t="s">
        <v>978</v>
      </c>
      <c r="C4342" s="94">
        <v>51</v>
      </c>
      <c r="D4342" s="95" t="s">
        <v>101</v>
      </c>
      <c r="E4342" s="108">
        <v>3132</v>
      </c>
      <c r="F4342" s="140" t="s">
        <v>40</v>
      </c>
      <c r="G4342" s="132" t="s">
        <v>730</v>
      </c>
      <c r="H4342" s="275">
        <v>0</v>
      </c>
      <c r="I4342" s="275">
        <v>0</v>
      </c>
      <c r="J4342" s="275">
        <v>300</v>
      </c>
      <c r="K4342" s="275">
        <v>0</v>
      </c>
      <c r="L4342" s="275">
        <v>0</v>
      </c>
      <c r="M4342" s="275">
        <f t="shared" si="2676"/>
        <v>300</v>
      </c>
    </row>
    <row r="4343" spans="1:13" x14ac:dyDescent="0.2">
      <c r="A4343" s="163" t="s">
        <v>966</v>
      </c>
      <c r="B4343" s="163" t="s">
        <v>978</v>
      </c>
      <c r="C4343" s="164">
        <v>51</v>
      </c>
      <c r="D4343" s="163" t="s">
        <v>730</v>
      </c>
      <c r="E4343" s="165">
        <v>32</v>
      </c>
      <c r="F4343" s="166" t="s">
        <v>730</v>
      </c>
      <c r="G4343" s="166" t="s">
        <v>730</v>
      </c>
      <c r="H4343" s="180">
        <f>H4344+H4346+H4349</f>
        <v>0</v>
      </c>
      <c r="I4343" s="180">
        <f t="shared" ref="I4343:J4343" si="2688">I4344+I4346+I4349</f>
        <v>0</v>
      </c>
      <c r="J4343" s="180">
        <f t="shared" si="2688"/>
        <v>1900</v>
      </c>
      <c r="K4343" s="180">
        <f t="shared" ref="K4343:L4343" si="2689">K4344+K4346+K4349</f>
        <v>0</v>
      </c>
      <c r="L4343" s="180">
        <f t="shared" si="2689"/>
        <v>0</v>
      </c>
      <c r="M4343" s="180">
        <f t="shared" si="2676"/>
        <v>1900</v>
      </c>
    </row>
    <row r="4344" spans="1:13" x14ac:dyDescent="0.2">
      <c r="A4344" s="116" t="s">
        <v>966</v>
      </c>
      <c r="B4344" s="116" t="s">
        <v>978</v>
      </c>
      <c r="C4344" s="101">
        <v>51</v>
      </c>
      <c r="D4344" s="116" t="s">
        <v>730</v>
      </c>
      <c r="E4344" s="103">
        <v>321</v>
      </c>
      <c r="F4344" s="139" t="s">
        <v>730</v>
      </c>
      <c r="G4344" s="132" t="s">
        <v>730</v>
      </c>
      <c r="H4344" s="106">
        <f>H4345</f>
        <v>0</v>
      </c>
      <c r="I4344" s="106">
        <f t="shared" ref="I4344:L4344" si="2690">I4345</f>
        <v>0</v>
      </c>
      <c r="J4344" s="106">
        <f t="shared" si="2690"/>
        <v>250</v>
      </c>
      <c r="K4344" s="106">
        <f t="shared" si="2690"/>
        <v>0</v>
      </c>
      <c r="L4344" s="106">
        <f t="shared" si="2690"/>
        <v>0</v>
      </c>
      <c r="M4344" s="106">
        <f t="shared" si="2676"/>
        <v>250</v>
      </c>
    </row>
    <row r="4345" spans="1:13" ht="15" x14ac:dyDescent="0.2">
      <c r="A4345" s="95" t="s">
        <v>966</v>
      </c>
      <c r="B4345" s="95" t="s">
        <v>978</v>
      </c>
      <c r="C4345" s="94">
        <v>51</v>
      </c>
      <c r="D4345" s="95" t="s">
        <v>101</v>
      </c>
      <c r="E4345" s="108">
        <v>3211</v>
      </c>
      <c r="F4345" s="140" t="s">
        <v>42</v>
      </c>
      <c r="G4345" s="132" t="s">
        <v>730</v>
      </c>
      <c r="H4345" s="275">
        <v>0</v>
      </c>
      <c r="I4345" s="275">
        <v>0</v>
      </c>
      <c r="J4345" s="275">
        <v>250</v>
      </c>
      <c r="K4345" s="275">
        <v>0</v>
      </c>
      <c r="L4345" s="275">
        <v>0</v>
      </c>
      <c r="M4345" s="275">
        <f t="shared" si="2676"/>
        <v>250</v>
      </c>
    </row>
    <row r="4346" spans="1:13" x14ac:dyDescent="0.2">
      <c r="A4346" s="116" t="s">
        <v>966</v>
      </c>
      <c r="B4346" s="116" t="s">
        <v>978</v>
      </c>
      <c r="C4346" s="101">
        <v>51</v>
      </c>
      <c r="D4346" s="116" t="s">
        <v>730</v>
      </c>
      <c r="E4346" s="103">
        <v>323</v>
      </c>
      <c r="F4346" s="139" t="s">
        <v>730</v>
      </c>
      <c r="G4346" s="132" t="s">
        <v>730</v>
      </c>
      <c r="H4346" s="106">
        <f>SUM(H4347:H4348)</f>
        <v>0</v>
      </c>
      <c r="I4346" s="106">
        <f t="shared" ref="I4346:J4346" si="2691">SUM(I4347:I4348)</f>
        <v>0</v>
      </c>
      <c r="J4346" s="106">
        <f t="shared" si="2691"/>
        <v>350</v>
      </c>
      <c r="K4346" s="106">
        <f t="shared" ref="K4346:L4346" si="2692">SUM(K4347:K4348)</f>
        <v>0</v>
      </c>
      <c r="L4346" s="106">
        <f t="shared" si="2692"/>
        <v>0</v>
      </c>
      <c r="M4346" s="106">
        <f t="shared" si="2676"/>
        <v>350</v>
      </c>
    </row>
    <row r="4347" spans="1:13" ht="15" x14ac:dyDescent="0.2">
      <c r="A4347" s="95" t="s">
        <v>966</v>
      </c>
      <c r="B4347" s="95" t="s">
        <v>978</v>
      </c>
      <c r="C4347" s="94">
        <v>51</v>
      </c>
      <c r="D4347" s="95" t="s">
        <v>101</v>
      </c>
      <c r="E4347" s="108">
        <v>3233</v>
      </c>
      <c r="F4347" s="140" t="s">
        <v>54</v>
      </c>
      <c r="G4347" s="132" t="s">
        <v>730</v>
      </c>
      <c r="H4347" s="275">
        <v>0</v>
      </c>
      <c r="I4347" s="275">
        <v>0</v>
      </c>
      <c r="J4347" s="275">
        <v>300</v>
      </c>
      <c r="K4347" s="275">
        <v>0</v>
      </c>
      <c r="L4347" s="275">
        <v>0</v>
      </c>
      <c r="M4347" s="275">
        <f t="shared" si="2676"/>
        <v>300</v>
      </c>
    </row>
    <row r="4348" spans="1:13" ht="15" x14ac:dyDescent="0.2">
      <c r="A4348" s="95" t="s">
        <v>966</v>
      </c>
      <c r="B4348" s="95" t="s">
        <v>978</v>
      </c>
      <c r="C4348" s="94">
        <v>51</v>
      </c>
      <c r="D4348" s="95" t="s">
        <v>101</v>
      </c>
      <c r="E4348" s="108">
        <v>3237</v>
      </c>
      <c r="F4348" s="140" t="s">
        <v>58</v>
      </c>
      <c r="G4348" s="132" t="s">
        <v>730</v>
      </c>
      <c r="H4348" s="275">
        <v>0</v>
      </c>
      <c r="I4348" s="275">
        <v>0</v>
      </c>
      <c r="J4348" s="275">
        <v>50</v>
      </c>
      <c r="K4348" s="275">
        <v>0</v>
      </c>
      <c r="L4348" s="275">
        <v>0</v>
      </c>
      <c r="M4348" s="275">
        <f t="shared" si="2676"/>
        <v>50</v>
      </c>
    </row>
    <row r="4349" spans="1:13" x14ac:dyDescent="0.2">
      <c r="A4349" s="116" t="s">
        <v>966</v>
      </c>
      <c r="B4349" s="116" t="s">
        <v>978</v>
      </c>
      <c r="C4349" s="101">
        <v>51</v>
      </c>
      <c r="D4349" s="116" t="s">
        <v>730</v>
      </c>
      <c r="E4349" s="103">
        <v>329</v>
      </c>
      <c r="F4349" s="139" t="s">
        <v>730</v>
      </c>
      <c r="G4349" s="132" t="s">
        <v>730</v>
      </c>
      <c r="H4349" s="106">
        <f t="shared" ref="H4349" si="2693">SUM(H4350)</f>
        <v>0</v>
      </c>
      <c r="I4349" s="106">
        <f t="shared" ref="I4349:L4349" si="2694">SUM(I4350)</f>
        <v>0</v>
      </c>
      <c r="J4349" s="106">
        <f t="shared" si="2694"/>
        <v>1300</v>
      </c>
      <c r="K4349" s="106">
        <f t="shared" si="2694"/>
        <v>0</v>
      </c>
      <c r="L4349" s="106">
        <f t="shared" si="2694"/>
        <v>0</v>
      </c>
      <c r="M4349" s="106">
        <f t="shared" si="2676"/>
        <v>1300</v>
      </c>
    </row>
    <row r="4350" spans="1:13" ht="15" x14ac:dyDescent="0.2">
      <c r="A4350" s="95" t="s">
        <v>966</v>
      </c>
      <c r="B4350" s="95" t="s">
        <v>978</v>
      </c>
      <c r="C4350" s="94">
        <v>51</v>
      </c>
      <c r="D4350" s="95" t="s">
        <v>101</v>
      </c>
      <c r="E4350" s="108">
        <v>3293</v>
      </c>
      <c r="F4350" s="140" t="s">
        <v>64</v>
      </c>
      <c r="G4350" s="132" t="s">
        <v>730</v>
      </c>
      <c r="H4350" s="275">
        <v>0</v>
      </c>
      <c r="I4350" s="275">
        <v>0</v>
      </c>
      <c r="J4350" s="275">
        <v>1300</v>
      </c>
      <c r="K4350" s="275">
        <v>0</v>
      </c>
      <c r="L4350" s="275">
        <v>0</v>
      </c>
      <c r="M4350" s="275">
        <f t="shared" si="2676"/>
        <v>1300</v>
      </c>
    </row>
    <row r="4351" spans="1:13" x14ac:dyDescent="0.2">
      <c r="A4351" s="163" t="s">
        <v>966</v>
      </c>
      <c r="B4351" s="163" t="s">
        <v>978</v>
      </c>
      <c r="C4351" s="164">
        <v>51</v>
      </c>
      <c r="D4351" s="163" t="s">
        <v>730</v>
      </c>
      <c r="E4351" s="165">
        <v>42</v>
      </c>
      <c r="F4351" s="166" t="s">
        <v>730</v>
      </c>
      <c r="G4351" s="166" t="s">
        <v>730</v>
      </c>
      <c r="H4351" s="180">
        <f>H4352</f>
        <v>0</v>
      </c>
      <c r="I4351" s="180">
        <f t="shared" ref="I4351:L4351" si="2695">I4352</f>
        <v>0</v>
      </c>
      <c r="J4351" s="180">
        <f t="shared" si="2695"/>
        <v>20</v>
      </c>
      <c r="K4351" s="180">
        <f t="shared" si="2695"/>
        <v>0</v>
      </c>
      <c r="L4351" s="180">
        <f t="shared" si="2695"/>
        <v>0</v>
      </c>
      <c r="M4351" s="180">
        <f t="shared" si="2676"/>
        <v>20</v>
      </c>
    </row>
    <row r="4352" spans="1:13" x14ac:dyDescent="0.2">
      <c r="A4352" s="116" t="s">
        <v>966</v>
      </c>
      <c r="B4352" s="116" t="s">
        <v>978</v>
      </c>
      <c r="C4352" s="101">
        <v>51</v>
      </c>
      <c r="D4352" s="116" t="s">
        <v>730</v>
      </c>
      <c r="E4352" s="103">
        <v>422</v>
      </c>
      <c r="F4352" s="139" t="s">
        <v>730</v>
      </c>
      <c r="G4352" s="132" t="s">
        <v>730</v>
      </c>
      <c r="H4352" s="106">
        <f>SUM(H4353:H4354)</f>
        <v>0</v>
      </c>
      <c r="I4352" s="106">
        <f t="shared" ref="I4352:J4352" si="2696">SUM(I4353:I4354)</f>
        <v>0</v>
      </c>
      <c r="J4352" s="106">
        <f t="shared" si="2696"/>
        <v>20</v>
      </c>
      <c r="K4352" s="106">
        <f t="shared" ref="K4352:L4352" si="2697">SUM(K4353:K4354)</f>
        <v>0</v>
      </c>
      <c r="L4352" s="106">
        <f t="shared" si="2697"/>
        <v>0</v>
      </c>
      <c r="M4352" s="106">
        <f t="shared" si="2676"/>
        <v>20</v>
      </c>
    </row>
    <row r="4353" spans="1:13" ht="15" x14ac:dyDescent="0.2">
      <c r="A4353" s="95" t="s">
        <v>966</v>
      </c>
      <c r="B4353" s="95" t="s">
        <v>978</v>
      </c>
      <c r="C4353" s="94">
        <v>51</v>
      </c>
      <c r="D4353" s="95" t="s">
        <v>101</v>
      </c>
      <c r="E4353" s="108">
        <v>4223</v>
      </c>
      <c r="F4353" s="140" t="s">
        <v>76</v>
      </c>
      <c r="G4353" s="132" t="s">
        <v>730</v>
      </c>
      <c r="H4353" s="275">
        <v>0</v>
      </c>
      <c r="I4353" s="275">
        <v>0</v>
      </c>
      <c r="J4353" s="275">
        <v>10</v>
      </c>
      <c r="K4353" s="275">
        <v>0</v>
      </c>
      <c r="L4353" s="275">
        <v>0</v>
      </c>
      <c r="M4353" s="275">
        <f t="shared" si="2676"/>
        <v>10</v>
      </c>
    </row>
    <row r="4354" spans="1:13" ht="15" x14ac:dyDescent="0.2">
      <c r="A4354" s="95" t="s">
        <v>966</v>
      </c>
      <c r="B4354" s="95" t="s">
        <v>978</v>
      </c>
      <c r="C4354" s="94">
        <v>51</v>
      </c>
      <c r="D4354" s="95" t="s">
        <v>101</v>
      </c>
      <c r="E4354" s="108">
        <v>4227</v>
      </c>
      <c r="F4354" s="140" t="s">
        <v>981</v>
      </c>
      <c r="G4354" s="132" t="s">
        <v>730</v>
      </c>
      <c r="H4354" s="275">
        <v>0</v>
      </c>
      <c r="I4354" s="275">
        <v>0</v>
      </c>
      <c r="J4354" s="275">
        <v>10</v>
      </c>
      <c r="K4354" s="275">
        <v>0</v>
      </c>
      <c r="L4354" s="275">
        <v>0</v>
      </c>
      <c r="M4354" s="275">
        <f t="shared" si="2676"/>
        <v>10</v>
      </c>
    </row>
    <row r="4355" spans="1:13" x14ac:dyDescent="0.2">
      <c r="A4355" s="163" t="s">
        <v>966</v>
      </c>
      <c r="B4355" s="163" t="s">
        <v>978</v>
      </c>
      <c r="C4355" s="164">
        <v>559</v>
      </c>
      <c r="D4355" s="163" t="s">
        <v>730</v>
      </c>
      <c r="E4355" s="165">
        <v>31</v>
      </c>
      <c r="F4355" s="166" t="s">
        <v>730</v>
      </c>
      <c r="G4355" s="166" t="s">
        <v>730</v>
      </c>
      <c r="H4355" s="180">
        <f t="shared" ref="H4355:J4355" si="2698">H4356+H4358</f>
        <v>0</v>
      </c>
      <c r="I4355" s="180">
        <f t="shared" si="2698"/>
        <v>0</v>
      </c>
      <c r="J4355" s="180">
        <f t="shared" si="2698"/>
        <v>1800</v>
      </c>
      <c r="K4355" s="180">
        <f t="shared" ref="K4355:L4355" si="2699">K4356+K4358</f>
        <v>0</v>
      </c>
      <c r="L4355" s="180">
        <f t="shared" si="2699"/>
        <v>0</v>
      </c>
      <c r="M4355" s="180">
        <f t="shared" si="2676"/>
        <v>1800</v>
      </c>
    </row>
    <row r="4356" spans="1:13" x14ac:dyDescent="0.2">
      <c r="A4356" s="116" t="s">
        <v>966</v>
      </c>
      <c r="B4356" s="116" t="s">
        <v>978</v>
      </c>
      <c r="C4356" s="101">
        <v>559</v>
      </c>
      <c r="D4356" s="116" t="s">
        <v>730</v>
      </c>
      <c r="E4356" s="103">
        <v>311</v>
      </c>
      <c r="F4356" s="139" t="s">
        <v>730</v>
      </c>
      <c r="G4356" s="132" t="s">
        <v>730</v>
      </c>
      <c r="H4356" s="106">
        <f t="shared" ref="H4356:L4356" si="2700">H4357</f>
        <v>0</v>
      </c>
      <c r="I4356" s="106">
        <f t="shared" si="2700"/>
        <v>0</v>
      </c>
      <c r="J4356" s="106">
        <f t="shared" si="2700"/>
        <v>1500</v>
      </c>
      <c r="K4356" s="106">
        <f t="shared" si="2700"/>
        <v>0</v>
      </c>
      <c r="L4356" s="106">
        <f t="shared" si="2700"/>
        <v>0</v>
      </c>
      <c r="M4356" s="106">
        <f t="shared" si="2676"/>
        <v>1500</v>
      </c>
    </row>
    <row r="4357" spans="1:13" ht="15" x14ac:dyDescent="0.2">
      <c r="A4357" s="95" t="s">
        <v>966</v>
      </c>
      <c r="B4357" s="95" t="s">
        <v>978</v>
      </c>
      <c r="C4357" s="94">
        <v>559</v>
      </c>
      <c r="D4357" s="95" t="s">
        <v>101</v>
      </c>
      <c r="E4357" s="108">
        <v>3111</v>
      </c>
      <c r="F4357" s="140" t="s">
        <v>33</v>
      </c>
      <c r="G4357" s="132" t="s">
        <v>730</v>
      </c>
      <c r="H4357" s="275">
        <v>0</v>
      </c>
      <c r="I4357" s="275">
        <v>0</v>
      </c>
      <c r="J4357" s="275">
        <v>1500</v>
      </c>
      <c r="K4357" s="275">
        <v>0</v>
      </c>
      <c r="L4357" s="275">
        <v>0</v>
      </c>
      <c r="M4357" s="275">
        <f t="shared" si="2676"/>
        <v>1500</v>
      </c>
    </row>
    <row r="4358" spans="1:13" x14ac:dyDescent="0.2">
      <c r="A4358" s="116" t="s">
        <v>966</v>
      </c>
      <c r="B4358" s="116" t="s">
        <v>978</v>
      </c>
      <c r="C4358" s="101">
        <v>559</v>
      </c>
      <c r="D4358" s="116" t="s">
        <v>730</v>
      </c>
      <c r="E4358" s="103">
        <v>313</v>
      </c>
      <c r="F4358" s="139" t="s">
        <v>730</v>
      </c>
      <c r="G4358" s="132" t="s">
        <v>730</v>
      </c>
      <c r="H4358" s="106">
        <f>H4359</f>
        <v>0</v>
      </c>
      <c r="I4358" s="106">
        <f t="shared" ref="I4358:L4358" si="2701">I4359</f>
        <v>0</v>
      </c>
      <c r="J4358" s="106">
        <f t="shared" si="2701"/>
        <v>300</v>
      </c>
      <c r="K4358" s="106">
        <f t="shared" si="2701"/>
        <v>0</v>
      </c>
      <c r="L4358" s="106">
        <f t="shared" si="2701"/>
        <v>0</v>
      </c>
      <c r="M4358" s="106">
        <f t="shared" si="2676"/>
        <v>300</v>
      </c>
    </row>
    <row r="4359" spans="1:13" ht="15" x14ac:dyDescent="0.2">
      <c r="A4359" s="95" t="s">
        <v>966</v>
      </c>
      <c r="B4359" s="95" t="s">
        <v>978</v>
      </c>
      <c r="C4359" s="94">
        <v>559</v>
      </c>
      <c r="D4359" s="95" t="s">
        <v>101</v>
      </c>
      <c r="E4359" s="108">
        <v>3132</v>
      </c>
      <c r="F4359" s="140" t="s">
        <v>40</v>
      </c>
      <c r="G4359" s="132" t="s">
        <v>730</v>
      </c>
      <c r="H4359" s="275">
        <v>0</v>
      </c>
      <c r="I4359" s="275">
        <v>0</v>
      </c>
      <c r="J4359" s="275">
        <v>300</v>
      </c>
      <c r="K4359" s="275">
        <v>0</v>
      </c>
      <c r="L4359" s="275">
        <v>0</v>
      </c>
      <c r="M4359" s="275">
        <f t="shared" si="2676"/>
        <v>300</v>
      </c>
    </row>
    <row r="4360" spans="1:13" x14ac:dyDescent="0.2">
      <c r="A4360" s="163" t="s">
        <v>966</v>
      </c>
      <c r="B4360" s="163" t="s">
        <v>978</v>
      </c>
      <c r="C4360" s="164">
        <v>559</v>
      </c>
      <c r="D4360" s="163" t="s">
        <v>730</v>
      </c>
      <c r="E4360" s="165">
        <v>32</v>
      </c>
      <c r="F4360" s="166" t="s">
        <v>730</v>
      </c>
      <c r="G4360" s="166" t="s">
        <v>730</v>
      </c>
      <c r="H4360" s="180">
        <f>H4361+H4363+H4366</f>
        <v>0</v>
      </c>
      <c r="I4360" s="180">
        <f t="shared" ref="I4360:J4360" si="2702">I4361+I4363+I4366</f>
        <v>0</v>
      </c>
      <c r="J4360" s="180">
        <f t="shared" si="2702"/>
        <v>1900</v>
      </c>
      <c r="K4360" s="180">
        <f t="shared" ref="K4360:L4360" si="2703">K4361+K4363+K4366</f>
        <v>0</v>
      </c>
      <c r="L4360" s="180">
        <f t="shared" si="2703"/>
        <v>0</v>
      </c>
      <c r="M4360" s="180">
        <f t="shared" si="2676"/>
        <v>1900</v>
      </c>
    </row>
    <row r="4361" spans="1:13" x14ac:dyDescent="0.2">
      <c r="A4361" s="116" t="s">
        <v>966</v>
      </c>
      <c r="B4361" s="116" t="s">
        <v>978</v>
      </c>
      <c r="C4361" s="101">
        <v>559</v>
      </c>
      <c r="D4361" s="116" t="s">
        <v>730</v>
      </c>
      <c r="E4361" s="103">
        <v>321</v>
      </c>
      <c r="F4361" s="139" t="s">
        <v>730</v>
      </c>
      <c r="G4361" s="132" t="s">
        <v>730</v>
      </c>
      <c r="H4361" s="106">
        <f>H4362</f>
        <v>0</v>
      </c>
      <c r="I4361" s="106">
        <f t="shared" ref="I4361:L4361" si="2704">I4362</f>
        <v>0</v>
      </c>
      <c r="J4361" s="106">
        <f t="shared" si="2704"/>
        <v>250</v>
      </c>
      <c r="K4361" s="106">
        <f t="shared" si="2704"/>
        <v>0</v>
      </c>
      <c r="L4361" s="106">
        <f t="shared" si="2704"/>
        <v>0</v>
      </c>
      <c r="M4361" s="106">
        <f t="shared" si="2676"/>
        <v>250</v>
      </c>
    </row>
    <row r="4362" spans="1:13" ht="15" x14ac:dyDescent="0.2">
      <c r="A4362" s="95" t="s">
        <v>966</v>
      </c>
      <c r="B4362" s="95" t="s">
        <v>978</v>
      </c>
      <c r="C4362" s="94">
        <v>559</v>
      </c>
      <c r="D4362" s="95" t="s">
        <v>101</v>
      </c>
      <c r="E4362" s="108">
        <v>3211</v>
      </c>
      <c r="F4362" s="140" t="s">
        <v>42</v>
      </c>
      <c r="G4362" s="132" t="s">
        <v>730</v>
      </c>
      <c r="H4362" s="275">
        <v>0</v>
      </c>
      <c r="I4362" s="275">
        <v>0</v>
      </c>
      <c r="J4362" s="275">
        <v>250</v>
      </c>
      <c r="K4362" s="275">
        <v>0</v>
      </c>
      <c r="L4362" s="275">
        <v>0</v>
      </c>
      <c r="M4362" s="275">
        <f t="shared" si="2676"/>
        <v>250</v>
      </c>
    </row>
    <row r="4363" spans="1:13" x14ac:dyDescent="0.2">
      <c r="A4363" s="116" t="s">
        <v>966</v>
      </c>
      <c r="B4363" s="116" t="s">
        <v>978</v>
      </c>
      <c r="C4363" s="101">
        <v>559</v>
      </c>
      <c r="D4363" s="116" t="s">
        <v>730</v>
      </c>
      <c r="E4363" s="103">
        <v>323</v>
      </c>
      <c r="F4363" s="139" t="s">
        <v>730</v>
      </c>
      <c r="G4363" s="132" t="s">
        <v>730</v>
      </c>
      <c r="H4363" s="106">
        <f>SUM(H4364:H4365)</f>
        <v>0</v>
      </c>
      <c r="I4363" s="106">
        <f t="shared" ref="I4363:J4363" si="2705">SUM(I4364:I4365)</f>
        <v>0</v>
      </c>
      <c r="J4363" s="106">
        <f t="shared" si="2705"/>
        <v>350</v>
      </c>
      <c r="K4363" s="106">
        <f t="shared" ref="K4363:L4363" si="2706">SUM(K4364:K4365)</f>
        <v>0</v>
      </c>
      <c r="L4363" s="106">
        <f t="shared" si="2706"/>
        <v>0</v>
      </c>
      <c r="M4363" s="106">
        <f t="shared" si="2676"/>
        <v>350</v>
      </c>
    </row>
    <row r="4364" spans="1:13" ht="15" x14ac:dyDescent="0.2">
      <c r="A4364" s="95" t="s">
        <v>966</v>
      </c>
      <c r="B4364" s="95" t="s">
        <v>978</v>
      </c>
      <c r="C4364" s="94">
        <v>559</v>
      </c>
      <c r="D4364" s="95" t="s">
        <v>101</v>
      </c>
      <c r="E4364" s="108">
        <v>3233</v>
      </c>
      <c r="F4364" s="140" t="s">
        <v>54</v>
      </c>
      <c r="G4364" s="132" t="s">
        <v>730</v>
      </c>
      <c r="H4364" s="275">
        <v>0</v>
      </c>
      <c r="I4364" s="275">
        <v>0</v>
      </c>
      <c r="J4364" s="275">
        <v>300</v>
      </c>
      <c r="K4364" s="275">
        <v>0</v>
      </c>
      <c r="L4364" s="275">
        <v>0</v>
      </c>
      <c r="M4364" s="275">
        <f t="shared" si="2676"/>
        <v>300</v>
      </c>
    </row>
    <row r="4365" spans="1:13" ht="15" x14ac:dyDescent="0.2">
      <c r="A4365" s="95" t="s">
        <v>966</v>
      </c>
      <c r="B4365" s="95" t="s">
        <v>978</v>
      </c>
      <c r="C4365" s="94">
        <v>559</v>
      </c>
      <c r="D4365" s="95" t="s">
        <v>101</v>
      </c>
      <c r="E4365" s="108">
        <v>3237</v>
      </c>
      <c r="F4365" s="140" t="s">
        <v>58</v>
      </c>
      <c r="G4365" s="132" t="s">
        <v>730</v>
      </c>
      <c r="H4365" s="275">
        <v>0</v>
      </c>
      <c r="I4365" s="275">
        <v>0</v>
      </c>
      <c r="J4365" s="275">
        <v>50</v>
      </c>
      <c r="K4365" s="275">
        <v>0</v>
      </c>
      <c r="L4365" s="275">
        <v>0</v>
      </c>
      <c r="M4365" s="275">
        <f t="shared" si="2676"/>
        <v>50</v>
      </c>
    </row>
    <row r="4366" spans="1:13" x14ac:dyDescent="0.2">
      <c r="A4366" s="116" t="s">
        <v>966</v>
      </c>
      <c r="B4366" s="116" t="s">
        <v>978</v>
      </c>
      <c r="C4366" s="101">
        <v>559</v>
      </c>
      <c r="D4366" s="116" t="s">
        <v>730</v>
      </c>
      <c r="E4366" s="103">
        <v>329</v>
      </c>
      <c r="F4366" s="139" t="s">
        <v>730</v>
      </c>
      <c r="G4366" s="132" t="s">
        <v>730</v>
      </c>
      <c r="H4366" s="106">
        <f>H4367</f>
        <v>0</v>
      </c>
      <c r="I4366" s="106">
        <f t="shared" ref="I4366:L4366" si="2707">I4367</f>
        <v>0</v>
      </c>
      <c r="J4366" s="106">
        <f t="shared" si="2707"/>
        <v>1300</v>
      </c>
      <c r="K4366" s="106">
        <f t="shared" si="2707"/>
        <v>0</v>
      </c>
      <c r="L4366" s="106">
        <f t="shared" si="2707"/>
        <v>0</v>
      </c>
      <c r="M4366" s="106">
        <f t="shared" si="2676"/>
        <v>1300</v>
      </c>
    </row>
    <row r="4367" spans="1:13" ht="15" x14ac:dyDescent="0.2">
      <c r="A4367" s="95" t="s">
        <v>966</v>
      </c>
      <c r="B4367" s="95" t="s">
        <v>978</v>
      </c>
      <c r="C4367" s="94">
        <v>559</v>
      </c>
      <c r="D4367" s="95" t="s">
        <v>101</v>
      </c>
      <c r="E4367" s="108">
        <v>3293</v>
      </c>
      <c r="F4367" s="140" t="s">
        <v>64</v>
      </c>
      <c r="G4367" s="132" t="s">
        <v>730</v>
      </c>
      <c r="H4367" s="275">
        <v>0</v>
      </c>
      <c r="I4367" s="275">
        <v>0</v>
      </c>
      <c r="J4367" s="275">
        <v>1300</v>
      </c>
      <c r="K4367" s="275">
        <v>0</v>
      </c>
      <c r="L4367" s="275">
        <v>0</v>
      </c>
      <c r="M4367" s="275">
        <f t="shared" si="2676"/>
        <v>1300</v>
      </c>
    </row>
    <row r="4368" spans="1:13" x14ac:dyDescent="0.2">
      <c r="A4368" s="163" t="s">
        <v>966</v>
      </c>
      <c r="B4368" s="163" t="s">
        <v>978</v>
      </c>
      <c r="C4368" s="164">
        <v>559</v>
      </c>
      <c r="D4368" s="163" t="s">
        <v>730</v>
      </c>
      <c r="E4368" s="165">
        <v>42</v>
      </c>
      <c r="F4368" s="166" t="s">
        <v>730</v>
      </c>
      <c r="G4368" s="166" t="s">
        <v>730</v>
      </c>
      <c r="H4368" s="180">
        <f>H4369</f>
        <v>0</v>
      </c>
      <c r="I4368" s="180">
        <f t="shared" ref="I4368:L4368" si="2708">I4369</f>
        <v>0</v>
      </c>
      <c r="J4368" s="180">
        <f t="shared" si="2708"/>
        <v>20</v>
      </c>
      <c r="K4368" s="180">
        <f t="shared" si="2708"/>
        <v>0</v>
      </c>
      <c r="L4368" s="180">
        <f t="shared" si="2708"/>
        <v>0</v>
      </c>
      <c r="M4368" s="180">
        <f t="shared" si="2676"/>
        <v>20</v>
      </c>
    </row>
    <row r="4369" spans="1:13" x14ac:dyDescent="0.2">
      <c r="A4369" s="116" t="s">
        <v>966</v>
      </c>
      <c r="B4369" s="116" t="s">
        <v>978</v>
      </c>
      <c r="C4369" s="101">
        <v>559</v>
      </c>
      <c r="D4369" s="116" t="s">
        <v>730</v>
      </c>
      <c r="E4369" s="103">
        <v>422</v>
      </c>
      <c r="F4369" s="139" t="s">
        <v>730</v>
      </c>
      <c r="G4369" s="132" t="s">
        <v>730</v>
      </c>
      <c r="H4369" s="106">
        <f>SUM(H4370:H4371)</f>
        <v>0</v>
      </c>
      <c r="I4369" s="106">
        <f t="shared" ref="I4369:J4369" si="2709">SUM(I4370:I4371)</f>
        <v>0</v>
      </c>
      <c r="J4369" s="106">
        <f t="shared" si="2709"/>
        <v>20</v>
      </c>
      <c r="K4369" s="106">
        <f t="shared" ref="K4369:L4369" si="2710">SUM(K4370:K4371)</f>
        <v>0</v>
      </c>
      <c r="L4369" s="106">
        <f t="shared" si="2710"/>
        <v>0</v>
      </c>
      <c r="M4369" s="106">
        <f t="shared" si="2676"/>
        <v>20</v>
      </c>
    </row>
    <row r="4370" spans="1:13" ht="15" x14ac:dyDescent="0.2">
      <c r="A4370" s="95" t="s">
        <v>966</v>
      </c>
      <c r="B4370" s="95" t="s">
        <v>978</v>
      </c>
      <c r="C4370" s="94">
        <v>559</v>
      </c>
      <c r="D4370" s="95" t="s">
        <v>101</v>
      </c>
      <c r="E4370" s="108">
        <v>4223</v>
      </c>
      <c r="F4370" s="140" t="s">
        <v>76</v>
      </c>
      <c r="G4370" s="132" t="s">
        <v>730</v>
      </c>
      <c r="H4370" s="275">
        <v>0</v>
      </c>
      <c r="I4370" s="275">
        <v>0</v>
      </c>
      <c r="J4370" s="275">
        <v>10</v>
      </c>
      <c r="K4370" s="275">
        <v>0</v>
      </c>
      <c r="L4370" s="275">
        <v>0</v>
      </c>
      <c r="M4370" s="275">
        <f t="shared" si="2676"/>
        <v>10</v>
      </c>
    </row>
    <row r="4371" spans="1:13" ht="15" x14ac:dyDescent="0.2">
      <c r="A4371" s="95" t="s">
        <v>966</v>
      </c>
      <c r="B4371" s="95" t="s">
        <v>978</v>
      </c>
      <c r="C4371" s="94">
        <v>559</v>
      </c>
      <c r="D4371" s="95" t="s">
        <v>101</v>
      </c>
      <c r="E4371" s="108">
        <v>4227</v>
      </c>
      <c r="F4371" s="140" t="s">
        <v>77</v>
      </c>
      <c r="G4371" s="132" t="s">
        <v>730</v>
      </c>
      <c r="H4371" s="275">
        <v>0</v>
      </c>
      <c r="I4371" s="275">
        <v>0</v>
      </c>
      <c r="J4371" s="275">
        <v>10</v>
      </c>
      <c r="K4371" s="275">
        <v>0</v>
      </c>
      <c r="L4371" s="275">
        <v>0</v>
      </c>
      <c r="M4371" s="275">
        <f t="shared" si="2676"/>
        <v>10</v>
      </c>
    </row>
    <row r="4372" spans="1:13" ht="31.5" hidden="1" x14ac:dyDescent="0.2">
      <c r="A4372" s="190" t="s">
        <v>982</v>
      </c>
      <c r="B4372" s="448" t="s">
        <v>983</v>
      </c>
      <c r="C4372" s="449"/>
      <c r="D4372" s="449"/>
      <c r="E4372" s="450"/>
      <c r="F4372" s="143" t="s">
        <v>984</v>
      </c>
      <c r="G4372" s="115"/>
      <c r="H4372" s="294">
        <f>H4373+H4442+H4472+H4488+H4527+H4534</f>
        <v>9006928</v>
      </c>
      <c r="I4372" s="294">
        <f>I4373+I4442+I4472+I4488+I4527+I4534</f>
        <v>355191</v>
      </c>
      <c r="J4372" s="294">
        <f>J4373+J4442+J4472+J4488+J4527+J4534</f>
        <v>542123</v>
      </c>
      <c r="K4372" s="294">
        <f>K4373+K4442+K4472+K4488+K4527+K4534</f>
        <v>0</v>
      </c>
      <c r="L4372" s="294">
        <f>L4373+L4442+L4472+L4488+L4527+L4534</f>
        <v>0</v>
      </c>
      <c r="M4372" s="294">
        <f t="shared" si="2676"/>
        <v>9193860</v>
      </c>
    </row>
    <row r="4373" spans="1:13" s="99" customFormat="1" ht="30.75" hidden="1" customHeight="1" x14ac:dyDescent="0.2">
      <c r="A4373" s="187" t="s">
        <v>982</v>
      </c>
      <c r="B4373" s="169" t="s">
        <v>985</v>
      </c>
      <c r="C4373" s="169"/>
      <c r="D4373" s="169"/>
      <c r="E4373" s="170"/>
      <c r="F4373" s="172" t="s">
        <v>854</v>
      </c>
      <c r="G4373" s="173" t="s">
        <v>661</v>
      </c>
      <c r="H4373" s="297">
        <f>H4374+H4382+H4386+H4389+H4397+H4426+H4430+H4433</f>
        <v>937888</v>
      </c>
      <c r="I4373" s="297">
        <f t="shared" ref="I4373:L4373" si="2711">I4374+I4382+I4386+I4389+I4397+I4426+I4430+I4433</f>
        <v>0</v>
      </c>
      <c r="J4373" s="297">
        <f t="shared" si="2711"/>
        <v>41000</v>
      </c>
      <c r="K4373" s="297">
        <f t="shared" si="2711"/>
        <v>0</v>
      </c>
      <c r="L4373" s="297">
        <f t="shared" si="2711"/>
        <v>0</v>
      </c>
      <c r="M4373" s="297">
        <f t="shared" si="2676"/>
        <v>978888</v>
      </c>
    </row>
    <row r="4374" spans="1:13" hidden="1" x14ac:dyDescent="0.2">
      <c r="A4374" s="182" t="s">
        <v>982</v>
      </c>
      <c r="B4374" s="163" t="s">
        <v>985</v>
      </c>
      <c r="C4374" s="164">
        <v>11</v>
      </c>
      <c r="D4374" s="163"/>
      <c r="E4374" s="165">
        <v>31</v>
      </c>
      <c r="F4374" s="166"/>
      <c r="G4374" s="166"/>
      <c r="H4374" s="180">
        <f t="shared" ref="H4374:I4374" si="2712">H4375+H4378+H4380</f>
        <v>2256</v>
      </c>
      <c r="I4374" s="180">
        <f t="shared" si="2712"/>
        <v>0</v>
      </c>
      <c r="J4374" s="180">
        <f t="shared" ref="J4374:L4374" si="2713">J4375+J4378+J4380</f>
        <v>0</v>
      </c>
      <c r="K4374" s="180">
        <f t="shared" si="2713"/>
        <v>0</v>
      </c>
      <c r="L4374" s="180">
        <f t="shared" si="2713"/>
        <v>0</v>
      </c>
      <c r="M4374" s="180">
        <f t="shared" si="2676"/>
        <v>2256</v>
      </c>
    </row>
    <row r="4375" spans="1:13" s="197" customFormat="1" hidden="1" x14ac:dyDescent="0.2">
      <c r="A4375" s="116" t="s">
        <v>982</v>
      </c>
      <c r="B4375" s="100" t="s">
        <v>985</v>
      </c>
      <c r="C4375" s="101">
        <v>11</v>
      </c>
      <c r="D4375" s="116"/>
      <c r="E4375" s="111">
        <v>311</v>
      </c>
      <c r="F4375" s="139"/>
      <c r="G4375" s="181"/>
      <c r="H4375" s="106">
        <f t="shared" ref="H4375:I4375" si="2714">H4376+H4377</f>
        <v>1327</v>
      </c>
      <c r="I4375" s="106">
        <f t="shared" si="2714"/>
        <v>0</v>
      </c>
      <c r="J4375" s="106">
        <f t="shared" ref="J4375:L4375" si="2715">J4376+J4377</f>
        <v>0</v>
      </c>
      <c r="K4375" s="106">
        <f t="shared" si="2715"/>
        <v>0</v>
      </c>
      <c r="L4375" s="106">
        <f t="shared" si="2715"/>
        <v>0</v>
      </c>
      <c r="M4375" s="106">
        <f t="shared" si="2676"/>
        <v>1327</v>
      </c>
    </row>
    <row r="4376" spans="1:13" s="197" customFormat="1" ht="15" hidden="1" customHeight="1" x14ac:dyDescent="0.2">
      <c r="A4376" s="95" t="s">
        <v>982</v>
      </c>
      <c r="B4376" s="93" t="s">
        <v>985</v>
      </c>
      <c r="C4376" s="94">
        <v>11</v>
      </c>
      <c r="D4376" s="95" t="s">
        <v>101</v>
      </c>
      <c r="E4376" s="117">
        <v>3111</v>
      </c>
      <c r="F4376" s="140" t="s">
        <v>33</v>
      </c>
      <c r="G4376" s="132"/>
      <c r="H4376" s="278">
        <v>1062</v>
      </c>
      <c r="I4376" s="278"/>
      <c r="J4376" s="278"/>
      <c r="K4376" s="278"/>
      <c r="L4376" s="278"/>
      <c r="M4376" s="278">
        <f t="shared" si="2676"/>
        <v>1062</v>
      </c>
    </row>
    <row r="4377" spans="1:13" s="197" customFormat="1" ht="15" hidden="1" customHeight="1" x14ac:dyDescent="0.2">
      <c r="A4377" s="95" t="s">
        <v>982</v>
      </c>
      <c r="B4377" s="93" t="s">
        <v>985</v>
      </c>
      <c r="C4377" s="94">
        <v>11</v>
      </c>
      <c r="D4377" s="95" t="s">
        <v>101</v>
      </c>
      <c r="E4377" s="117">
        <v>3113</v>
      </c>
      <c r="F4377" s="140" t="s">
        <v>35</v>
      </c>
      <c r="G4377" s="132"/>
      <c r="H4377" s="281">
        <v>265</v>
      </c>
      <c r="I4377" s="281"/>
      <c r="J4377" s="281"/>
      <c r="K4377" s="281"/>
      <c r="L4377" s="281"/>
      <c r="M4377" s="281">
        <f t="shared" si="2676"/>
        <v>265</v>
      </c>
    </row>
    <row r="4378" spans="1:13" s="99" customFormat="1" hidden="1" x14ac:dyDescent="0.2">
      <c r="A4378" s="116" t="s">
        <v>982</v>
      </c>
      <c r="B4378" s="100" t="s">
        <v>985</v>
      </c>
      <c r="C4378" s="101">
        <v>11</v>
      </c>
      <c r="D4378" s="116"/>
      <c r="E4378" s="111">
        <v>312</v>
      </c>
      <c r="F4378" s="139"/>
      <c r="G4378" s="181"/>
      <c r="H4378" s="106">
        <f t="shared" ref="H4378:L4378" si="2716">H4379</f>
        <v>664</v>
      </c>
      <c r="I4378" s="106">
        <f t="shared" si="2716"/>
        <v>0</v>
      </c>
      <c r="J4378" s="106">
        <f t="shared" si="2716"/>
        <v>0</v>
      </c>
      <c r="K4378" s="106">
        <f t="shared" si="2716"/>
        <v>0</v>
      </c>
      <c r="L4378" s="106">
        <f t="shared" si="2716"/>
        <v>0</v>
      </c>
      <c r="M4378" s="106">
        <f t="shared" si="2676"/>
        <v>664</v>
      </c>
    </row>
    <row r="4379" spans="1:13" ht="15" hidden="1" customHeight="1" x14ac:dyDescent="0.2">
      <c r="A4379" s="95" t="s">
        <v>982</v>
      </c>
      <c r="B4379" s="93" t="s">
        <v>985</v>
      </c>
      <c r="C4379" s="94">
        <v>11</v>
      </c>
      <c r="D4379" s="95" t="s">
        <v>101</v>
      </c>
      <c r="E4379" s="117">
        <v>3121</v>
      </c>
      <c r="F4379" s="140" t="s">
        <v>38</v>
      </c>
      <c r="H4379" s="280">
        <v>664</v>
      </c>
      <c r="I4379" s="280"/>
      <c r="J4379" s="280"/>
      <c r="K4379" s="280"/>
      <c r="L4379" s="280"/>
      <c r="M4379" s="280">
        <f t="shared" si="2676"/>
        <v>664</v>
      </c>
    </row>
    <row r="4380" spans="1:13" s="99" customFormat="1" hidden="1" x14ac:dyDescent="0.2">
      <c r="A4380" s="116" t="s">
        <v>982</v>
      </c>
      <c r="B4380" s="100" t="s">
        <v>985</v>
      </c>
      <c r="C4380" s="101">
        <v>11</v>
      </c>
      <c r="D4380" s="116"/>
      <c r="E4380" s="111">
        <v>313</v>
      </c>
      <c r="F4380" s="139"/>
      <c r="G4380" s="181"/>
      <c r="H4380" s="106">
        <f t="shared" ref="H4380:L4380" si="2717">H4381</f>
        <v>265</v>
      </c>
      <c r="I4380" s="106">
        <f t="shared" si="2717"/>
        <v>0</v>
      </c>
      <c r="J4380" s="106">
        <f t="shared" si="2717"/>
        <v>0</v>
      </c>
      <c r="K4380" s="106">
        <f t="shared" si="2717"/>
        <v>0</v>
      </c>
      <c r="L4380" s="106">
        <f t="shared" si="2717"/>
        <v>0</v>
      </c>
      <c r="M4380" s="106">
        <f t="shared" si="2676"/>
        <v>265</v>
      </c>
    </row>
    <row r="4381" spans="1:13" ht="15" hidden="1" customHeight="1" x14ac:dyDescent="0.2">
      <c r="A4381" s="95" t="s">
        <v>982</v>
      </c>
      <c r="B4381" s="93" t="s">
        <v>985</v>
      </c>
      <c r="C4381" s="94">
        <v>11</v>
      </c>
      <c r="D4381" s="95" t="s">
        <v>101</v>
      </c>
      <c r="E4381" s="117">
        <v>3132</v>
      </c>
      <c r="F4381" s="140" t="s">
        <v>40</v>
      </c>
      <c r="H4381" s="280">
        <v>265</v>
      </c>
      <c r="I4381" s="280"/>
      <c r="J4381" s="280"/>
      <c r="K4381" s="280"/>
      <c r="L4381" s="280"/>
      <c r="M4381" s="280">
        <f t="shared" si="2676"/>
        <v>265</v>
      </c>
    </row>
    <row r="4382" spans="1:13" hidden="1" x14ac:dyDescent="0.2">
      <c r="A4382" s="182" t="s">
        <v>982</v>
      </c>
      <c r="B4382" s="163" t="s">
        <v>985</v>
      </c>
      <c r="C4382" s="164">
        <v>11</v>
      </c>
      <c r="D4382" s="163"/>
      <c r="E4382" s="165">
        <v>32</v>
      </c>
      <c r="F4382" s="166"/>
      <c r="G4382" s="166"/>
      <c r="H4382" s="180">
        <f t="shared" ref="H4382:L4382" si="2718">H4383</f>
        <v>23796</v>
      </c>
      <c r="I4382" s="180">
        <f t="shared" si="2718"/>
        <v>0</v>
      </c>
      <c r="J4382" s="180">
        <f t="shared" si="2718"/>
        <v>0</v>
      </c>
      <c r="K4382" s="180">
        <f t="shared" si="2718"/>
        <v>0</v>
      </c>
      <c r="L4382" s="180">
        <f t="shared" si="2718"/>
        <v>0</v>
      </c>
      <c r="M4382" s="180">
        <f t="shared" si="2676"/>
        <v>23796</v>
      </c>
    </row>
    <row r="4383" spans="1:13" hidden="1" x14ac:dyDescent="0.2">
      <c r="A4383" s="116" t="s">
        <v>982</v>
      </c>
      <c r="B4383" s="100" t="s">
        <v>985</v>
      </c>
      <c r="C4383" s="101">
        <v>11</v>
      </c>
      <c r="D4383" s="116"/>
      <c r="E4383" s="111">
        <v>329</v>
      </c>
      <c r="F4383" s="139"/>
      <c r="G4383" s="181"/>
      <c r="H4383" s="106">
        <f t="shared" ref="H4383:I4383" si="2719">H4385+H4384</f>
        <v>23796</v>
      </c>
      <c r="I4383" s="106">
        <f t="shared" si="2719"/>
        <v>0</v>
      </c>
      <c r="J4383" s="106">
        <f t="shared" ref="J4383:L4383" si="2720">J4385+J4384</f>
        <v>0</v>
      </c>
      <c r="K4383" s="106">
        <f t="shared" si="2720"/>
        <v>0</v>
      </c>
      <c r="L4383" s="106">
        <f t="shared" si="2720"/>
        <v>0</v>
      </c>
      <c r="M4383" s="106">
        <f t="shared" si="2676"/>
        <v>23796</v>
      </c>
    </row>
    <row r="4384" spans="1:13" s="240" customFormat="1" ht="30" hidden="1" x14ac:dyDescent="0.2">
      <c r="A4384" s="95" t="s">
        <v>982</v>
      </c>
      <c r="B4384" s="93" t="s">
        <v>985</v>
      </c>
      <c r="C4384" s="94">
        <v>11</v>
      </c>
      <c r="D4384" s="95" t="s">
        <v>101</v>
      </c>
      <c r="E4384" s="117">
        <v>3291</v>
      </c>
      <c r="F4384" s="140" t="s">
        <v>474</v>
      </c>
      <c r="G4384" s="132"/>
      <c r="H4384" s="278">
        <v>23000</v>
      </c>
      <c r="I4384" s="278"/>
      <c r="J4384" s="278"/>
      <c r="K4384" s="278"/>
      <c r="L4384" s="278"/>
      <c r="M4384" s="278">
        <f t="shared" si="2676"/>
        <v>23000</v>
      </c>
    </row>
    <row r="4385" spans="1:13" ht="15" hidden="1" x14ac:dyDescent="0.2">
      <c r="A4385" s="95" t="s">
        <v>982</v>
      </c>
      <c r="B4385" s="93" t="s">
        <v>985</v>
      </c>
      <c r="C4385" s="94">
        <v>11</v>
      </c>
      <c r="D4385" s="95" t="s">
        <v>101</v>
      </c>
      <c r="E4385" s="117">
        <v>3299</v>
      </c>
      <c r="F4385" s="140" t="s">
        <v>67</v>
      </c>
      <c r="H4385" s="280">
        <v>796</v>
      </c>
      <c r="I4385" s="280"/>
      <c r="J4385" s="280"/>
      <c r="K4385" s="280"/>
      <c r="L4385" s="280"/>
      <c r="M4385" s="280">
        <f t="shared" si="2676"/>
        <v>796</v>
      </c>
    </row>
    <row r="4386" spans="1:13" s="302" customFormat="1" hidden="1" x14ac:dyDescent="0.2">
      <c r="A4386" s="182" t="s">
        <v>982</v>
      </c>
      <c r="B4386" s="163" t="s">
        <v>985</v>
      </c>
      <c r="C4386" s="164">
        <v>11</v>
      </c>
      <c r="D4386" s="163"/>
      <c r="E4386" s="165">
        <v>42</v>
      </c>
      <c r="F4386" s="166"/>
      <c r="G4386" s="166"/>
      <c r="H4386" s="180">
        <f t="shared" ref="H4386:L4387" si="2721">H4387</f>
        <v>0</v>
      </c>
      <c r="I4386" s="180">
        <f t="shared" si="2721"/>
        <v>0</v>
      </c>
      <c r="J4386" s="180">
        <f t="shared" si="2721"/>
        <v>10000</v>
      </c>
      <c r="K4386" s="180">
        <f t="shared" si="2721"/>
        <v>0</v>
      </c>
      <c r="L4386" s="180">
        <f t="shared" si="2721"/>
        <v>0</v>
      </c>
      <c r="M4386" s="180">
        <f t="shared" si="2676"/>
        <v>10000</v>
      </c>
    </row>
    <row r="4387" spans="1:13" s="302" customFormat="1" hidden="1" x14ac:dyDescent="0.2">
      <c r="A4387" s="116" t="s">
        <v>982</v>
      </c>
      <c r="B4387" s="100" t="s">
        <v>985</v>
      </c>
      <c r="C4387" s="101">
        <v>11</v>
      </c>
      <c r="D4387" s="116"/>
      <c r="E4387" s="111">
        <v>423</v>
      </c>
      <c r="F4387" s="139"/>
      <c r="G4387" s="181"/>
      <c r="H4387" s="106">
        <f t="shared" si="2721"/>
        <v>0</v>
      </c>
      <c r="I4387" s="106">
        <f t="shared" si="2721"/>
        <v>0</v>
      </c>
      <c r="J4387" s="106">
        <f t="shared" si="2721"/>
        <v>10000</v>
      </c>
      <c r="K4387" s="106">
        <f t="shared" si="2721"/>
        <v>0</v>
      </c>
      <c r="L4387" s="106">
        <f t="shared" si="2721"/>
        <v>0</v>
      </c>
      <c r="M4387" s="106">
        <f t="shared" si="2676"/>
        <v>10000</v>
      </c>
    </row>
    <row r="4388" spans="1:13" s="302" customFormat="1" ht="15" hidden="1" x14ac:dyDescent="0.2">
      <c r="A4388" s="95" t="s">
        <v>982</v>
      </c>
      <c r="B4388" s="93" t="s">
        <v>985</v>
      </c>
      <c r="C4388" s="94">
        <v>11</v>
      </c>
      <c r="D4388" s="95" t="s">
        <v>101</v>
      </c>
      <c r="E4388" s="117">
        <v>4231</v>
      </c>
      <c r="F4388" s="140" t="s">
        <v>241</v>
      </c>
      <c r="G4388" s="132"/>
      <c r="H4388" s="278">
        <v>0</v>
      </c>
      <c r="I4388" s="278">
        <v>0</v>
      </c>
      <c r="J4388" s="278">
        <v>10000</v>
      </c>
      <c r="K4388" s="278">
        <v>0</v>
      </c>
      <c r="L4388" s="278">
        <v>0</v>
      </c>
      <c r="M4388" s="278">
        <f t="shared" si="2676"/>
        <v>10000</v>
      </c>
    </row>
    <row r="4389" spans="1:13" hidden="1" x14ac:dyDescent="0.2">
      <c r="A4389" s="182" t="s">
        <v>982</v>
      </c>
      <c r="B4389" s="163" t="s">
        <v>985</v>
      </c>
      <c r="C4389" s="164">
        <v>43</v>
      </c>
      <c r="D4389" s="163"/>
      <c r="E4389" s="165">
        <v>31</v>
      </c>
      <c r="F4389" s="166"/>
      <c r="G4389" s="166"/>
      <c r="H4389" s="180">
        <f t="shared" ref="H4389:J4389" si="2722">H4390+H4393+H4395</f>
        <v>227654</v>
      </c>
      <c r="I4389" s="180">
        <f t="shared" si="2722"/>
        <v>0</v>
      </c>
      <c r="J4389" s="180">
        <f t="shared" si="2722"/>
        <v>0</v>
      </c>
      <c r="K4389" s="180">
        <f t="shared" ref="K4389:L4389" si="2723">K4390+K4393+K4395</f>
        <v>0</v>
      </c>
      <c r="L4389" s="180">
        <f t="shared" si="2723"/>
        <v>0</v>
      </c>
      <c r="M4389" s="180">
        <f t="shared" si="2676"/>
        <v>227654</v>
      </c>
    </row>
    <row r="4390" spans="1:13" s="99" customFormat="1" hidden="1" x14ac:dyDescent="0.2">
      <c r="A4390" s="116" t="s">
        <v>982</v>
      </c>
      <c r="B4390" s="100" t="s">
        <v>985</v>
      </c>
      <c r="C4390" s="101">
        <v>43</v>
      </c>
      <c r="D4390" s="116"/>
      <c r="E4390" s="111">
        <v>311</v>
      </c>
      <c r="F4390" s="139"/>
      <c r="G4390" s="181"/>
      <c r="H4390" s="106">
        <f t="shared" ref="H4390:J4390" si="2724">H4391+H4392</f>
        <v>172654</v>
      </c>
      <c r="I4390" s="106">
        <f t="shared" si="2724"/>
        <v>0</v>
      </c>
      <c r="J4390" s="106">
        <f t="shared" si="2724"/>
        <v>0</v>
      </c>
      <c r="K4390" s="106">
        <f t="shared" ref="K4390:L4390" si="2725">K4391+K4392</f>
        <v>0</v>
      </c>
      <c r="L4390" s="106">
        <f t="shared" si="2725"/>
        <v>0</v>
      </c>
      <c r="M4390" s="106">
        <f t="shared" ref="M4390:M4441" si="2726">H4390-I4390+J4390-K4390+L4390</f>
        <v>172654</v>
      </c>
    </row>
    <row r="4391" spans="1:13" ht="15" hidden="1" x14ac:dyDescent="0.2">
      <c r="A4391" s="95" t="s">
        <v>982</v>
      </c>
      <c r="B4391" s="93" t="s">
        <v>985</v>
      </c>
      <c r="C4391" s="94">
        <v>43</v>
      </c>
      <c r="D4391" s="95" t="s">
        <v>101</v>
      </c>
      <c r="E4391" s="117">
        <v>3111</v>
      </c>
      <c r="F4391" s="140" t="s">
        <v>33</v>
      </c>
      <c r="H4391" s="278">
        <v>170000</v>
      </c>
      <c r="I4391" s="278"/>
      <c r="J4391" s="278"/>
      <c r="K4391" s="278"/>
      <c r="L4391" s="278"/>
      <c r="M4391" s="278">
        <f t="shared" si="2726"/>
        <v>170000</v>
      </c>
    </row>
    <row r="4392" spans="1:13" ht="15" hidden="1" x14ac:dyDescent="0.2">
      <c r="A4392" s="95" t="s">
        <v>982</v>
      </c>
      <c r="B4392" s="93" t="s">
        <v>985</v>
      </c>
      <c r="C4392" s="94">
        <v>43</v>
      </c>
      <c r="D4392" s="95" t="s">
        <v>101</v>
      </c>
      <c r="E4392" s="117">
        <v>3113</v>
      </c>
      <c r="F4392" s="140" t="s">
        <v>35</v>
      </c>
      <c r="H4392" s="293">
        <v>2654</v>
      </c>
      <c r="I4392" s="293"/>
      <c r="J4392" s="293"/>
      <c r="K4392" s="293"/>
      <c r="L4392" s="293"/>
      <c r="M4392" s="293">
        <f t="shared" si="2726"/>
        <v>2654</v>
      </c>
    </row>
    <row r="4393" spans="1:13" s="99" customFormat="1" hidden="1" x14ac:dyDescent="0.2">
      <c r="A4393" s="116" t="s">
        <v>982</v>
      </c>
      <c r="B4393" s="100" t="s">
        <v>985</v>
      </c>
      <c r="C4393" s="101">
        <v>43</v>
      </c>
      <c r="D4393" s="116"/>
      <c r="E4393" s="111">
        <v>312</v>
      </c>
      <c r="F4393" s="139"/>
      <c r="G4393" s="181"/>
      <c r="H4393" s="106">
        <f>H4394</f>
        <v>25000</v>
      </c>
      <c r="I4393" s="106">
        <f t="shared" ref="I4393:L4393" si="2727">I4394</f>
        <v>0</v>
      </c>
      <c r="J4393" s="106">
        <f t="shared" si="2727"/>
        <v>0</v>
      </c>
      <c r="K4393" s="106">
        <f t="shared" si="2727"/>
        <v>0</v>
      </c>
      <c r="L4393" s="106">
        <f t="shared" si="2727"/>
        <v>0</v>
      </c>
      <c r="M4393" s="106">
        <f t="shared" si="2726"/>
        <v>25000</v>
      </c>
    </row>
    <row r="4394" spans="1:13" ht="15" hidden="1" x14ac:dyDescent="0.2">
      <c r="A4394" s="95" t="s">
        <v>982</v>
      </c>
      <c r="B4394" s="93" t="s">
        <v>985</v>
      </c>
      <c r="C4394" s="94">
        <v>43</v>
      </c>
      <c r="D4394" s="95" t="s">
        <v>101</v>
      </c>
      <c r="E4394" s="117">
        <v>3121</v>
      </c>
      <c r="F4394" s="140" t="s">
        <v>38</v>
      </c>
      <c r="H4394" s="278">
        <v>25000</v>
      </c>
      <c r="I4394" s="278"/>
      <c r="J4394" s="278"/>
      <c r="K4394" s="278"/>
      <c r="L4394" s="278"/>
      <c r="M4394" s="278">
        <f t="shared" si="2726"/>
        <v>25000</v>
      </c>
    </row>
    <row r="4395" spans="1:13" hidden="1" x14ac:dyDescent="0.2">
      <c r="A4395" s="116" t="s">
        <v>982</v>
      </c>
      <c r="B4395" s="100" t="s">
        <v>985</v>
      </c>
      <c r="C4395" s="101">
        <v>43</v>
      </c>
      <c r="D4395" s="116"/>
      <c r="E4395" s="111">
        <v>313</v>
      </c>
      <c r="F4395" s="139"/>
      <c r="G4395" s="181"/>
      <c r="H4395" s="106">
        <f t="shared" ref="H4395:L4395" si="2728">H4396</f>
        <v>30000</v>
      </c>
      <c r="I4395" s="106">
        <f t="shared" si="2728"/>
        <v>0</v>
      </c>
      <c r="J4395" s="106">
        <f t="shared" si="2728"/>
        <v>0</v>
      </c>
      <c r="K4395" s="106">
        <f t="shared" si="2728"/>
        <v>0</v>
      </c>
      <c r="L4395" s="106">
        <f t="shared" si="2728"/>
        <v>0</v>
      </c>
      <c r="M4395" s="106">
        <f t="shared" si="2726"/>
        <v>30000</v>
      </c>
    </row>
    <row r="4396" spans="1:13" ht="15" hidden="1" x14ac:dyDescent="0.2">
      <c r="A4396" s="95" t="s">
        <v>982</v>
      </c>
      <c r="B4396" s="93" t="s">
        <v>985</v>
      </c>
      <c r="C4396" s="94">
        <v>43</v>
      </c>
      <c r="D4396" s="95" t="s">
        <v>101</v>
      </c>
      <c r="E4396" s="117">
        <v>3132</v>
      </c>
      <c r="F4396" s="140" t="s">
        <v>40</v>
      </c>
      <c r="H4396" s="278">
        <v>30000</v>
      </c>
      <c r="I4396" s="278"/>
      <c r="J4396" s="278"/>
      <c r="K4396" s="278"/>
      <c r="L4396" s="278"/>
      <c r="M4396" s="278">
        <f t="shared" si="2726"/>
        <v>30000</v>
      </c>
    </row>
    <row r="4397" spans="1:13" s="99" customFormat="1" hidden="1" x14ac:dyDescent="0.2">
      <c r="A4397" s="182" t="s">
        <v>982</v>
      </c>
      <c r="B4397" s="163" t="s">
        <v>985</v>
      </c>
      <c r="C4397" s="164">
        <v>43</v>
      </c>
      <c r="D4397" s="163"/>
      <c r="E4397" s="165">
        <v>32</v>
      </c>
      <c r="F4397" s="166"/>
      <c r="G4397" s="166"/>
      <c r="H4397" s="180">
        <f t="shared" ref="H4397:J4397" si="2729">H4398+H4403+H4409+H4419</f>
        <v>671922</v>
      </c>
      <c r="I4397" s="180">
        <f t="shared" si="2729"/>
        <v>0</v>
      </c>
      <c r="J4397" s="180">
        <f t="shared" si="2729"/>
        <v>21000</v>
      </c>
      <c r="K4397" s="180">
        <f t="shared" ref="K4397:L4397" si="2730">K4398+K4403+K4409+K4419</f>
        <v>0</v>
      </c>
      <c r="L4397" s="180">
        <f t="shared" si="2730"/>
        <v>0</v>
      </c>
      <c r="M4397" s="180">
        <f t="shared" si="2726"/>
        <v>692922</v>
      </c>
    </row>
    <row r="4398" spans="1:13" hidden="1" x14ac:dyDescent="0.2">
      <c r="A4398" s="116" t="s">
        <v>982</v>
      </c>
      <c r="B4398" s="100" t="s">
        <v>985</v>
      </c>
      <c r="C4398" s="101">
        <v>43</v>
      </c>
      <c r="D4398" s="116"/>
      <c r="E4398" s="111">
        <v>321</v>
      </c>
      <c r="F4398" s="139"/>
      <c r="G4398" s="181"/>
      <c r="H4398" s="106">
        <f t="shared" ref="H4398:J4398" si="2731">H4399+H4400+H4401+H4402</f>
        <v>14046</v>
      </c>
      <c r="I4398" s="106">
        <f t="shared" si="2731"/>
        <v>0</v>
      </c>
      <c r="J4398" s="106">
        <f t="shared" si="2731"/>
        <v>0</v>
      </c>
      <c r="K4398" s="106">
        <f t="shared" ref="K4398:L4398" si="2732">K4399+K4400+K4401+K4402</f>
        <v>0</v>
      </c>
      <c r="L4398" s="106">
        <f t="shared" si="2732"/>
        <v>0</v>
      </c>
      <c r="M4398" s="106">
        <f t="shared" si="2726"/>
        <v>14046</v>
      </c>
    </row>
    <row r="4399" spans="1:13" ht="15" hidden="1" x14ac:dyDescent="0.2">
      <c r="A4399" s="95" t="s">
        <v>982</v>
      </c>
      <c r="B4399" s="93" t="s">
        <v>985</v>
      </c>
      <c r="C4399" s="94">
        <v>43</v>
      </c>
      <c r="D4399" s="95" t="s">
        <v>101</v>
      </c>
      <c r="E4399" s="117">
        <v>3211</v>
      </c>
      <c r="F4399" s="140" t="s">
        <v>42</v>
      </c>
      <c r="H4399" s="278">
        <v>6636</v>
      </c>
      <c r="I4399" s="278"/>
      <c r="J4399" s="278"/>
      <c r="K4399" s="278"/>
      <c r="L4399" s="278"/>
      <c r="M4399" s="278">
        <f t="shared" si="2726"/>
        <v>6636</v>
      </c>
    </row>
    <row r="4400" spans="1:13" s="99" customFormat="1" ht="30" hidden="1" x14ac:dyDescent="0.2">
      <c r="A4400" s="95" t="s">
        <v>982</v>
      </c>
      <c r="B4400" s="93" t="s">
        <v>985</v>
      </c>
      <c r="C4400" s="94">
        <v>43</v>
      </c>
      <c r="D4400" s="95" t="s">
        <v>101</v>
      </c>
      <c r="E4400" s="117">
        <v>3212</v>
      </c>
      <c r="F4400" s="140" t="s">
        <v>43</v>
      </c>
      <c r="G4400" s="132"/>
      <c r="H4400" s="293">
        <v>4645</v>
      </c>
      <c r="I4400" s="293"/>
      <c r="J4400" s="293"/>
      <c r="K4400" s="293"/>
      <c r="L4400" s="293"/>
      <c r="M4400" s="293">
        <f t="shared" si="2726"/>
        <v>4645</v>
      </c>
    </row>
    <row r="4401" spans="1:13" ht="15" hidden="1" x14ac:dyDescent="0.2">
      <c r="A4401" s="95" t="s">
        <v>982</v>
      </c>
      <c r="B4401" s="93" t="s">
        <v>985</v>
      </c>
      <c r="C4401" s="94">
        <v>43</v>
      </c>
      <c r="D4401" s="95" t="s">
        <v>101</v>
      </c>
      <c r="E4401" s="117">
        <v>3213</v>
      </c>
      <c r="F4401" s="140" t="s">
        <v>44</v>
      </c>
      <c r="H4401" s="293">
        <v>2500</v>
      </c>
      <c r="I4401" s="293"/>
      <c r="J4401" s="293"/>
      <c r="K4401" s="293"/>
      <c r="L4401" s="293"/>
      <c r="M4401" s="293">
        <f t="shared" si="2726"/>
        <v>2500</v>
      </c>
    </row>
    <row r="4402" spans="1:13" s="99" customFormat="1" hidden="1" x14ac:dyDescent="0.2">
      <c r="A4402" s="95" t="s">
        <v>982</v>
      </c>
      <c r="B4402" s="93" t="s">
        <v>985</v>
      </c>
      <c r="C4402" s="94">
        <v>43</v>
      </c>
      <c r="D4402" s="95" t="s">
        <v>101</v>
      </c>
      <c r="E4402" s="117">
        <v>3214</v>
      </c>
      <c r="F4402" s="140" t="s">
        <v>45</v>
      </c>
      <c r="G4402" s="132"/>
      <c r="H4402" s="281">
        <v>265</v>
      </c>
      <c r="I4402" s="281"/>
      <c r="J4402" s="281"/>
      <c r="K4402" s="281"/>
      <c r="L4402" s="281"/>
      <c r="M4402" s="281">
        <f t="shared" si="2726"/>
        <v>265</v>
      </c>
    </row>
    <row r="4403" spans="1:13" hidden="1" x14ac:dyDescent="0.2">
      <c r="A4403" s="116" t="s">
        <v>982</v>
      </c>
      <c r="B4403" s="100" t="s">
        <v>985</v>
      </c>
      <c r="C4403" s="101">
        <v>43</v>
      </c>
      <c r="D4403" s="116"/>
      <c r="E4403" s="111">
        <v>322</v>
      </c>
      <c r="F4403" s="139"/>
      <c r="G4403" s="181"/>
      <c r="H4403" s="106">
        <f t="shared" ref="H4403:J4403" si="2733">H4404+H4405+H4406+H4407+H4408</f>
        <v>12065</v>
      </c>
      <c r="I4403" s="106">
        <f t="shared" si="2733"/>
        <v>0</v>
      </c>
      <c r="J4403" s="106">
        <f t="shared" si="2733"/>
        <v>5000</v>
      </c>
      <c r="K4403" s="106">
        <f t="shared" ref="K4403:L4403" si="2734">K4404+K4405+K4406+K4407+K4408</f>
        <v>0</v>
      </c>
      <c r="L4403" s="106">
        <f t="shared" si="2734"/>
        <v>0</v>
      </c>
      <c r="M4403" s="106">
        <f t="shared" si="2726"/>
        <v>17065</v>
      </c>
    </row>
    <row r="4404" spans="1:13" ht="15" hidden="1" x14ac:dyDescent="0.2">
      <c r="A4404" s="95" t="s">
        <v>982</v>
      </c>
      <c r="B4404" s="93" t="s">
        <v>985</v>
      </c>
      <c r="C4404" s="94">
        <v>43</v>
      </c>
      <c r="D4404" s="95" t="s">
        <v>101</v>
      </c>
      <c r="E4404" s="117">
        <v>3221</v>
      </c>
      <c r="F4404" s="140" t="s">
        <v>297</v>
      </c>
      <c r="H4404" s="278">
        <v>2500</v>
      </c>
      <c r="I4404" s="278"/>
      <c r="J4404" s="278">
        <v>5000</v>
      </c>
      <c r="K4404" s="278"/>
      <c r="L4404" s="278"/>
      <c r="M4404" s="278">
        <f t="shared" si="2726"/>
        <v>7500</v>
      </c>
    </row>
    <row r="4405" spans="1:13" ht="15" hidden="1" x14ac:dyDescent="0.2">
      <c r="A4405" s="95" t="s">
        <v>982</v>
      </c>
      <c r="B4405" s="93" t="s">
        <v>985</v>
      </c>
      <c r="C4405" s="94">
        <v>43</v>
      </c>
      <c r="D4405" s="95" t="s">
        <v>101</v>
      </c>
      <c r="E4405" s="117">
        <v>3223</v>
      </c>
      <c r="F4405" s="140" t="s">
        <v>48</v>
      </c>
      <c r="H4405" s="293">
        <v>5309</v>
      </c>
      <c r="I4405" s="293"/>
      <c r="J4405" s="293"/>
      <c r="K4405" s="293"/>
      <c r="L4405" s="293"/>
      <c r="M4405" s="293">
        <f t="shared" si="2726"/>
        <v>5309</v>
      </c>
    </row>
    <row r="4406" spans="1:13" s="99" customFormat="1" ht="30" hidden="1" x14ac:dyDescent="0.2">
      <c r="A4406" s="95" t="s">
        <v>982</v>
      </c>
      <c r="B4406" s="93" t="s">
        <v>985</v>
      </c>
      <c r="C4406" s="94">
        <v>43</v>
      </c>
      <c r="D4406" s="95" t="s">
        <v>101</v>
      </c>
      <c r="E4406" s="117">
        <v>3224</v>
      </c>
      <c r="F4406" s="140" t="s">
        <v>155</v>
      </c>
      <c r="G4406" s="132"/>
      <c r="H4406" s="293">
        <v>1327</v>
      </c>
      <c r="I4406" s="293"/>
      <c r="J4406" s="293"/>
      <c r="K4406" s="293"/>
      <c r="L4406" s="293"/>
      <c r="M4406" s="293">
        <f t="shared" si="2726"/>
        <v>1327</v>
      </c>
    </row>
    <row r="4407" spans="1:13" ht="15" hidden="1" x14ac:dyDescent="0.2">
      <c r="A4407" s="95" t="s">
        <v>982</v>
      </c>
      <c r="B4407" s="93" t="s">
        <v>985</v>
      </c>
      <c r="C4407" s="94">
        <v>43</v>
      </c>
      <c r="D4407" s="95" t="s">
        <v>101</v>
      </c>
      <c r="E4407" s="117">
        <v>3225</v>
      </c>
      <c r="F4407" s="140" t="s">
        <v>473</v>
      </c>
      <c r="H4407" s="281">
        <v>929</v>
      </c>
      <c r="I4407" s="281"/>
      <c r="J4407" s="281"/>
      <c r="K4407" s="281"/>
      <c r="L4407" s="281"/>
      <c r="M4407" s="281">
        <f t="shared" si="2726"/>
        <v>929</v>
      </c>
    </row>
    <row r="4408" spans="1:13" s="99" customFormat="1" hidden="1" x14ac:dyDescent="0.2">
      <c r="A4408" s="95" t="s">
        <v>982</v>
      </c>
      <c r="B4408" s="93" t="s">
        <v>985</v>
      </c>
      <c r="C4408" s="94">
        <v>43</v>
      </c>
      <c r="D4408" s="95" t="s">
        <v>101</v>
      </c>
      <c r="E4408" s="117">
        <v>3227</v>
      </c>
      <c r="F4408" s="140" t="s">
        <v>51</v>
      </c>
      <c r="G4408" s="132"/>
      <c r="H4408" s="275">
        <v>2000</v>
      </c>
      <c r="I4408" s="275"/>
      <c r="J4408" s="275"/>
      <c r="K4408" s="275"/>
      <c r="L4408" s="275"/>
      <c r="M4408" s="275">
        <f t="shared" si="2726"/>
        <v>2000</v>
      </c>
    </row>
    <row r="4409" spans="1:13" hidden="1" x14ac:dyDescent="0.2">
      <c r="A4409" s="116" t="s">
        <v>982</v>
      </c>
      <c r="B4409" s="100" t="s">
        <v>985</v>
      </c>
      <c r="C4409" s="101">
        <v>43</v>
      </c>
      <c r="D4409" s="116"/>
      <c r="E4409" s="111">
        <v>323</v>
      </c>
      <c r="F4409" s="139"/>
      <c r="G4409" s="181"/>
      <c r="H4409" s="106">
        <f>H4410+H4411+G4413+H4412+H4413+H4415+H4416+H4417+H4418+H4414</f>
        <v>611779</v>
      </c>
      <c r="I4409" s="106">
        <f>I4410+I4411+I4412+I4413+I4415+I4416+I4417+I4418+I4414</f>
        <v>0</v>
      </c>
      <c r="J4409" s="106">
        <f>J4410+J4412+J4413+J4415+J4416+J4417+J4418+J4414+J4411</f>
        <v>16000</v>
      </c>
      <c r="K4409" s="106">
        <f t="shared" ref="K4409:L4409" si="2735">K4410+K4411+K4412+K4413+K4415+K4416+K4417+K4418+K4414</f>
        <v>0</v>
      </c>
      <c r="L4409" s="106">
        <f t="shared" si="2735"/>
        <v>0</v>
      </c>
      <c r="M4409" s="106">
        <f t="shared" si="2726"/>
        <v>627779</v>
      </c>
    </row>
    <row r="4410" spans="1:13" s="124" customFormat="1" ht="15" hidden="1" x14ac:dyDescent="0.2">
      <c r="A4410" s="95" t="s">
        <v>982</v>
      </c>
      <c r="B4410" s="93" t="s">
        <v>985</v>
      </c>
      <c r="C4410" s="94">
        <v>43</v>
      </c>
      <c r="D4410" s="95" t="s">
        <v>101</v>
      </c>
      <c r="E4410" s="117">
        <v>3231</v>
      </c>
      <c r="F4410" s="140" t="s">
        <v>52</v>
      </c>
      <c r="G4410" s="132"/>
      <c r="H4410" s="278">
        <v>5000</v>
      </c>
      <c r="I4410" s="278"/>
      <c r="J4410" s="278"/>
      <c r="K4410" s="278"/>
      <c r="L4410" s="278"/>
      <c r="M4410" s="278">
        <f t="shared" si="2726"/>
        <v>5000</v>
      </c>
    </row>
    <row r="4411" spans="1:13" ht="15" hidden="1" x14ac:dyDescent="0.2">
      <c r="A4411" s="95" t="s">
        <v>982</v>
      </c>
      <c r="B4411" s="93" t="s">
        <v>985</v>
      </c>
      <c r="C4411" s="94">
        <v>43</v>
      </c>
      <c r="D4411" s="95" t="s">
        <v>101</v>
      </c>
      <c r="E4411" s="117">
        <v>3232</v>
      </c>
      <c r="F4411" s="140" t="s">
        <v>53</v>
      </c>
      <c r="H4411" s="293">
        <v>0</v>
      </c>
      <c r="I4411" s="293"/>
      <c r="J4411" s="293">
        <v>1000</v>
      </c>
      <c r="K4411" s="293"/>
      <c r="L4411" s="293"/>
      <c r="M4411" s="293">
        <f t="shared" si="2726"/>
        <v>1000</v>
      </c>
    </row>
    <row r="4412" spans="1:13" s="124" customFormat="1" ht="15" hidden="1" x14ac:dyDescent="0.2">
      <c r="A4412" s="95" t="s">
        <v>982</v>
      </c>
      <c r="B4412" s="93" t="s">
        <v>985</v>
      </c>
      <c r="C4412" s="94">
        <v>43</v>
      </c>
      <c r="D4412" s="95" t="s">
        <v>101</v>
      </c>
      <c r="E4412" s="117">
        <v>3233</v>
      </c>
      <c r="F4412" s="140" t="s">
        <v>54</v>
      </c>
      <c r="G4412" s="132"/>
      <c r="H4412" s="293">
        <v>8000</v>
      </c>
      <c r="I4412" s="293"/>
      <c r="J4412" s="293">
        <v>5000</v>
      </c>
      <c r="K4412" s="293"/>
      <c r="L4412" s="293"/>
      <c r="M4412" s="293">
        <f t="shared" si="2726"/>
        <v>13000</v>
      </c>
    </row>
    <row r="4413" spans="1:13" s="124" customFormat="1" ht="15" hidden="1" x14ac:dyDescent="0.2">
      <c r="A4413" s="95" t="s">
        <v>982</v>
      </c>
      <c r="B4413" s="93" t="s">
        <v>985</v>
      </c>
      <c r="C4413" s="94">
        <v>43</v>
      </c>
      <c r="D4413" s="95" t="s">
        <v>101</v>
      </c>
      <c r="E4413" s="117">
        <v>3234</v>
      </c>
      <c r="F4413" s="140" t="s">
        <v>55</v>
      </c>
      <c r="G4413" s="132"/>
      <c r="H4413" s="293">
        <v>2000</v>
      </c>
      <c r="I4413" s="293"/>
      <c r="J4413" s="293"/>
      <c r="K4413" s="293"/>
      <c r="L4413" s="293"/>
      <c r="M4413" s="293">
        <f t="shared" si="2726"/>
        <v>2000</v>
      </c>
    </row>
    <row r="4414" spans="1:13" s="240" customFormat="1" hidden="1" x14ac:dyDescent="0.2">
      <c r="A4414" s="214" t="s">
        <v>982</v>
      </c>
      <c r="B4414" s="253" t="s">
        <v>985</v>
      </c>
      <c r="C4414" s="215">
        <v>43</v>
      </c>
      <c r="D4414" s="214" t="s">
        <v>101</v>
      </c>
      <c r="E4414" s="221">
        <v>3235</v>
      </c>
      <c r="F4414" s="218" t="s">
        <v>56</v>
      </c>
      <c r="G4414" s="379"/>
      <c r="H4414" s="291">
        <v>500</v>
      </c>
      <c r="I4414" s="291"/>
      <c r="J4414" s="291"/>
      <c r="K4414" s="291"/>
      <c r="L4414" s="291"/>
      <c r="M4414" s="291">
        <f t="shared" si="2726"/>
        <v>500</v>
      </c>
    </row>
    <row r="4415" spans="1:13" ht="15" hidden="1" x14ac:dyDescent="0.2">
      <c r="A4415" s="95" t="s">
        <v>982</v>
      </c>
      <c r="B4415" s="93" t="s">
        <v>985</v>
      </c>
      <c r="C4415" s="94">
        <v>43</v>
      </c>
      <c r="D4415" s="95" t="s">
        <v>101</v>
      </c>
      <c r="E4415" s="117">
        <v>3236</v>
      </c>
      <c r="F4415" s="140" t="s">
        <v>57</v>
      </c>
      <c r="H4415" s="293">
        <v>3000</v>
      </c>
      <c r="I4415" s="293"/>
      <c r="J4415" s="293"/>
      <c r="K4415" s="293"/>
      <c r="L4415" s="293"/>
      <c r="M4415" s="293">
        <f t="shared" si="2726"/>
        <v>3000</v>
      </c>
    </row>
    <row r="4416" spans="1:13" s="99" customFormat="1" hidden="1" x14ac:dyDescent="0.2">
      <c r="A4416" s="95" t="s">
        <v>982</v>
      </c>
      <c r="B4416" s="93" t="s">
        <v>985</v>
      </c>
      <c r="C4416" s="94">
        <v>43</v>
      </c>
      <c r="D4416" s="95" t="s">
        <v>101</v>
      </c>
      <c r="E4416" s="117">
        <v>3237</v>
      </c>
      <c r="F4416" s="140" t="s">
        <v>58</v>
      </c>
      <c r="G4416" s="132"/>
      <c r="H4416" s="293">
        <v>574634</v>
      </c>
      <c r="I4416" s="293"/>
      <c r="J4416" s="293">
        <v>10000</v>
      </c>
      <c r="K4416" s="293"/>
      <c r="L4416" s="293"/>
      <c r="M4416" s="293">
        <f t="shared" si="2726"/>
        <v>584634</v>
      </c>
    </row>
    <row r="4417" spans="1:13" ht="15" hidden="1" x14ac:dyDescent="0.2">
      <c r="A4417" s="95" t="s">
        <v>982</v>
      </c>
      <c r="B4417" s="93" t="s">
        <v>985</v>
      </c>
      <c r="C4417" s="94">
        <v>43</v>
      </c>
      <c r="D4417" s="95" t="s">
        <v>101</v>
      </c>
      <c r="E4417" s="117">
        <v>3238</v>
      </c>
      <c r="F4417" s="140" t="s">
        <v>59</v>
      </c>
      <c r="H4417" s="293">
        <v>4645</v>
      </c>
      <c r="I4417" s="293"/>
      <c r="J4417" s="293"/>
      <c r="K4417" s="293"/>
      <c r="L4417" s="293"/>
      <c r="M4417" s="293">
        <f t="shared" si="2726"/>
        <v>4645</v>
      </c>
    </row>
    <row r="4418" spans="1:13" ht="15" hidden="1" x14ac:dyDescent="0.2">
      <c r="A4418" s="95" t="s">
        <v>982</v>
      </c>
      <c r="B4418" s="93" t="s">
        <v>985</v>
      </c>
      <c r="C4418" s="94">
        <v>43</v>
      </c>
      <c r="D4418" s="95" t="s">
        <v>101</v>
      </c>
      <c r="E4418" s="117">
        <v>3239</v>
      </c>
      <c r="F4418" s="140" t="s">
        <v>60</v>
      </c>
      <c r="H4418" s="293">
        <v>14000</v>
      </c>
      <c r="I4418" s="293"/>
      <c r="J4418" s="293"/>
      <c r="K4418" s="293"/>
      <c r="L4418" s="293"/>
      <c r="M4418" s="293">
        <f t="shared" si="2726"/>
        <v>14000</v>
      </c>
    </row>
    <row r="4419" spans="1:13" s="99" customFormat="1" hidden="1" x14ac:dyDescent="0.2">
      <c r="A4419" s="116" t="s">
        <v>982</v>
      </c>
      <c r="B4419" s="100" t="s">
        <v>985</v>
      </c>
      <c r="C4419" s="101">
        <v>43</v>
      </c>
      <c r="D4419" s="116"/>
      <c r="E4419" s="111">
        <v>329</v>
      </c>
      <c r="F4419" s="139"/>
      <c r="G4419" s="181"/>
      <c r="H4419" s="106">
        <f t="shared" ref="H4419:J4419" si="2736">H4420+H4421+H4422+H4423+H4424+H4425</f>
        <v>34032</v>
      </c>
      <c r="I4419" s="106">
        <f t="shared" si="2736"/>
        <v>0</v>
      </c>
      <c r="J4419" s="106">
        <f t="shared" si="2736"/>
        <v>0</v>
      </c>
      <c r="K4419" s="106">
        <f t="shared" ref="K4419:L4419" si="2737">K4420+K4421+K4422+K4423+K4424+K4425</f>
        <v>0</v>
      </c>
      <c r="L4419" s="106">
        <f t="shared" si="2737"/>
        <v>0</v>
      </c>
      <c r="M4419" s="106">
        <f t="shared" si="2726"/>
        <v>34032</v>
      </c>
    </row>
    <row r="4420" spans="1:13" ht="30" hidden="1" x14ac:dyDescent="0.2">
      <c r="A4420" s="95" t="s">
        <v>982</v>
      </c>
      <c r="B4420" s="93" t="s">
        <v>985</v>
      </c>
      <c r="C4420" s="94">
        <v>43</v>
      </c>
      <c r="D4420" s="95" t="s">
        <v>101</v>
      </c>
      <c r="E4420" s="117">
        <v>3291</v>
      </c>
      <c r="F4420" s="140" t="s">
        <v>474</v>
      </c>
      <c r="H4420" s="278">
        <v>2000</v>
      </c>
      <c r="I4420" s="278"/>
      <c r="J4420" s="278"/>
      <c r="K4420" s="278"/>
      <c r="L4420" s="278"/>
      <c r="M4420" s="278">
        <f t="shared" si="2726"/>
        <v>2000</v>
      </c>
    </row>
    <row r="4421" spans="1:13" ht="15" hidden="1" x14ac:dyDescent="0.2">
      <c r="A4421" s="95" t="s">
        <v>982</v>
      </c>
      <c r="B4421" s="93" t="s">
        <v>985</v>
      </c>
      <c r="C4421" s="94">
        <v>43</v>
      </c>
      <c r="D4421" s="95" t="s">
        <v>101</v>
      </c>
      <c r="E4421" s="117">
        <v>3292</v>
      </c>
      <c r="F4421" s="140" t="s">
        <v>63</v>
      </c>
      <c r="H4421" s="293">
        <v>5309</v>
      </c>
      <c r="I4421" s="293"/>
      <c r="J4421" s="293"/>
      <c r="K4421" s="293"/>
      <c r="L4421" s="293"/>
      <c r="M4421" s="293">
        <f t="shared" si="2726"/>
        <v>5309</v>
      </c>
    </row>
    <row r="4422" spans="1:13" ht="15" hidden="1" x14ac:dyDescent="0.2">
      <c r="A4422" s="95" t="s">
        <v>982</v>
      </c>
      <c r="B4422" s="93" t="s">
        <v>985</v>
      </c>
      <c r="C4422" s="94">
        <v>43</v>
      </c>
      <c r="D4422" s="95" t="s">
        <v>101</v>
      </c>
      <c r="E4422" s="117">
        <v>3293</v>
      </c>
      <c r="F4422" s="140" t="s">
        <v>64</v>
      </c>
      <c r="H4422" s="293">
        <v>10000</v>
      </c>
      <c r="I4422" s="293"/>
      <c r="J4422" s="293"/>
      <c r="K4422" s="293"/>
      <c r="L4422" s="293"/>
      <c r="M4422" s="293">
        <f t="shared" si="2726"/>
        <v>10000</v>
      </c>
    </row>
    <row r="4423" spans="1:13" s="99" customFormat="1" hidden="1" x14ac:dyDescent="0.2">
      <c r="A4423" s="95" t="s">
        <v>982</v>
      </c>
      <c r="B4423" s="93" t="s">
        <v>985</v>
      </c>
      <c r="C4423" s="94">
        <v>43</v>
      </c>
      <c r="D4423" s="95" t="s">
        <v>101</v>
      </c>
      <c r="E4423" s="117">
        <v>3294</v>
      </c>
      <c r="F4423" s="140" t="s">
        <v>604</v>
      </c>
      <c r="G4423" s="132"/>
      <c r="H4423" s="293">
        <v>13936</v>
      </c>
      <c r="I4423" s="293"/>
      <c r="J4423" s="293"/>
      <c r="K4423" s="293"/>
      <c r="L4423" s="293"/>
      <c r="M4423" s="293">
        <f t="shared" si="2726"/>
        <v>13936</v>
      </c>
    </row>
    <row r="4424" spans="1:13" s="99" customFormat="1" hidden="1" x14ac:dyDescent="0.2">
      <c r="A4424" s="95" t="s">
        <v>982</v>
      </c>
      <c r="B4424" s="93" t="s">
        <v>985</v>
      </c>
      <c r="C4424" s="94">
        <v>43</v>
      </c>
      <c r="D4424" s="95" t="s">
        <v>101</v>
      </c>
      <c r="E4424" s="117">
        <v>3295</v>
      </c>
      <c r="F4424" s="140" t="s">
        <v>66</v>
      </c>
      <c r="G4424" s="132"/>
      <c r="H4424" s="293">
        <v>1991</v>
      </c>
      <c r="I4424" s="293"/>
      <c r="J4424" s="293"/>
      <c r="K4424" s="293"/>
      <c r="L4424" s="293"/>
      <c r="M4424" s="293">
        <f t="shared" si="2726"/>
        <v>1991</v>
      </c>
    </row>
    <row r="4425" spans="1:13" ht="15" hidden="1" x14ac:dyDescent="0.2">
      <c r="A4425" s="95" t="s">
        <v>982</v>
      </c>
      <c r="B4425" s="93" t="s">
        <v>985</v>
      </c>
      <c r="C4425" s="94">
        <v>43</v>
      </c>
      <c r="D4425" s="95" t="s">
        <v>101</v>
      </c>
      <c r="E4425" s="117">
        <v>3299</v>
      </c>
      <c r="F4425" s="140" t="s">
        <v>67</v>
      </c>
      <c r="H4425" s="281">
        <v>796</v>
      </c>
      <c r="I4425" s="281"/>
      <c r="J4425" s="281"/>
      <c r="K4425" s="281"/>
      <c r="L4425" s="281"/>
      <c r="M4425" s="281">
        <f t="shared" si="2726"/>
        <v>796</v>
      </c>
    </row>
    <row r="4426" spans="1:13" hidden="1" x14ac:dyDescent="0.2">
      <c r="A4426" s="182" t="s">
        <v>982</v>
      </c>
      <c r="B4426" s="163" t="s">
        <v>985</v>
      </c>
      <c r="C4426" s="164">
        <v>43</v>
      </c>
      <c r="D4426" s="163"/>
      <c r="E4426" s="165">
        <v>34</v>
      </c>
      <c r="F4426" s="166"/>
      <c r="G4426" s="166"/>
      <c r="H4426" s="180">
        <f t="shared" ref="H4426:L4426" si="2738">H4427</f>
        <v>797</v>
      </c>
      <c r="I4426" s="180">
        <f t="shared" si="2738"/>
        <v>0</v>
      </c>
      <c r="J4426" s="180">
        <f t="shared" si="2738"/>
        <v>0</v>
      </c>
      <c r="K4426" s="180">
        <f t="shared" si="2738"/>
        <v>0</v>
      </c>
      <c r="L4426" s="180">
        <f t="shared" si="2738"/>
        <v>0</v>
      </c>
      <c r="M4426" s="180">
        <f t="shared" si="2726"/>
        <v>797</v>
      </c>
    </row>
    <row r="4427" spans="1:13" s="99" customFormat="1" hidden="1" x14ac:dyDescent="0.2">
      <c r="A4427" s="116" t="s">
        <v>982</v>
      </c>
      <c r="B4427" s="100" t="s">
        <v>985</v>
      </c>
      <c r="C4427" s="101">
        <v>43</v>
      </c>
      <c r="D4427" s="116"/>
      <c r="E4427" s="111">
        <v>343</v>
      </c>
      <c r="F4427" s="139"/>
      <c r="G4427" s="181"/>
      <c r="H4427" s="106">
        <f t="shared" ref="H4427:J4427" si="2739">H4428+H4429</f>
        <v>797</v>
      </c>
      <c r="I4427" s="106">
        <f t="shared" si="2739"/>
        <v>0</v>
      </c>
      <c r="J4427" s="106">
        <f t="shared" si="2739"/>
        <v>0</v>
      </c>
      <c r="K4427" s="106">
        <f t="shared" ref="K4427:L4427" si="2740">K4428+K4429</f>
        <v>0</v>
      </c>
      <c r="L4427" s="106">
        <f t="shared" si="2740"/>
        <v>0</v>
      </c>
      <c r="M4427" s="106">
        <f t="shared" si="2726"/>
        <v>797</v>
      </c>
    </row>
    <row r="4428" spans="1:13" ht="15" hidden="1" x14ac:dyDescent="0.2">
      <c r="A4428" s="95" t="s">
        <v>982</v>
      </c>
      <c r="B4428" s="93" t="s">
        <v>985</v>
      </c>
      <c r="C4428" s="94">
        <v>43</v>
      </c>
      <c r="D4428" s="95" t="s">
        <v>101</v>
      </c>
      <c r="E4428" s="117">
        <v>3433</v>
      </c>
      <c r="F4428" s="140" t="s">
        <v>69</v>
      </c>
      <c r="H4428" s="280">
        <v>133</v>
      </c>
      <c r="I4428" s="280"/>
      <c r="J4428" s="280"/>
      <c r="K4428" s="280"/>
      <c r="L4428" s="280"/>
      <c r="M4428" s="280">
        <f t="shared" si="2726"/>
        <v>133</v>
      </c>
    </row>
    <row r="4429" spans="1:13" s="99" customFormat="1" hidden="1" x14ac:dyDescent="0.2">
      <c r="A4429" s="95" t="s">
        <v>982</v>
      </c>
      <c r="B4429" s="93" t="s">
        <v>985</v>
      </c>
      <c r="C4429" s="94">
        <v>43</v>
      </c>
      <c r="D4429" s="95" t="s">
        <v>101</v>
      </c>
      <c r="E4429" s="117">
        <v>3434</v>
      </c>
      <c r="F4429" s="140" t="s">
        <v>70</v>
      </c>
      <c r="G4429" s="132"/>
      <c r="H4429" s="281">
        <v>664</v>
      </c>
      <c r="I4429" s="281"/>
      <c r="J4429" s="281"/>
      <c r="K4429" s="281"/>
      <c r="L4429" s="281"/>
      <c r="M4429" s="281">
        <f t="shared" si="2726"/>
        <v>664</v>
      </c>
    </row>
    <row r="4430" spans="1:13" hidden="1" x14ac:dyDescent="0.2">
      <c r="A4430" s="182" t="s">
        <v>982</v>
      </c>
      <c r="B4430" s="163" t="s">
        <v>985</v>
      </c>
      <c r="C4430" s="164">
        <v>43</v>
      </c>
      <c r="D4430" s="163"/>
      <c r="E4430" s="165">
        <v>41</v>
      </c>
      <c r="F4430" s="166"/>
      <c r="G4430" s="166"/>
      <c r="H4430" s="180">
        <f t="shared" ref="H4430:L4431" si="2741">H4431</f>
        <v>3318</v>
      </c>
      <c r="I4430" s="180">
        <f t="shared" si="2741"/>
        <v>0</v>
      </c>
      <c r="J4430" s="180">
        <f t="shared" si="2741"/>
        <v>0</v>
      </c>
      <c r="K4430" s="180">
        <f t="shared" si="2741"/>
        <v>0</v>
      </c>
      <c r="L4430" s="180">
        <f t="shared" si="2741"/>
        <v>0</v>
      </c>
      <c r="M4430" s="180">
        <f t="shared" si="2726"/>
        <v>3318</v>
      </c>
    </row>
    <row r="4431" spans="1:13" hidden="1" x14ac:dyDescent="0.2">
      <c r="A4431" s="116" t="s">
        <v>982</v>
      </c>
      <c r="B4431" s="100" t="s">
        <v>985</v>
      </c>
      <c r="C4431" s="101">
        <v>43</v>
      </c>
      <c r="D4431" s="116"/>
      <c r="E4431" s="111">
        <v>412</v>
      </c>
      <c r="F4431" s="139"/>
      <c r="G4431" s="181"/>
      <c r="H4431" s="106">
        <f t="shared" si="2741"/>
        <v>3318</v>
      </c>
      <c r="I4431" s="106">
        <f t="shared" si="2741"/>
        <v>0</v>
      </c>
      <c r="J4431" s="106">
        <f t="shared" si="2741"/>
        <v>0</v>
      </c>
      <c r="K4431" s="106">
        <f t="shared" si="2741"/>
        <v>0</v>
      </c>
      <c r="L4431" s="106">
        <f t="shared" si="2741"/>
        <v>0</v>
      </c>
      <c r="M4431" s="106">
        <f t="shared" si="2726"/>
        <v>3318</v>
      </c>
    </row>
    <row r="4432" spans="1:13" s="197" customFormat="1" ht="15" hidden="1" x14ac:dyDescent="0.2">
      <c r="A4432" s="95" t="s">
        <v>982</v>
      </c>
      <c r="B4432" s="93" t="s">
        <v>985</v>
      </c>
      <c r="C4432" s="94">
        <v>43</v>
      </c>
      <c r="D4432" s="95" t="s">
        <v>101</v>
      </c>
      <c r="E4432" s="117">
        <v>4126</v>
      </c>
      <c r="F4432" s="140" t="s">
        <v>84</v>
      </c>
      <c r="G4432" s="132"/>
      <c r="H4432" s="278">
        <v>3318</v>
      </c>
      <c r="I4432" s="278"/>
      <c r="J4432" s="278"/>
      <c r="K4432" s="278"/>
      <c r="L4432" s="278"/>
      <c r="M4432" s="278">
        <f t="shared" si="2726"/>
        <v>3318</v>
      </c>
    </row>
    <row r="4433" spans="1:13" s="197" customFormat="1" hidden="1" x14ac:dyDescent="0.2">
      <c r="A4433" s="182" t="s">
        <v>982</v>
      </c>
      <c r="B4433" s="163" t="s">
        <v>985</v>
      </c>
      <c r="C4433" s="164">
        <v>43</v>
      </c>
      <c r="D4433" s="163"/>
      <c r="E4433" s="165">
        <v>42</v>
      </c>
      <c r="F4433" s="166"/>
      <c r="G4433" s="166"/>
      <c r="H4433" s="180">
        <f>H4434+H4440+H4438</f>
        <v>8145</v>
      </c>
      <c r="I4433" s="180">
        <f t="shared" ref="I4433:L4433" si="2742">I4434+I4440</f>
        <v>0</v>
      </c>
      <c r="J4433" s="180">
        <f>J4434+J4440+J4438</f>
        <v>10000</v>
      </c>
      <c r="K4433" s="180">
        <f t="shared" si="2742"/>
        <v>0</v>
      </c>
      <c r="L4433" s="180">
        <f t="shared" si="2742"/>
        <v>0</v>
      </c>
      <c r="M4433" s="180">
        <f t="shared" si="2726"/>
        <v>18145</v>
      </c>
    </row>
    <row r="4434" spans="1:13" s="197" customFormat="1" hidden="1" x14ac:dyDescent="0.2">
      <c r="A4434" s="116" t="s">
        <v>982</v>
      </c>
      <c r="B4434" s="100" t="s">
        <v>985</v>
      </c>
      <c r="C4434" s="101">
        <v>43</v>
      </c>
      <c r="D4434" s="116"/>
      <c r="E4434" s="111">
        <v>422</v>
      </c>
      <c r="F4434" s="139"/>
      <c r="G4434" s="181"/>
      <c r="H4434" s="106">
        <f t="shared" ref="H4434:J4434" si="2743">H4435+H4436+H4437</f>
        <v>5645</v>
      </c>
      <c r="I4434" s="106">
        <f t="shared" si="2743"/>
        <v>0</v>
      </c>
      <c r="J4434" s="106">
        <f t="shared" si="2743"/>
        <v>0</v>
      </c>
      <c r="K4434" s="106">
        <f t="shared" ref="K4434:L4434" si="2744">K4435+K4436+K4437</f>
        <v>0</v>
      </c>
      <c r="L4434" s="106">
        <f t="shared" si="2744"/>
        <v>0</v>
      </c>
      <c r="M4434" s="106">
        <f t="shared" si="2726"/>
        <v>5645</v>
      </c>
    </row>
    <row r="4435" spans="1:13" s="197" customFormat="1" ht="15" hidden="1" x14ac:dyDescent="0.2">
      <c r="A4435" s="95" t="s">
        <v>982</v>
      </c>
      <c r="B4435" s="93" t="s">
        <v>985</v>
      </c>
      <c r="C4435" s="94">
        <v>43</v>
      </c>
      <c r="D4435" s="95" t="s">
        <v>101</v>
      </c>
      <c r="E4435" s="117">
        <v>4221</v>
      </c>
      <c r="F4435" s="140" t="s">
        <v>74</v>
      </c>
      <c r="G4435" s="132"/>
      <c r="H4435" s="278">
        <v>3318</v>
      </c>
      <c r="I4435" s="278"/>
      <c r="J4435" s="278"/>
      <c r="K4435" s="278"/>
      <c r="L4435" s="278"/>
      <c r="M4435" s="278">
        <f t="shared" si="2726"/>
        <v>3318</v>
      </c>
    </row>
    <row r="4436" spans="1:13" s="197" customFormat="1" ht="15" hidden="1" x14ac:dyDescent="0.2">
      <c r="A4436" s="95" t="s">
        <v>982</v>
      </c>
      <c r="B4436" s="93" t="s">
        <v>985</v>
      </c>
      <c r="C4436" s="94">
        <v>43</v>
      </c>
      <c r="D4436" s="95" t="s">
        <v>101</v>
      </c>
      <c r="E4436" s="117">
        <v>4222</v>
      </c>
      <c r="F4436" s="140" t="s">
        <v>75</v>
      </c>
      <c r="G4436" s="132"/>
      <c r="H4436" s="293">
        <v>1327</v>
      </c>
      <c r="I4436" s="293"/>
      <c r="J4436" s="293"/>
      <c r="K4436" s="293"/>
      <c r="L4436" s="293"/>
      <c r="M4436" s="293">
        <f t="shared" si="2726"/>
        <v>1327</v>
      </c>
    </row>
    <row r="4437" spans="1:13" s="197" customFormat="1" ht="15" hidden="1" x14ac:dyDescent="0.2">
      <c r="A4437" s="95" t="s">
        <v>982</v>
      </c>
      <c r="B4437" s="93" t="s">
        <v>985</v>
      </c>
      <c r="C4437" s="94">
        <v>43</v>
      </c>
      <c r="D4437" s="95" t="s">
        <v>101</v>
      </c>
      <c r="E4437" s="117">
        <v>4223</v>
      </c>
      <c r="F4437" s="140" t="s">
        <v>76</v>
      </c>
      <c r="G4437" s="132"/>
      <c r="H4437" s="281">
        <v>1000</v>
      </c>
      <c r="I4437" s="281"/>
      <c r="J4437" s="281"/>
      <c r="K4437" s="281"/>
      <c r="L4437" s="281"/>
      <c r="M4437" s="281">
        <f t="shared" si="2726"/>
        <v>1000</v>
      </c>
    </row>
    <row r="4438" spans="1:13" s="197" customFormat="1" hidden="1" x14ac:dyDescent="0.2">
      <c r="A4438" s="95" t="s">
        <v>982</v>
      </c>
      <c r="B4438" s="93" t="s">
        <v>985</v>
      </c>
      <c r="C4438" s="94">
        <v>43</v>
      </c>
      <c r="D4438" s="95"/>
      <c r="E4438" s="117">
        <v>423</v>
      </c>
      <c r="F4438" s="140"/>
      <c r="G4438" s="132"/>
      <c r="H4438" s="106">
        <f>H4439</f>
        <v>0</v>
      </c>
      <c r="I4438" s="106">
        <f>I4439</f>
        <v>0</v>
      </c>
      <c r="J4438" s="106">
        <f>J4439</f>
        <v>10000</v>
      </c>
      <c r="K4438" s="106">
        <f t="shared" ref="K4438:L4438" si="2745">K4439</f>
        <v>0</v>
      </c>
      <c r="L4438" s="106">
        <f t="shared" si="2745"/>
        <v>0</v>
      </c>
      <c r="M4438" s="106">
        <f t="shared" si="2726"/>
        <v>10000</v>
      </c>
    </row>
    <row r="4439" spans="1:13" s="197" customFormat="1" ht="15" hidden="1" x14ac:dyDescent="0.2">
      <c r="A4439" s="95" t="s">
        <v>982</v>
      </c>
      <c r="B4439" s="93" t="s">
        <v>985</v>
      </c>
      <c r="C4439" s="94">
        <v>43</v>
      </c>
      <c r="D4439" s="95" t="s">
        <v>101</v>
      </c>
      <c r="E4439" s="117">
        <v>4231</v>
      </c>
      <c r="F4439" s="140" t="s">
        <v>241</v>
      </c>
      <c r="G4439" s="132"/>
      <c r="H4439" s="278">
        <v>0</v>
      </c>
      <c r="I4439" s="278">
        <v>0</v>
      </c>
      <c r="J4439" s="278">
        <v>10000</v>
      </c>
      <c r="K4439" s="278">
        <v>0</v>
      </c>
      <c r="L4439" s="278">
        <v>0</v>
      </c>
      <c r="M4439" s="278">
        <f t="shared" si="2726"/>
        <v>10000</v>
      </c>
    </row>
    <row r="4440" spans="1:13" s="197" customFormat="1" hidden="1" x14ac:dyDescent="0.2">
      <c r="A4440" s="116" t="s">
        <v>982</v>
      </c>
      <c r="B4440" s="100" t="s">
        <v>985</v>
      </c>
      <c r="C4440" s="101">
        <v>43</v>
      </c>
      <c r="D4440" s="116"/>
      <c r="E4440" s="111">
        <v>426</v>
      </c>
      <c r="F4440" s="139"/>
      <c r="G4440" s="181"/>
      <c r="H4440" s="106">
        <f t="shared" ref="H4440:L4440" si="2746">H4441</f>
        <v>2500</v>
      </c>
      <c r="I4440" s="106">
        <f t="shared" si="2746"/>
        <v>0</v>
      </c>
      <c r="J4440" s="106">
        <f t="shared" si="2746"/>
        <v>0</v>
      </c>
      <c r="K4440" s="106">
        <f t="shared" si="2746"/>
        <v>0</v>
      </c>
      <c r="L4440" s="106">
        <f t="shared" si="2746"/>
        <v>0</v>
      </c>
      <c r="M4440" s="106">
        <f t="shared" si="2726"/>
        <v>2500</v>
      </c>
    </row>
    <row r="4441" spans="1:13" s="197" customFormat="1" ht="15" hidden="1" x14ac:dyDescent="0.2">
      <c r="A4441" s="95" t="s">
        <v>982</v>
      </c>
      <c r="B4441" s="93" t="s">
        <v>985</v>
      </c>
      <c r="C4441" s="94">
        <v>43</v>
      </c>
      <c r="D4441" s="95" t="s">
        <v>101</v>
      </c>
      <c r="E4441" s="117">
        <v>4262</v>
      </c>
      <c r="F4441" s="140" t="s">
        <v>86</v>
      </c>
      <c r="G4441" s="132"/>
      <c r="H4441" s="278">
        <v>2500</v>
      </c>
      <c r="I4441" s="278"/>
      <c r="J4441" s="278"/>
      <c r="K4441" s="278"/>
      <c r="L4441" s="278"/>
      <c r="M4441" s="278">
        <f t="shared" si="2726"/>
        <v>2500</v>
      </c>
    </row>
    <row r="4442" spans="1:13" s="197" customFormat="1" ht="33.75" hidden="1" x14ac:dyDescent="0.2">
      <c r="A4442" s="187" t="s">
        <v>982</v>
      </c>
      <c r="B4442" s="169" t="s">
        <v>986</v>
      </c>
      <c r="C4442" s="169"/>
      <c r="D4442" s="169"/>
      <c r="E4442" s="170"/>
      <c r="F4442" s="172" t="s">
        <v>886</v>
      </c>
      <c r="G4442" s="173" t="s">
        <v>661</v>
      </c>
      <c r="H4442" s="297">
        <f>H4443+H4447+H4450+H4459+H4462+H4469</f>
        <v>3590882</v>
      </c>
      <c r="I4442" s="297">
        <f t="shared" ref="I4442:L4442" si="2747">I4443+I4447+I4450+I4459+I4462+I4469</f>
        <v>0</v>
      </c>
      <c r="J4442" s="297">
        <f t="shared" si="2747"/>
        <v>346041</v>
      </c>
      <c r="K4442" s="297">
        <f t="shared" si="2747"/>
        <v>0</v>
      </c>
      <c r="L4442" s="297">
        <f t="shared" si="2747"/>
        <v>0</v>
      </c>
      <c r="M4442" s="297">
        <f t="shared" ref="M4442:M4492" si="2748">H4442-I4442+J4442-K4442+L4442</f>
        <v>3936923</v>
      </c>
    </row>
    <row r="4443" spans="1:13" s="197" customFormat="1" hidden="1" x14ac:dyDescent="0.2">
      <c r="A4443" s="182" t="s">
        <v>982</v>
      </c>
      <c r="B4443" s="163" t="s">
        <v>986</v>
      </c>
      <c r="C4443" s="164">
        <v>11</v>
      </c>
      <c r="D4443" s="163"/>
      <c r="E4443" s="165">
        <v>32</v>
      </c>
      <c r="F4443" s="166"/>
      <c r="G4443" s="166"/>
      <c r="H4443" s="180">
        <f t="shared" ref="H4443:L4443" si="2749">H4444</f>
        <v>276448</v>
      </c>
      <c r="I4443" s="180">
        <f t="shared" si="2749"/>
        <v>0</v>
      </c>
      <c r="J4443" s="180">
        <f t="shared" si="2749"/>
        <v>50000</v>
      </c>
      <c r="K4443" s="180">
        <f t="shared" si="2749"/>
        <v>0</v>
      </c>
      <c r="L4443" s="180">
        <f t="shared" si="2749"/>
        <v>0</v>
      </c>
      <c r="M4443" s="180">
        <f t="shared" si="2748"/>
        <v>326448</v>
      </c>
    </row>
    <row r="4444" spans="1:13" s="197" customFormat="1" hidden="1" x14ac:dyDescent="0.2">
      <c r="A4444" s="116" t="s">
        <v>982</v>
      </c>
      <c r="B4444" s="100" t="s">
        <v>986</v>
      </c>
      <c r="C4444" s="101">
        <v>11</v>
      </c>
      <c r="D4444" s="116"/>
      <c r="E4444" s="111">
        <v>323</v>
      </c>
      <c r="F4444" s="139"/>
      <c r="G4444" s="181"/>
      <c r="H4444" s="106">
        <f t="shared" ref="H4444:I4444" si="2750">SUM(H4445:H4446)</f>
        <v>276448</v>
      </c>
      <c r="I4444" s="106">
        <f t="shared" si="2750"/>
        <v>0</v>
      </c>
      <c r="J4444" s="106">
        <f t="shared" ref="J4444:L4444" si="2751">SUM(J4445:J4446)</f>
        <v>50000</v>
      </c>
      <c r="K4444" s="106">
        <f t="shared" si="2751"/>
        <v>0</v>
      </c>
      <c r="L4444" s="106">
        <f t="shared" si="2751"/>
        <v>0</v>
      </c>
      <c r="M4444" s="106">
        <f t="shared" si="2748"/>
        <v>326448</v>
      </c>
    </row>
    <row r="4445" spans="1:13" s="197" customFormat="1" ht="15" hidden="1" x14ac:dyDescent="0.2">
      <c r="A4445" s="95" t="s">
        <v>982</v>
      </c>
      <c r="B4445" s="93" t="s">
        <v>986</v>
      </c>
      <c r="C4445" s="94">
        <v>11</v>
      </c>
      <c r="D4445" s="95" t="s">
        <v>101</v>
      </c>
      <c r="E4445" s="117">
        <v>3232</v>
      </c>
      <c r="F4445" s="140" t="s">
        <v>53</v>
      </c>
      <c r="G4445" s="132"/>
      <c r="H4445" s="278">
        <v>192448</v>
      </c>
      <c r="I4445" s="278"/>
      <c r="J4445" s="278">
        <v>50000</v>
      </c>
      <c r="K4445" s="278"/>
      <c r="L4445" s="278"/>
      <c r="M4445" s="278">
        <f t="shared" si="2748"/>
        <v>242448</v>
      </c>
    </row>
    <row r="4446" spans="1:13" s="197" customFormat="1" ht="15" hidden="1" x14ac:dyDescent="0.2">
      <c r="A4446" s="95" t="s">
        <v>982</v>
      </c>
      <c r="B4446" s="93" t="s">
        <v>986</v>
      </c>
      <c r="C4446" s="94">
        <v>11</v>
      </c>
      <c r="D4446" s="95" t="s">
        <v>101</v>
      </c>
      <c r="E4446" s="117">
        <v>3237</v>
      </c>
      <c r="F4446" s="140" t="s">
        <v>58</v>
      </c>
      <c r="G4446" s="132"/>
      <c r="H4446" s="293">
        <v>84000</v>
      </c>
      <c r="I4446" s="293"/>
      <c r="J4446" s="293"/>
      <c r="K4446" s="293"/>
      <c r="L4446" s="293"/>
      <c r="M4446" s="293">
        <f t="shared" si="2748"/>
        <v>84000</v>
      </c>
    </row>
    <row r="4447" spans="1:13" s="197" customFormat="1" hidden="1" x14ac:dyDescent="0.2">
      <c r="A4447" s="182" t="s">
        <v>982</v>
      </c>
      <c r="B4447" s="163" t="s">
        <v>986</v>
      </c>
      <c r="C4447" s="164">
        <v>11</v>
      </c>
      <c r="D4447" s="163"/>
      <c r="E4447" s="165">
        <v>41</v>
      </c>
      <c r="F4447" s="166"/>
      <c r="G4447" s="166"/>
      <c r="H4447" s="180">
        <f t="shared" ref="H4447:L4448" si="2752">H4448</f>
        <v>1</v>
      </c>
      <c r="I4447" s="180">
        <f t="shared" si="2752"/>
        <v>0</v>
      </c>
      <c r="J4447" s="180">
        <f t="shared" si="2752"/>
        <v>0</v>
      </c>
      <c r="K4447" s="180">
        <f t="shared" si="2752"/>
        <v>0</v>
      </c>
      <c r="L4447" s="180">
        <f t="shared" si="2752"/>
        <v>0</v>
      </c>
      <c r="M4447" s="180">
        <f t="shared" si="2748"/>
        <v>1</v>
      </c>
    </row>
    <row r="4448" spans="1:13" s="197" customFormat="1" hidden="1" x14ac:dyDescent="0.2">
      <c r="A4448" s="116" t="s">
        <v>982</v>
      </c>
      <c r="B4448" s="100" t="s">
        <v>986</v>
      </c>
      <c r="C4448" s="101">
        <v>11</v>
      </c>
      <c r="D4448" s="116"/>
      <c r="E4448" s="111">
        <v>411</v>
      </c>
      <c r="F4448" s="139"/>
      <c r="G4448" s="181"/>
      <c r="H4448" s="106">
        <f t="shared" si="2752"/>
        <v>1</v>
      </c>
      <c r="I4448" s="106">
        <f t="shared" si="2752"/>
        <v>0</v>
      </c>
      <c r="J4448" s="106">
        <f t="shared" si="2752"/>
        <v>0</v>
      </c>
      <c r="K4448" s="106">
        <f t="shared" si="2752"/>
        <v>0</v>
      </c>
      <c r="L4448" s="106">
        <f t="shared" si="2752"/>
        <v>0</v>
      </c>
      <c r="M4448" s="106">
        <f t="shared" si="2748"/>
        <v>1</v>
      </c>
    </row>
    <row r="4449" spans="1:16" s="197" customFormat="1" ht="15" hidden="1" x14ac:dyDescent="0.2">
      <c r="A4449" s="95" t="s">
        <v>982</v>
      </c>
      <c r="B4449" s="93" t="s">
        <v>986</v>
      </c>
      <c r="C4449" s="94">
        <v>11</v>
      </c>
      <c r="D4449" s="95" t="s">
        <v>101</v>
      </c>
      <c r="E4449" s="117">
        <v>4111</v>
      </c>
      <c r="F4449" s="140" t="s">
        <v>246</v>
      </c>
      <c r="G4449" s="132"/>
      <c r="H4449" s="275">
        <v>1</v>
      </c>
      <c r="I4449" s="275"/>
      <c r="J4449" s="275"/>
      <c r="K4449" s="275"/>
      <c r="L4449" s="275"/>
      <c r="M4449" s="275">
        <f t="shared" si="2748"/>
        <v>1</v>
      </c>
    </row>
    <row r="4450" spans="1:16" s="197" customFormat="1" hidden="1" x14ac:dyDescent="0.2">
      <c r="A4450" s="182" t="s">
        <v>982</v>
      </c>
      <c r="B4450" s="163" t="s">
        <v>986</v>
      </c>
      <c r="C4450" s="164">
        <v>11</v>
      </c>
      <c r="D4450" s="163"/>
      <c r="E4450" s="165">
        <v>42</v>
      </c>
      <c r="F4450" s="166"/>
      <c r="G4450" s="166"/>
      <c r="H4450" s="180">
        <f>H4451+H4453+H4457</f>
        <v>3283797</v>
      </c>
      <c r="I4450" s="180">
        <f>I4451+I4453+I4457</f>
        <v>0</v>
      </c>
      <c r="J4450" s="180">
        <f>J4451+J4453+J4457</f>
        <v>295041</v>
      </c>
      <c r="K4450" s="180">
        <f>K4451+K4453+K4457</f>
        <v>0</v>
      </c>
      <c r="L4450" s="180">
        <f>L4451+L4453+L4457</f>
        <v>0</v>
      </c>
      <c r="M4450" s="180">
        <f t="shared" si="2748"/>
        <v>3578838</v>
      </c>
    </row>
    <row r="4451" spans="1:16" s="197" customFormat="1" hidden="1" x14ac:dyDescent="0.2">
      <c r="A4451" s="116" t="s">
        <v>982</v>
      </c>
      <c r="B4451" s="100" t="s">
        <v>986</v>
      </c>
      <c r="C4451" s="101">
        <v>11</v>
      </c>
      <c r="D4451" s="116"/>
      <c r="E4451" s="111">
        <v>421</v>
      </c>
      <c r="F4451" s="139"/>
      <c r="G4451" s="181"/>
      <c r="H4451" s="106">
        <f t="shared" ref="H4451:L4451" si="2753">H4452</f>
        <v>3058794</v>
      </c>
      <c r="I4451" s="106">
        <f t="shared" si="2753"/>
        <v>0</v>
      </c>
      <c r="J4451" s="106">
        <f t="shared" si="2753"/>
        <v>285041</v>
      </c>
      <c r="K4451" s="106">
        <f t="shared" si="2753"/>
        <v>0</v>
      </c>
      <c r="L4451" s="106">
        <f t="shared" si="2753"/>
        <v>0</v>
      </c>
      <c r="M4451" s="106">
        <f t="shared" si="2748"/>
        <v>3343835</v>
      </c>
    </row>
    <row r="4452" spans="1:16" s="197" customFormat="1" ht="15" hidden="1" x14ac:dyDescent="0.2">
      <c r="A4452" s="95" t="s">
        <v>982</v>
      </c>
      <c r="B4452" s="93" t="s">
        <v>986</v>
      </c>
      <c r="C4452" s="94">
        <v>11</v>
      </c>
      <c r="D4452" s="95" t="s">
        <v>101</v>
      </c>
      <c r="E4452" s="117">
        <v>4214</v>
      </c>
      <c r="F4452" s="140" t="s">
        <v>500</v>
      </c>
      <c r="G4452" s="132"/>
      <c r="H4452" s="278">
        <v>3058794</v>
      </c>
      <c r="I4452" s="278"/>
      <c r="J4452" s="278">
        <v>285041</v>
      </c>
      <c r="K4452" s="278"/>
      <c r="L4452" s="278"/>
      <c r="M4452" s="278">
        <f t="shared" si="2748"/>
        <v>3343835</v>
      </c>
    </row>
    <row r="4453" spans="1:16" s="197" customFormat="1" hidden="1" x14ac:dyDescent="0.2">
      <c r="A4453" s="116" t="s">
        <v>982</v>
      </c>
      <c r="B4453" s="100" t="s">
        <v>986</v>
      </c>
      <c r="C4453" s="101">
        <v>11</v>
      </c>
      <c r="D4453" s="116"/>
      <c r="E4453" s="111">
        <v>422</v>
      </c>
      <c r="F4453" s="139"/>
      <c r="G4453" s="181"/>
      <c r="H4453" s="106">
        <f t="shared" ref="H4453:I4453" si="2754">SUM(H4454:H4456)</f>
        <v>3</v>
      </c>
      <c r="I4453" s="106">
        <f t="shared" si="2754"/>
        <v>0</v>
      </c>
      <c r="J4453" s="106">
        <f t="shared" ref="J4453:L4453" si="2755">SUM(J4454:J4456)</f>
        <v>10000</v>
      </c>
      <c r="K4453" s="106">
        <f t="shared" si="2755"/>
        <v>0</v>
      </c>
      <c r="L4453" s="106">
        <f t="shared" si="2755"/>
        <v>0</v>
      </c>
      <c r="M4453" s="106">
        <f t="shared" si="2748"/>
        <v>10003</v>
      </c>
    </row>
    <row r="4454" spans="1:16" s="197" customFormat="1" ht="15" hidden="1" x14ac:dyDescent="0.2">
      <c r="A4454" s="95" t="s">
        <v>982</v>
      </c>
      <c r="B4454" s="93" t="s">
        <v>986</v>
      </c>
      <c r="C4454" s="94">
        <v>11</v>
      </c>
      <c r="D4454" s="95" t="s">
        <v>101</v>
      </c>
      <c r="E4454" s="117">
        <v>4221</v>
      </c>
      <c r="F4454" s="140" t="s">
        <v>74</v>
      </c>
      <c r="G4454" s="132"/>
      <c r="H4454" s="275">
        <v>1</v>
      </c>
      <c r="I4454" s="275"/>
      <c r="J4454" s="275"/>
      <c r="K4454" s="275"/>
      <c r="L4454" s="275"/>
      <c r="M4454" s="275">
        <f t="shared" si="2748"/>
        <v>1</v>
      </c>
    </row>
    <row r="4455" spans="1:16" s="197" customFormat="1" ht="15" hidden="1" x14ac:dyDescent="0.2">
      <c r="A4455" s="95" t="s">
        <v>982</v>
      </c>
      <c r="B4455" s="93" t="s">
        <v>986</v>
      </c>
      <c r="C4455" s="94">
        <v>11</v>
      </c>
      <c r="D4455" s="95" t="s">
        <v>101</v>
      </c>
      <c r="E4455" s="117">
        <v>4223</v>
      </c>
      <c r="F4455" s="140" t="s">
        <v>76</v>
      </c>
      <c r="G4455" s="132"/>
      <c r="H4455" s="275">
        <v>1</v>
      </c>
      <c r="I4455" s="275"/>
      <c r="J4455" s="275">
        <v>5000</v>
      </c>
      <c r="K4455" s="275"/>
      <c r="L4455" s="275"/>
      <c r="M4455" s="275">
        <f t="shared" si="2748"/>
        <v>5001</v>
      </c>
    </row>
    <row r="4456" spans="1:16" s="197" customFormat="1" ht="15" hidden="1" x14ac:dyDescent="0.2">
      <c r="A4456" s="95" t="s">
        <v>982</v>
      </c>
      <c r="B4456" s="93" t="s">
        <v>986</v>
      </c>
      <c r="C4456" s="94">
        <v>11</v>
      </c>
      <c r="D4456" s="95" t="s">
        <v>101</v>
      </c>
      <c r="E4456" s="117">
        <v>4227</v>
      </c>
      <c r="F4456" s="140" t="s">
        <v>77</v>
      </c>
      <c r="G4456" s="132"/>
      <c r="H4456" s="275">
        <v>1</v>
      </c>
      <c r="I4456" s="275"/>
      <c r="J4456" s="275">
        <v>5000</v>
      </c>
      <c r="K4456" s="275"/>
      <c r="L4456" s="275"/>
      <c r="M4456" s="275">
        <f t="shared" si="2748"/>
        <v>5001</v>
      </c>
    </row>
    <row r="4457" spans="1:16" s="197" customFormat="1" hidden="1" x14ac:dyDescent="0.2">
      <c r="A4457" s="116" t="s">
        <v>982</v>
      </c>
      <c r="B4457" s="100" t="s">
        <v>986</v>
      </c>
      <c r="C4457" s="101">
        <v>11</v>
      </c>
      <c r="D4457" s="116"/>
      <c r="E4457" s="111">
        <v>426</v>
      </c>
      <c r="F4457" s="139"/>
      <c r="G4457" s="181"/>
      <c r="H4457" s="106">
        <f t="shared" ref="H4457:L4457" si="2756">H4458</f>
        <v>225000</v>
      </c>
      <c r="I4457" s="106">
        <f t="shared" si="2756"/>
        <v>0</v>
      </c>
      <c r="J4457" s="106">
        <f t="shared" si="2756"/>
        <v>0</v>
      </c>
      <c r="K4457" s="106">
        <f t="shared" si="2756"/>
        <v>0</v>
      </c>
      <c r="L4457" s="106">
        <f t="shared" si="2756"/>
        <v>0</v>
      </c>
      <c r="M4457" s="106">
        <f t="shared" si="2748"/>
        <v>225000</v>
      </c>
    </row>
    <row r="4458" spans="1:16" s="197" customFormat="1" ht="15" hidden="1" x14ac:dyDescent="0.2">
      <c r="A4458" s="93" t="s">
        <v>982</v>
      </c>
      <c r="B4458" s="93" t="s">
        <v>986</v>
      </c>
      <c r="C4458" s="94">
        <v>11</v>
      </c>
      <c r="D4458" s="95" t="s">
        <v>101</v>
      </c>
      <c r="E4458" s="117">
        <v>4264</v>
      </c>
      <c r="F4458" s="140" t="s">
        <v>816</v>
      </c>
      <c r="G4458" s="132"/>
      <c r="H4458" s="275">
        <v>225000</v>
      </c>
      <c r="I4458" s="275"/>
      <c r="J4458" s="275"/>
      <c r="K4458" s="275"/>
      <c r="L4458" s="275"/>
      <c r="M4458" s="275">
        <f t="shared" si="2748"/>
        <v>225000</v>
      </c>
    </row>
    <row r="4459" spans="1:16" s="272" customFormat="1" hidden="1" x14ac:dyDescent="0.2">
      <c r="A4459" s="163" t="s">
        <v>982</v>
      </c>
      <c r="B4459" s="163" t="s">
        <v>986</v>
      </c>
      <c r="C4459" s="164">
        <v>11</v>
      </c>
      <c r="D4459" s="163" t="s">
        <v>730</v>
      </c>
      <c r="E4459" s="165">
        <v>45</v>
      </c>
      <c r="F4459" s="166" t="s">
        <v>730</v>
      </c>
      <c r="G4459" s="166"/>
      <c r="H4459" s="180">
        <f t="shared" ref="H4459:L4459" si="2757">H4460</f>
        <v>24000</v>
      </c>
      <c r="I4459" s="180">
        <f t="shared" si="2757"/>
        <v>0</v>
      </c>
      <c r="J4459" s="180">
        <f t="shared" si="2757"/>
        <v>0</v>
      </c>
      <c r="K4459" s="180">
        <f t="shared" si="2757"/>
        <v>0</v>
      </c>
      <c r="L4459" s="180">
        <f t="shared" si="2757"/>
        <v>0</v>
      </c>
      <c r="M4459" s="180">
        <f t="shared" si="2748"/>
        <v>24000</v>
      </c>
    </row>
    <row r="4460" spans="1:16" s="272" customFormat="1" hidden="1" x14ac:dyDescent="0.2">
      <c r="A4460" s="100" t="s">
        <v>982</v>
      </c>
      <c r="B4460" s="100" t="s">
        <v>986</v>
      </c>
      <c r="C4460" s="101">
        <v>11</v>
      </c>
      <c r="D4460" s="116" t="s">
        <v>730</v>
      </c>
      <c r="E4460" s="111">
        <v>451</v>
      </c>
      <c r="F4460" s="139" t="s">
        <v>730</v>
      </c>
      <c r="G4460" s="181"/>
      <c r="H4460" s="106">
        <f t="shared" ref="H4460:L4460" si="2758">SUM(H4461)</f>
        <v>24000</v>
      </c>
      <c r="I4460" s="106">
        <f t="shared" si="2758"/>
        <v>0</v>
      </c>
      <c r="J4460" s="106">
        <f t="shared" si="2758"/>
        <v>0</v>
      </c>
      <c r="K4460" s="106">
        <f t="shared" si="2758"/>
        <v>0</v>
      </c>
      <c r="L4460" s="106">
        <f t="shared" si="2758"/>
        <v>0</v>
      </c>
      <c r="M4460" s="106">
        <f t="shared" si="2748"/>
        <v>24000</v>
      </c>
    </row>
    <row r="4461" spans="1:16" s="273" customFormat="1" ht="30" hidden="1" x14ac:dyDescent="0.2">
      <c r="A4461" s="93" t="s">
        <v>982</v>
      </c>
      <c r="B4461" s="93" t="s">
        <v>986</v>
      </c>
      <c r="C4461" s="94">
        <v>11</v>
      </c>
      <c r="D4461" s="95" t="s">
        <v>101</v>
      </c>
      <c r="E4461" s="117">
        <v>4511</v>
      </c>
      <c r="F4461" s="140" t="s">
        <v>987</v>
      </c>
      <c r="G4461" s="132"/>
      <c r="H4461" s="278">
        <v>24000</v>
      </c>
      <c r="I4461" s="278"/>
      <c r="J4461" s="278"/>
      <c r="K4461" s="278"/>
      <c r="L4461" s="278"/>
      <c r="M4461" s="278">
        <f t="shared" si="2748"/>
        <v>24000</v>
      </c>
    </row>
    <row r="4462" spans="1:16" s="197" customFormat="1" hidden="1" x14ac:dyDescent="0.2">
      <c r="A4462" s="182" t="s">
        <v>982</v>
      </c>
      <c r="B4462" s="163" t="s">
        <v>986</v>
      </c>
      <c r="C4462" s="164">
        <v>31</v>
      </c>
      <c r="D4462" s="163"/>
      <c r="E4462" s="165">
        <v>32</v>
      </c>
      <c r="F4462" s="166"/>
      <c r="G4462" s="166"/>
      <c r="H4462" s="399">
        <f>H4463+H4464</f>
        <v>0</v>
      </c>
      <c r="I4462" s="399">
        <f>I4463+I4464</f>
        <v>0</v>
      </c>
      <c r="J4462" s="399">
        <f>J4463+J4466</f>
        <v>1000</v>
      </c>
      <c r="K4462" s="399">
        <f t="shared" ref="K4462:L4462" si="2759">K4463+K4464</f>
        <v>0</v>
      </c>
      <c r="L4462" s="399">
        <f t="shared" si="2759"/>
        <v>0</v>
      </c>
      <c r="M4462" s="180">
        <f t="shared" si="2748"/>
        <v>1000</v>
      </c>
    </row>
    <row r="4463" spans="1:16" s="197" customFormat="1" hidden="1" x14ac:dyDescent="0.2">
      <c r="A4463" s="116" t="s">
        <v>982</v>
      </c>
      <c r="B4463" s="100" t="s">
        <v>986</v>
      </c>
      <c r="C4463" s="101">
        <v>31</v>
      </c>
      <c r="D4463" s="116"/>
      <c r="E4463" s="111">
        <v>322</v>
      </c>
      <c r="F4463" s="116"/>
      <c r="G4463" s="100"/>
      <c r="H4463" s="400">
        <v>0</v>
      </c>
      <c r="I4463" s="401"/>
      <c r="J4463" s="402">
        <f>J4464+J4465</f>
        <v>400</v>
      </c>
      <c r="K4463" s="401"/>
      <c r="L4463" s="401"/>
      <c r="M4463" s="406">
        <f t="shared" si="2748"/>
        <v>400</v>
      </c>
      <c r="N4463" s="106"/>
      <c r="O4463" s="106"/>
      <c r="P4463" s="106"/>
    </row>
    <row r="4464" spans="1:16" s="197" customFormat="1" ht="15" hidden="1" x14ac:dyDescent="0.2">
      <c r="A4464" s="95" t="s">
        <v>982</v>
      </c>
      <c r="B4464" s="93" t="s">
        <v>986</v>
      </c>
      <c r="C4464" s="94">
        <v>31</v>
      </c>
      <c r="D4464" s="95" t="s">
        <v>101</v>
      </c>
      <c r="E4464" s="117">
        <v>3223</v>
      </c>
      <c r="F4464" s="236" t="s">
        <v>48</v>
      </c>
      <c r="G4464" s="93"/>
      <c r="H4464" s="403">
        <v>0</v>
      </c>
      <c r="I4464" s="404"/>
      <c r="J4464" s="405">
        <v>300</v>
      </c>
      <c r="K4464" s="404"/>
      <c r="L4464" s="404"/>
      <c r="M4464" s="407">
        <f t="shared" si="2748"/>
        <v>300</v>
      </c>
      <c r="N4464" s="278"/>
      <c r="O4464" s="278"/>
      <c r="P4464" s="278"/>
    </row>
    <row r="4465" spans="1:17" s="197" customFormat="1" ht="15" hidden="1" x14ac:dyDescent="0.2">
      <c r="A4465" s="95" t="s">
        <v>982</v>
      </c>
      <c r="B4465" s="93" t="s">
        <v>986</v>
      </c>
      <c r="C4465" s="94">
        <v>31</v>
      </c>
      <c r="D4465" s="95" t="s">
        <v>101</v>
      </c>
      <c r="E4465" s="117">
        <v>3224</v>
      </c>
      <c r="F4465" s="95" t="s">
        <v>155</v>
      </c>
      <c r="G4465" s="93"/>
      <c r="H4465" s="403"/>
      <c r="I4465" s="404"/>
      <c r="J4465" s="405">
        <v>100</v>
      </c>
      <c r="K4465" s="404"/>
      <c r="L4465" s="404"/>
      <c r="M4465" s="407">
        <f t="shared" si="2748"/>
        <v>100</v>
      </c>
      <c r="N4465" s="293"/>
      <c r="O4465" s="293"/>
      <c r="P4465" s="293"/>
    </row>
    <row r="4466" spans="1:17" s="197" customFormat="1" hidden="1" x14ac:dyDescent="0.2">
      <c r="A4466" s="116" t="s">
        <v>982</v>
      </c>
      <c r="B4466" s="100" t="s">
        <v>986</v>
      </c>
      <c r="C4466" s="101">
        <v>31</v>
      </c>
      <c r="D4466" s="116"/>
      <c r="E4466" s="111">
        <v>323</v>
      </c>
      <c r="F4466" s="139"/>
      <c r="G4466" s="181"/>
      <c r="H4466" s="106">
        <f>H4467+H4468</f>
        <v>0</v>
      </c>
      <c r="I4466" s="106">
        <f>I4467+I4468</f>
        <v>0</v>
      </c>
      <c r="J4466" s="106">
        <f>J4467+J4468</f>
        <v>600</v>
      </c>
      <c r="K4466" s="106">
        <f t="shared" ref="K4466:L4466" si="2760">K4467+K4468</f>
        <v>0</v>
      </c>
      <c r="L4466" s="106">
        <f t="shared" si="2760"/>
        <v>0</v>
      </c>
      <c r="M4466" s="105">
        <f t="shared" si="2748"/>
        <v>600</v>
      </c>
    </row>
    <row r="4467" spans="1:17" s="197" customFormat="1" ht="15" hidden="1" x14ac:dyDescent="0.2">
      <c r="A4467" s="95" t="s">
        <v>982</v>
      </c>
      <c r="B4467" s="93" t="s">
        <v>986</v>
      </c>
      <c r="C4467" s="94">
        <v>31</v>
      </c>
      <c r="D4467" s="95" t="s">
        <v>101</v>
      </c>
      <c r="E4467" s="117">
        <v>3232</v>
      </c>
      <c r="F4467" s="140" t="s">
        <v>53</v>
      </c>
      <c r="G4467" s="132"/>
      <c r="H4467" s="278">
        <v>0</v>
      </c>
      <c r="I4467" s="278"/>
      <c r="J4467" s="278">
        <v>500</v>
      </c>
      <c r="K4467" s="278"/>
      <c r="L4467" s="278"/>
      <c r="M4467" s="277">
        <f t="shared" si="2748"/>
        <v>500</v>
      </c>
    </row>
    <row r="4468" spans="1:17" s="197" customFormat="1" ht="15" hidden="1" x14ac:dyDescent="0.2">
      <c r="A4468" s="95" t="s">
        <v>982</v>
      </c>
      <c r="B4468" s="93" t="s">
        <v>986</v>
      </c>
      <c r="C4468" s="94">
        <v>31</v>
      </c>
      <c r="D4468" s="95" t="s">
        <v>101</v>
      </c>
      <c r="E4468" s="117">
        <v>3234</v>
      </c>
      <c r="F4468" s="140" t="s">
        <v>55</v>
      </c>
      <c r="G4468" s="132"/>
      <c r="H4468" s="293">
        <v>0</v>
      </c>
      <c r="I4468" s="293"/>
      <c r="J4468" s="293">
        <v>100</v>
      </c>
      <c r="K4468" s="293"/>
      <c r="L4468" s="293"/>
      <c r="M4468" s="279">
        <f t="shared" si="2748"/>
        <v>100</v>
      </c>
    </row>
    <row r="4469" spans="1:17" s="197" customFormat="1" hidden="1" x14ac:dyDescent="0.2">
      <c r="A4469" s="182" t="s">
        <v>982</v>
      </c>
      <c r="B4469" s="163" t="s">
        <v>986</v>
      </c>
      <c r="C4469" s="164">
        <v>43</v>
      </c>
      <c r="D4469" s="163"/>
      <c r="E4469" s="165">
        <v>32</v>
      </c>
      <c r="F4469" s="166"/>
      <c r="G4469" s="166"/>
      <c r="H4469" s="399">
        <f t="shared" ref="H4469:L4470" si="2761">H4470</f>
        <v>6636</v>
      </c>
      <c r="I4469" s="399">
        <f t="shared" si="2761"/>
        <v>0</v>
      </c>
      <c r="J4469" s="399">
        <f t="shared" si="2761"/>
        <v>0</v>
      </c>
      <c r="K4469" s="399">
        <f t="shared" si="2761"/>
        <v>0</v>
      </c>
      <c r="L4469" s="399">
        <f t="shared" si="2761"/>
        <v>0</v>
      </c>
      <c r="M4469" s="180">
        <f t="shared" si="2748"/>
        <v>6636</v>
      </c>
    </row>
    <row r="4470" spans="1:17" s="197" customFormat="1" hidden="1" x14ac:dyDescent="0.2">
      <c r="A4470" s="116" t="s">
        <v>982</v>
      </c>
      <c r="B4470" s="100" t="s">
        <v>986</v>
      </c>
      <c r="C4470" s="101">
        <v>43</v>
      </c>
      <c r="D4470" s="116"/>
      <c r="E4470" s="111">
        <v>323</v>
      </c>
      <c r="F4470" s="139"/>
      <c r="G4470" s="181"/>
      <c r="H4470" s="106">
        <f t="shared" si="2761"/>
        <v>6636</v>
      </c>
      <c r="I4470" s="106">
        <f t="shared" si="2761"/>
        <v>0</v>
      </c>
      <c r="J4470" s="106">
        <f t="shared" si="2761"/>
        <v>0</v>
      </c>
      <c r="K4470" s="106">
        <f t="shared" si="2761"/>
        <v>0</v>
      </c>
      <c r="L4470" s="106">
        <f t="shared" si="2761"/>
        <v>0</v>
      </c>
      <c r="M4470" s="105">
        <f t="shared" si="2748"/>
        <v>6636</v>
      </c>
    </row>
    <row r="4471" spans="1:17" s="197" customFormat="1" hidden="1" x14ac:dyDescent="0.2">
      <c r="A4471" s="95" t="s">
        <v>982</v>
      </c>
      <c r="B4471" s="93" t="s">
        <v>986</v>
      </c>
      <c r="C4471" s="94">
        <v>43</v>
      </c>
      <c r="D4471" s="95" t="s">
        <v>101</v>
      </c>
      <c r="E4471" s="117">
        <v>3232</v>
      </c>
      <c r="F4471" s="140" t="s">
        <v>53</v>
      </c>
      <c r="G4471" s="116"/>
      <c r="H4471" s="278">
        <v>6636</v>
      </c>
      <c r="I4471" s="400"/>
      <c r="J4471" s="401"/>
      <c r="K4471" s="400"/>
      <c r="L4471" s="400"/>
      <c r="M4471" s="278">
        <f t="shared" si="2748"/>
        <v>6636</v>
      </c>
      <c r="N4471" s="106"/>
      <c r="O4471" s="106"/>
      <c r="P4471" s="106"/>
      <c r="Q4471" s="106"/>
    </row>
    <row r="4472" spans="1:17" s="197" customFormat="1" ht="33.75" hidden="1" x14ac:dyDescent="0.2">
      <c r="A4472" s="187" t="s">
        <v>982</v>
      </c>
      <c r="B4472" s="169" t="s">
        <v>988</v>
      </c>
      <c r="C4472" s="169"/>
      <c r="D4472" s="169"/>
      <c r="E4472" s="170"/>
      <c r="F4472" s="172" t="s">
        <v>989</v>
      </c>
      <c r="G4472" s="173" t="s">
        <v>661</v>
      </c>
      <c r="H4472" s="297">
        <f>H4473+H4482+H4479+H4485</f>
        <v>990442</v>
      </c>
      <c r="I4472" s="297">
        <f t="shared" ref="I4472:L4472" si="2762">I4473+I4482+I4479+I4485</f>
        <v>0</v>
      </c>
      <c r="J4472" s="297">
        <f t="shared" si="2762"/>
        <v>150</v>
      </c>
      <c r="K4472" s="297">
        <f t="shared" si="2762"/>
        <v>0</v>
      </c>
      <c r="L4472" s="297">
        <f t="shared" si="2762"/>
        <v>0</v>
      </c>
      <c r="M4472" s="297">
        <f t="shared" si="2748"/>
        <v>990592</v>
      </c>
    </row>
    <row r="4473" spans="1:17" s="197" customFormat="1" hidden="1" x14ac:dyDescent="0.2">
      <c r="A4473" s="182" t="s">
        <v>982</v>
      </c>
      <c r="B4473" s="163" t="s">
        <v>988</v>
      </c>
      <c r="C4473" s="164">
        <v>11</v>
      </c>
      <c r="D4473" s="163"/>
      <c r="E4473" s="165">
        <v>34</v>
      </c>
      <c r="F4473" s="166"/>
      <c r="G4473" s="166"/>
      <c r="H4473" s="180">
        <f t="shared" ref="H4473:I4473" si="2763">H4474+H4477</f>
        <v>459552</v>
      </c>
      <c r="I4473" s="180">
        <f t="shared" si="2763"/>
        <v>0</v>
      </c>
      <c r="J4473" s="180">
        <f t="shared" ref="J4473:L4473" si="2764">J4474+J4477</f>
        <v>150</v>
      </c>
      <c r="K4473" s="180">
        <f t="shared" si="2764"/>
        <v>0</v>
      </c>
      <c r="L4473" s="180">
        <f t="shared" si="2764"/>
        <v>0</v>
      </c>
      <c r="M4473" s="180">
        <f t="shared" si="2748"/>
        <v>459702</v>
      </c>
    </row>
    <row r="4474" spans="1:17" s="197" customFormat="1" hidden="1" x14ac:dyDescent="0.2">
      <c r="A4474" s="116" t="s">
        <v>982</v>
      </c>
      <c r="B4474" s="100" t="s">
        <v>988</v>
      </c>
      <c r="C4474" s="101">
        <v>11</v>
      </c>
      <c r="D4474" s="116"/>
      <c r="E4474" s="111">
        <v>342</v>
      </c>
      <c r="F4474" s="139"/>
      <c r="G4474" s="181"/>
      <c r="H4474" s="106">
        <f t="shared" ref="H4474:I4474" si="2765">H4475+H4476</f>
        <v>406462</v>
      </c>
      <c r="I4474" s="106">
        <f t="shared" si="2765"/>
        <v>0</v>
      </c>
      <c r="J4474" s="106">
        <f t="shared" ref="J4474:L4474" si="2766">J4475+J4476</f>
        <v>0</v>
      </c>
      <c r="K4474" s="106">
        <f t="shared" si="2766"/>
        <v>0</v>
      </c>
      <c r="L4474" s="106">
        <f t="shared" si="2766"/>
        <v>0</v>
      </c>
      <c r="M4474" s="106">
        <f t="shared" si="2748"/>
        <v>406462</v>
      </c>
    </row>
    <row r="4475" spans="1:17" s="197" customFormat="1" ht="45" hidden="1" x14ac:dyDescent="0.2">
      <c r="A4475" s="95" t="s">
        <v>982</v>
      </c>
      <c r="B4475" s="93" t="s">
        <v>988</v>
      </c>
      <c r="C4475" s="94">
        <v>11</v>
      </c>
      <c r="D4475" s="95" t="s">
        <v>101</v>
      </c>
      <c r="E4475" s="117">
        <v>3422</v>
      </c>
      <c r="F4475" s="140" t="s">
        <v>990</v>
      </c>
      <c r="G4475" s="132"/>
      <c r="H4475" s="275">
        <v>270797</v>
      </c>
      <c r="I4475" s="275"/>
      <c r="J4475" s="275"/>
      <c r="K4475" s="275"/>
      <c r="L4475" s="275"/>
      <c r="M4475" s="275">
        <f t="shared" si="2748"/>
        <v>270797</v>
      </c>
    </row>
    <row r="4476" spans="1:17" s="197" customFormat="1" ht="45" hidden="1" x14ac:dyDescent="0.2">
      <c r="A4476" s="95" t="s">
        <v>982</v>
      </c>
      <c r="B4476" s="93" t="s">
        <v>988</v>
      </c>
      <c r="C4476" s="94">
        <v>11</v>
      </c>
      <c r="D4476" s="95" t="s">
        <v>101</v>
      </c>
      <c r="E4476" s="117">
        <v>3423</v>
      </c>
      <c r="F4476" s="140" t="s">
        <v>828</v>
      </c>
      <c r="G4476" s="132"/>
      <c r="H4476" s="275">
        <v>135665</v>
      </c>
      <c r="I4476" s="275"/>
      <c r="J4476" s="275"/>
      <c r="K4476" s="275"/>
      <c r="L4476" s="275"/>
      <c r="M4476" s="275">
        <f t="shared" si="2748"/>
        <v>135665</v>
      </c>
    </row>
    <row r="4477" spans="1:17" s="197" customFormat="1" hidden="1" x14ac:dyDescent="0.2">
      <c r="A4477" s="116" t="s">
        <v>982</v>
      </c>
      <c r="B4477" s="100" t="s">
        <v>988</v>
      </c>
      <c r="C4477" s="101">
        <v>11</v>
      </c>
      <c r="D4477" s="116"/>
      <c r="E4477" s="111">
        <v>343</v>
      </c>
      <c r="F4477" s="139"/>
      <c r="G4477" s="181"/>
      <c r="H4477" s="106">
        <f t="shared" ref="H4477:L4477" si="2767">H4478</f>
        <v>53090</v>
      </c>
      <c r="I4477" s="106">
        <f t="shared" si="2767"/>
        <v>0</v>
      </c>
      <c r="J4477" s="106">
        <f t="shared" si="2767"/>
        <v>150</v>
      </c>
      <c r="K4477" s="106">
        <f t="shared" si="2767"/>
        <v>0</v>
      </c>
      <c r="L4477" s="106">
        <f t="shared" si="2767"/>
        <v>0</v>
      </c>
      <c r="M4477" s="106">
        <f t="shared" si="2748"/>
        <v>53240</v>
      </c>
    </row>
    <row r="4478" spans="1:17" s="197" customFormat="1" ht="15" hidden="1" x14ac:dyDescent="0.2">
      <c r="A4478" s="95" t="s">
        <v>982</v>
      </c>
      <c r="B4478" s="93" t="s">
        <v>988</v>
      </c>
      <c r="C4478" s="94">
        <v>11</v>
      </c>
      <c r="D4478" s="95" t="s">
        <v>101</v>
      </c>
      <c r="E4478" s="117">
        <v>3434</v>
      </c>
      <c r="F4478" s="140" t="s">
        <v>70</v>
      </c>
      <c r="G4478" s="132"/>
      <c r="H4478" s="278">
        <v>53090</v>
      </c>
      <c r="I4478" s="278"/>
      <c r="J4478" s="278">
        <v>150</v>
      </c>
      <c r="K4478" s="278"/>
      <c r="L4478" s="278"/>
      <c r="M4478" s="278">
        <f t="shared" si="2748"/>
        <v>53240</v>
      </c>
    </row>
    <row r="4479" spans="1:17" s="197" customFormat="1" hidden="1" x14ac:dyDescent="0.2">
      <c r="A4479" s="182" t="s">
        <v>982</v>
      </c>
      <c r="B4479" s="163" t="s">
        <v>988</v>
      </c>
      <c r="C4479" s="164">
        <v>11</v>
      </c>
      <c r="D4479" s="163"/>
      <c r="E4479" s="165">
        <v>54</v>
      </c>
      <c r="F4479" s="166"/>
      <c r="G4479" s="166"/>
      <c r="H4479" s="180">
        <f>H4480</f>
        <v>514964</v>
      </c>
      <c r="I4479" s="180">
        <f>I4480</f>
        <v>0</v>
      </c>
      <c r="J4479" s="180">
        <f>J4480</f>
        <v>0</v>
      </c>
      <c r="K4479" s="180">
        <f t="shared" ref="K4479:L4479" si="2768">K4480</f>
        <v>0</v>
      </c>
      <c r="L4479" s="180">
        <f t="shared" si="2768"/>
        <v>0</v>
      </c>
      <c r="M4479" s="180">
        <f>H4479-I4479+J4479-K4479+L4479</f>
        <v>514964</v>
      </c>
    </row>
    <row r="4480" spans="1:17" s="197" customFormat="1" hidden="1" x14ac:dyDescent="0.2">
      <c r="A4480" s="116" t="s">
        <v>982</v>
      </c>
      <c r="B4480" s="100" t="s">
        <v>988</v>
      </c>
      <c r="C4480" s="101">
        <v>11</v>
      </c>
      <c r="D4480" s="116"/>
      <c r="E4480" s="111">
        <v>544</v>
      </c>
      <c r="F4480" s="139"/>
      <c r="G4480" s="181"/>
      <c r="H4480" s="106">
        <f t="shared" ref="H4480:L4480" si="2769">H4481</f>
        <v>514964</v>
      </c>
      <c r="I4480" s="106">
        <f t="shared" si="2769"/>
        <v>0</v>
      </c>
      <c r="J4480" s="106">
        <f t="shared" si="2769"/>
        <v>0</v>
      </c>
      <c r="K4480" s="106">
        <f t="shared" si="2769"/>
        <v>0</v>
      </c>
      <c r="L4480" s="106">
        <f t="shared" si="2769"/>
        <v>0</v>
      </c>
      <c r="M4480" s="106">
        <f>H4480-I4480+J4480-K4480+L4480</f>
        <v>514964</v>
      </c>
    </row>
    <row r="4481" spans="1:17" ht="30" hidden="1" x14ac:dyDescent="0.2">
      <c r="A4481" s="95" t="s">
        <v>982</v>
      </c>
      <c r="B4481" s="93" t="s">
        <v>988</v>
      </c>
      <c r="C4481" s="94">
        <v>11</v>
      </c>
      <c r="D4481" s="95" t="s">
        <v>101</v>
      </c>
      <c r="E4481" s="117">
        <v>5443</v>
      </c>
      <c r="F4481" s="140" t="s">
        <v>829</v>
      </c>
      <c r="H4481" s="275">
        <v>514964</v>
      </c>
      <c r="I4481" s="275"/>
      <c r="J4481" s="275"/>
      <c r="K4481" s="275"/>
      <c r="L4481" s="275"/>
      <c r="M4481" s="275">
        <f>H4481-I4481+J4481-K4481+L4481</f>
        <v>514964</v>
      </c>
    </row>
    <row r="4482" spans="1:17" hidden="1" x14ac:dyDescent="0.2">
      <c r="A4482" s="182" t="s">
        <v>982</v>
      </c>
      <c r="B4482" s="163" t="s">
        <v>988</v>
      </c>
      <c r="C4482" s="164">
        <v>43</v>
      </c>
      <c r="D4482" s="163"/>
      <c r="E4482" s="165">
        <v>34</v>
      </c>
      <c r="F4482" s="166"/>
      <c r="G4482" s="166"/>
      <c r="H4482" s="399">
        <f t="shared" ref="H4482:L4483" si="2770">H4483</f>
        <v>2654</v>
      </c>
      <c r="I4482" s="399">
        <f t="shared" si="2770"/>
        <v>0</v>
      </c>
      <c r="J4482" s="399">
        <f t="shared" si="2770"/>
        <v>0</v>
      </c>
      <c r="K4482" s="399">
        <f t="shared" si="2770"/>
        <v>0</v>
      </c>
      <c r="L4482" s="399">
        <f t="shared" si="2770"/>
        <v>0</v>
      </c>
      <c r="M4482" s="399">
        <f t="shared" si="2748"/>
        <v>2654</v>
      </c>
      <c r="N4482" s="197"/>
      <c r="O4482" s="197"/>
      <c r="P4482" s="197"/>
      <c r="Q4482" s="197"/>
    </row>
    <row r="4483" spans="1:17" hidden="1" x14ac:dyDescent="0.2">
      <c r="A4483" s="116" t="s">
        <v>982</v>
      </c>
      <c r="B4483" s="100" t="s">
        <v>988</v>
      </c>
      <c r="C4483" s="101">
        <v>43</v>
      </c>
      <c r="D4483" s="116"/>
      <c r="E4483" s="111">
        <v>342</v>
      </c>
      <c r="F4483" s="139"/>
      <c r="G4483" s="181"/>
      <c r="H4483" s="106">
        <f t="shared" si="2770"/>
        <v>2654</v>
      </c>
      <c r="I4483" s="106">
        <f t="shared" si="2770"/>
        <v>0</v>
      </c>
      <c r="J4483" s="106">
        <f t="shared" si="2770"/>
        <v>0</v>
      </c>
      <c r="K4483" s="106">
        <f t="shared" si="2770"/>
        <v>0</v>
      </c>
      <c r="L4483" s="106">
        <f t="shared" si="2770"/>
        <v>0</v>
      </c>
      <c r="M4483" s="106">
        <f t="shared" si="2748"/>
        <v>2654</v>
      </c>
    </row>
    <row r="4484" spans="1:17" ht="45" hidden="1" x14ac:dyDescent="0.2">
      <c r="A4484" s="95" t="s">
        <v>982</v>
      </c>
      <c r="B4484" s="93" t="s">
        <v>988</v>
      </c>
      <c r="C4484" s="94">
        <v>43</v>
      </c>
      <c r="D4484" s="95" t="s">
        <v>101</v>
      </c>
      <c r="E4484" s="117">
        <v>3423</v>
      </c>
      <c r="F4484" s="140" t="s">
        <v>828</v>
      </c>
      <c r="H4484" s="275">
        <v>2654</v>
      </c>
      <c r="I4484" s="275"/>
      <c r="J4484" s="275"/>
      <c r="K4484" s="275"/>
      <c r="L4484" s="275"/>
      <c r="M4484" s="275">
        <f t="shared" si="2748"/>
        <v>2654</v>
      </c>
    </row>
    <row r="4485" spans="1:17" s="204" customFormat="1" hidden="1" x14ac:dyDescent="0.2">
      <c r="A4485" s="182" t="s">
        <v>982</v>
      </c>
      <c r="B4485" s="163" t="s">
        <v>988</v>
      </c>
      <c r="C4485" s="164">
        <v>43</v>
      </c>
      <c r="D4485" s="163"/>
      <c r="E4485" s="165">
        <v>54</v>
      </c>
      <c r="F4485" s="166"/>
      <c r="G4485" s="166"/>
      <c r="H4485" s="180">
        <f t="shared" ref="H4485:L4486" si="2771">H4486</f>
        <v>13272</v>
      </c>
      <c r="I4485" s="180">
        <f t="shared" si="2771"/>
        <v>0</v>
      </c>
      <c r="J4485" s="180">
        <f t="shared" si="2771"/>
        <v>0</v>
      </c>
      <c r="K4485" s="180">
        <f t="shared" si="2771"/>
        <v>0</v>
      </c>
      <c r="L4485" s="180">
        <f t="shared" si="2771"/>
        <v>0</v>
      </c>
      <c r="M4485" s="180">
        <f t="shared" si="2748"/>
        <v>13272</v>
      </c>
    </row>
    <row r="4486" spans="1:17" s="204" customFormat="1" hidden="1" x14ac:dyDescent="0.2">
      <c r="A4486" s="116" t="s">
        <v>982</v>
      </c>
      <c r="B4486" s="100" t="s">
        <v>988</v>
      </c>
      <c r="C4486" s="101">
        <v>43</v>
      </c>
      <c r="D4486" s="116"/>
      <c r="E4486" s="111">
        <v>544</v>
      </c>
      <c r="F4486" s="139"/>
      <c r="G4486" s="181"/>
      <c r="H4486" s="106">
        <f t="shared" si="2771"/>
        <v>13272</v>
      </c>
      <c r="I4486" s="106">
        <f t="shared" si="2771"/>
        <v>0</v>
      </c>
      <c r="J4486" s="106">
        <f t="shared" si="2771"/>
        <v>0</v>
      </c>
      <c r="K4486" s="106">
        <f t="shared" si="2771"/>
        <v>0</v>
      </c>
      <c r="L4486" s="106">
        <f t="shared" si="2771"/>
        <v>0</v>
      </c>
      <c r="M4486" s="106">
        <f t="shared" si="2748"/>
        <v>13272</v>
      </c>
    </row>
    <row r="4487" spans="1:17" s="204" customFormat="1" ht="30" hidden="1" x14ac:dyDescent="0.2">
      <c r="A4487" s="95" t="s">
        <v>982</v>
      </c>
      <c r="B4487" s="93" t="s">
        <v>988</v>
      </c>
      <c r="C4487" s="94">
        <v>43</v>
      </c>
      <c r="D4487" s="95" t="s">
        <v>101</v>
      </c>
      <c r="E4487" s="117">
        <v>5443</v>
      </c>
      <c r="F4487" s="140" t="s">
        <v>829</v>
      </c>
      <c r="G4487" s="132"/>
      <c r="H4487" s="275">
        <v>13272</v>
      </c>
      <c r="I4487" s="275"/>
      <c r="J4487" s="275"/>
      <c r="K4487" s="275"/>
      <c r="L4487" s="275"/>
      <c r="M4487" s="275">
        <f t="shared" si="2748"/>
        <v>13272</v>
      </c>
    </row>
    <row r="4488" spans="1:17" s="99" customFormat="1" ht="63" hidden="1" x14ac:dyDescent="0.2">
      <c r="A4488" s="187" t="s">
        <v>982</v>
      </c>
      <c r="B4488" s="169" t="s">
        <v>991</v>
      </c>
      <c r="C4488" s="169"/>
      <c r="D4488" s="169"/>
      <c r="E4488" s="170"/>
      <c r="F4488" s="172" t="s">
        <v>992</v>
      </c>
      <c r="G4488" s="173" t="s">
        <v>661</v>
      </c>
      <c r="H4488" s="297">
        <f>H4496+H4489+H4493+H4501+H4505+H4508+H4512+H4515+H4520+H4524</f>
        <v>914786</v>
      </c>
      <c r="I4488" s="297">
        <f t="shared" ref="I4488:L4488" si="2772">I4496+I4489+I4493+I4501+I4505+I4508+I4512+I4515+I4520+I4524</f>
        <v>0</v>
      </c>
      <c r="J4488" s="297">
        <f t="shared" si="2772"/>
        <v>154932</v>
      </c>
      <c r="K4488" s="297">
        <f t="shared" si="2772"/>
        <v>0</v>
      </c>
      <c r="L4488" s="297">
        <f t="shared" si="2772"/>
        <v>0</v>
      </c>
      <c r="M4488" s="297">
        <f t="shared" si="2748"/>
        <v>1069718</v>
      </c>
    </row>
    <row r="4489" spans="1:17" hidden="1" x14ac:dyDescent="0.2">
      <c r="A4489" s="182" t="s">
        <v>982</v>
      </c>
      <c r="B4489" s="163" t="s">
        <v>991</v>
      </c>
      <c r="C4489" s="164">
        <v>11</v>
      </c>
      <c r="D4489" s="163"/>
      <c r="E4489" s="165">
        <v>32</v>
      </c>
      <c r="F4489" s="166"/>
      <c r="G4489" s="166"/>
      <c r="H4489" s="180">
        <f t="shared" ref="H4489:L4489" si="2773">H4490</f>
        <v>78259</v>
      </c>
      <c r="I4489" s="180">
        <f t="shared" si="2773"/>
        <v>0</v>
      </c>
      <c r="J4489" s="180">
        <f t="shared" si="2773"/>
        <v>0</v>
      </c>
      <c r="K4489" s="180">
        <f t="shared" si="2773"/>
        <v>0</v>
      </c>
      <c r="L4489" s="180">
        <f t="shared" si="2773"/>
        <v>0</v>
      </c>
      <c r="M4489" s="180">
        <f t="shared" si="2748"/>
        <v>78259</v>
      </c>
    </row>
    <row r="4490" spans="1:17" s="124" customFormat="1" hidden="1" x14ac:dyDescent="0.2">
      <c r="A4490" s="116" t="s">
        <v>982</v>
      </c>
      <c r="B4490" s="100" t="s">
        <v>991</v>
      </c>
      <c r="C4490" s="101">
        <v>11</v>
      </c>
      <c r="D4490" s="116"/>
      <c r="E4490" s="111">
        <v>323</v>
      </c>
      <c r="F4490" s="139"/>
      <c r="G4490" s="181"/>
      <c r="H4490" s="106">
        <f t="shared" ref="H4490:I4490" si="2774">SUM(H4491:H4492)</f>
        <v>78259</v>
      </c>
      <c r="I4490" s="106">
        <f t="shared" si="2774"/>
        <v>0</v>
      </c>
      <c r="J4490" s="106">
        <f t="shared" ref="J4490:L4490" si="2775">SUM(J4491:J4492)</f>
        <v>0</v>
      </c>
      <c r="K4490" s="106">
        <f t="shared" si="2775"/>
        <v>0</v>
      </c>
      <c r="L4490" s="106">
        <f t="shared" si="2775"/>
        <v>0</v>
      </c>
      <c r="M4490" s="106">
        <f t="shared" si="2748"/>
        <v>78259</v>
      </c>
    </row>
    <row r="4491" spans="1:17" s="124" customFormat="1" ht="15" hidden="1" x14ac:dyDescent="0.2">
      <c r="A4491" s="95" t="s">
        <v>982</v>
      </c>
      <c r="B4491" s="93" t="s">
        <v>991</v>
      </c>
      <c r="C4491" s="94">
        <v>11</v>
      </c>
      <c r="D4491" s="95" t="s">
        <v>101</v>
      </c>
      <c r="E4491" s="117">
        <v>3233</v>
      </c>
      <c r="F4491" s="140" t="s">
        <v>54</v>
      </c>
      <c r="G4491" s="132"/>
      <c r="H4491" s="280">
        <v>995</v>
      </c>
      <c r="I4491" s="280"/>
      <c r="J4491" s="280"/>
      <c r="K4491" s="280"/>
      <c r="L4491" s="280"/>
      <c r="M4491" s="280">
        <f t="shared" si="2748"/>
        <v>995</v>
      </c>
    </row>
    <row r="4492" spans="1:17" s="124" customFormat="1" ht="15" hidden="1" x14ac:dyDescent="0.2">
      <c r="A4492" s="95" t="s">
        <v>982</v>
      </c>
      <c r="B4492" s="93" t="s">
        <v>991</v>
      </c>
      <c r="C4492" s="94">
        <v>11</v>
      </c>
      <c r="D4492" s="95" t="s">
        <v>101</v>
      </c>
      <c r="E4492" s="117">
        <v>3237</v>
      </c>
      <c r="F4492" s="140" t="s">
        <v>58</v>
      </c>
      <c r="G4492" s="132"/>
      <c r="H4492" s="293">
        <v>77264</v>
      </c>
      <c r="I4492" s="293"/>
      <c r="J4492" s="293"/>
      <c r="K4492" s="293"/>
      <c r="L4492" s="293"/>
      <c r="M4492" s="293">
        <f t="shared" si="2748"/>
        <v>77264</v>
      </c>
    </row>
    <row r="4493" spans="1:17" s="124" customFormat="1" hidden="1" x14ac:dyDescent="0.2">
      <c r="A4493" s="182" t="s">
        <v>982</v>
      </c>
      <c r="B4493" s="163" t="s">
        <v>991</v>
      </c>
      <c r="C4493" s="164">
        <v>11</v>
      </c>
      <c r="D4493" s="163"/>
      <c r="E4493" s="165">
        <v>42</v>
      </c>
      <c r="F4493" s="166"/>
      <c r="G4493" s="166"/>
      <c r="H4493" s="180">
        <f t="shared" ref="H4493:L4494" si="2776">H4494</f>
        <v>108000</v>
      </c>
      <c r="I4493" s="180">
        <f t="shared" si="2776"/>
        <v>0</v>
      </c>
      <c r="J4493" s="180">
        <f t="shared" si="2776"/>
        <v>0</v>
      </c>
      <c r="K4493" s="180">
        <f t="shared" si="2776"/>
        <v>0</v>
      </c>
      <c r="L4493" s="180">
        <f t="shared" si="2776"/>
        <v>0</v>
      </c>
      <c r="M4493" s="180">
        <f t="shared" ref="M4493:M4556" si="2777">H4493-I4493+J4493-K4493+L4493</f>
        <v>108000</v>
      </c>
    </row>
    <row r="4494" spans="1:17" s="124" customFormat="1" hidden="1" x14ac:dyDescent="0.2">
      <c r="A4494" s="116" t="s">
        <v>982</v>
      </c>
      <c r="B4494" s="100" t="s">
        <v>991</v>
      </c>
      <c r="C4494" s="101">
        <v>11</v>
      </c>
      <c r="D4494" s="116"/>
      <c r="E4494" s="111">
        <v>426</v>
      </c>
      <c r="F4494" s="139"/>
      <c r="G4494" s="181"/>
      <c r="H4494" s="106">
        <f t="shared" si="2776"/>
        <v>108000</v>
      </c>
      <c r="I4494" s="106">
        <f t="shared" si="2776"/>
        <v>0</v>
      </c>
      <c r="J4494" s="106">
        <f t="shared" si="2776"/>
        <v>0</v>
      </c>
      <c r="K4494" s="106">
        <f t="shared" si="2776"/>
        <v>0</v>
      </c>
      <c r="L4494" s="106">
        <f t="shared" si="2776"/>
        <v>0</v>
      </c>
      <c r="M4494" s="106">
        <f t="shared" si="2777"/>
        <v>108000</v>
      </c>
    </row>
    <row r="4495" spans="1:17" s="124" customFormat="1" ht="15" hidden="1" x14ac:dyDescent="0.2">
      <c r="A4495" s="95" t="s">
        <v>982</v>
      </c>
      <c r="B4495" s="93" t="s">
        <v>991</v>
      </c>
      <c r="C4495" s="94">
        <v>11</v>
      </c>
      <c r="D4495" s="95" t="s">
        <v>101</v>
      </c>
      <c r="E4495" s="117">
        <v>4264</v>
      </c>
      <c r="F4495" s="140" t="s">
        <v>964</v>
      </c>
      <c r="G4495" s="132"/>
      <c r="H4495" s="278">
        <v>108000</v>
      </c>
      <c r="I4495" s="278"/>
      <c r="J4495" s="278"/>
      <c r="K4495" s="278"/>
      <c r="L4495" s="278"/>
      <c r="M4495" s="278">
        <f t="shared" si="2777"/>
        <v>108000</v>
      </c>
    </row>
    <row r="4496" spans="1:17" s="124" customFormat="1" hidden="1" x14ac:dyDescent="0.2">
      <c r="A4496" s="182" t="s">
        <v>982</v>
      </c>
      <c r="B4496" s="163" t="s">
        <v>991</v>
      </c>
      <c r="C4496" s="164">
        <v>12</v>
      </c>
      <c r="D4496" s="163"/>
      <c r="E4496" s="165">
        <v>31</v>
      </c>
      <c r="F4496" s="166"/>
      <c r="G4496" s="166"/>
      <c r="H4496" s="180">
        <f t="shared" ref="H4496:I4496" si="2778">H4497+H4499</f>
        <v>149</v>
      </c>
      <c r="I4496" s="180">
        <f t="shared" si="2778"/>
        <v>0</v>
      </c>
      <c r="J4496" s="180">
        <f t="shared" ref="J4496:L4496" si="2779">J4497+J4499</f>
        <v>0</v>
      </c>
      <c r="K4496" s="180">
        <f t="shared" si="2779"/>
        <v>0</v>
      </c>
      <c r="L4496" s="180">
        <f t="shared" si="2779"/>
        <v>0</v>
      </c>
      <c r="M4496" s="180">
        <f t="shared" si="2777"/>
        <v>149</v>
      </c>
    </row>
    <row r="4497" spans="1:13" s="124" customFormat="1" hidden="1" x14ac:dyDescent="0.2">
      <c r="A4497" s="116" t="s">
        <v>982</v>
      </c>
      <c r="B4497" s="100" t="s">
        <v>991</v>
      </c>
      <c r="C4497" s="101">
        <v>12</v>
      </c>
      <c r="D4497" s="116"/>
      <c r="E4497" s="111">
        <v>311</v>
      </c>
      <c r="F4497" s="139"/>
      <c r="G4497" s="181"/>
      <c r="H4497" s="106">
        <f t="shared" ref="H4497:L4497" si="2780">H4498</f>
        <v>129</v>
      </c>
      <c r="I4497" s="106">
        <f t="shared" si="2780"/>
        <v>0</v>
      </c>
      <c r="J4497" s="106">
        <f t="shared" si="2780"/>
        <v>0</v>
      </c>
      <c r="K4497" s="106">
        <f t="shared" si="2780"/>
        <v>0</v>
      </c>
      <c r="L4497" s="106">
        <f t="shared" si="2780"/>
        <v>0</v>
      </c>
      <c r="M4497" s="106">
        <f t="shared" si="2777"/>
        <v>129</v>
      </c>
    </row>
    <row r="4498" spans="1:13" s="124" customFormat="1" ht="15" hidden="1" x14ac:dyDescent="0.2">
      <c r="A4498" s="95" t="s">
        <v>982</v>
      </c>
      <c r="B4498" s="93" t="s">
        <v>991</v>
      </c>
      <c r="C4498" s="94">
        <v>12</v>
      </c>
      <c r="D4498" s="95" t="s">
        <v>101</v>
      </c>
      <c r="E4498" s="117">
        <v>3111</v>
      </c>
      <c r="F4498" s="140" t="s">
        <v>33</v>
      </c>
      <c r="G4498" s="132"/>
      <c r="H4498" s="280">
        <v>129</v>
      </c>
      <c r="I4498" s="280"/>
      <c r="J4498" s="280"/>
      <c r="K4498" s="280"/>
      <c r="L4498" s="280"/>
      <c r="M4498" s="280">
        <f t="shared" si="2777"/>
        <v>129</v>
      </c>
    </row>
    <row r="4499" spans="1:13" s="124" customFormat="1" hidden="1" x14ac:dyDescent="0.2">
      <c r="A4499" s="116" t="s">
        <v>982</v>
      </c>
      <c r="B4499" s="100" t="s">
        <v>991</v>
      </c>
      <c r="C4499" s="101">
        <v>12</v>
      </c>
      <c r="D4499" s="116"/>
      <c r="E4499" s="111">
        <v>313</v>
      </c>
      <c r="F4499" s="139"/>
      <c r="G4499" s="181"/>
      <c r="H4499" s="106">
        <f t="shared" ref="H4499:L4499" si="2781">H4500</f>
        <v>20</v>
      </c>
      <c r="I4499" s="106">
        <f t="shared" si="2781"/>
        <v>0</v>
      </c>
      <c r="J4499" s="106">
        <f t="shared" si="2781"/>
        <v>0</v>
      </c>
      <c r="K4499" s="106">
        <f t="shared" si="2781"/>
        <v>0</v>
      </c>
      <c r="L4499" s="106">
        <f t="shared" si="2781"/>
        <v>0</v>
      </c>
      <c r="M4499" s="106">
        <f t="shared" si="2777"/>
        <v>20</v>
      </c>
    </row>
    <row r="4500" spans="1:13" s="124" customFormat="1" ht="15" hidden="1" x14ac:dyDescent="0.2">
      <c r="A4500" s="95" t="s">
        <v>982</v>
      </c>
      <c r="B4500" s="93" t="s">
        <v>991</v>
      </c>
      <c r="C4500" s="94">
        <v>12</v>
      </c>
      <c r="D4500" s="95" t="s">
        <v>101</v>
      </c>
      <c r="E4500" s="117">
        <v>3132</v>
      </c>
      <c r="F4500" s="140" t="s">
        <v>40</v>
      </c>
      <c r="G4500" s="132"/>
      <c r="H4500" s="275">
        <v>20</v>
      </c>
      <c r="I4500" s="275"/>
      <c r="J4500" s="275"/>
      <c r="K4500" s="275"/>
      <c r="L4500" s="275"/>
      <c r="M4500" s="275">
        <f t="shared" si="2777"/>
        <v>20</v>
      </c>
    </row>
    <row r="4501" spans="1:13" s="124" customFormat="1" hidden="1" x14ac:dyDescent="0.2">
      <c r="A4501" s="182" t="s">
        <v>982</v>
      </c>
      <c r="B4501" s="163" t="s">
        <v>991</v>
      </c>
      <c r="C4501" s="164">
        <v>12</v>
      </c>
      <c r="D4501" s="163"/>
      <c r="E4501" s="165">
        <v>32</v>
      </c>
      <c r="F4501" s="166"/>
      <c r="G4501" s="166"/>
      <c r="H4501" s="180">
        <f t="shared" ref="H4501:L4501" si="2782">H4502</f>
        <v>44629</v>
      </c>
      <c r="I4501" s="180">
        <f t="shared" si="2782"/>
        <v>0</v>
      </c>
      <c r="J4501" s="180">
        <f t="shared" si="2782"/>
        <v>0</v>
      </c>
      <c r="K4501" s="180">
        <f t="shared" si="2782"/>
        <v>0</v>
      </c>
      <c r="L4501" s="180">
        <f t="shared" si="2782"/>
        <v>0</v>
      </c>
      <c r="M4501" s="180">
        <f t="shared" si="2777"/>
        <v>44629</v>
      </c>
    </row>
    <row r="4502" spans="1:13" s="123" customFormat="1" hidden="1" x14ac:dyDescent="0.2">
      <c r="A4502" s="116" t="s">
        <v>982</v>
      </c>
      <c r="B4502" s="100" t="s">
        <v>991</v>
      </c>
      <c r="C4502" s="101">
        <v>12</v>
      </c>
      <c r="D4502" s="116"/>
      <c r="E4502" s="111">
        <v>323</v>
      </c>
      <c r="F4502" s="139"/>
      <c r="G4502" s="181"/>
      <c r="H4502" s="106">
        <f t="shared" ref="H4502:I4502" si="2783">SUM(H4503:H4504)</f>
        <v>44629</v>
      </c>
      <c r="I4502" s="106">
        <f t="shared" si="2783"/>
        <v>0</v>
      </c>
      <c r="J4502" s="106">
        <f t="shared" ref="J4502:L4502" si="2784">SUM(J4503:J4504)</f>
        <v>0</v>
      </c>
      <c r="K4502" s="106">
        <f t="shared" si="2784"/>
        <v>0</v>
      </c>
      <c r="L4502" s="106">
        <f t="shared" si="2784"/>
        <v>0</v>
      </c>
      <c r="M4502" s="106">
        <f t="shared" si="2777"/>
        <v>44629</v>
      </c>
    </row>
    <row r="4503" spans="1:13" s="124" customFormat="1" ht="15" hidden="1" x14ac:dyDescent="0.2">
      <c r="A4503" s="95" t="s">
        <v>982</v>
      </c>
      <c r="B4503" s="93" t="s">
        <v>991</v>
      </c>
      <c r="C4503" s="94">
        <v>12</v>
      </c>
      <c r="D4503" s="95" t="s">
        <v>101</v>
      </c>
      <c r="E4503" s="117">
        <v>3233</v>
      </c>
      <c r="F4503" s="140" t="s">
        <v>54</v>
      </c>
      <c r="G4503" s="132"/>
      <c r="H4503" s="280">
        <v>597</v>
      </c>
      <c r="I4503" s="280"/>
      <c r="J4503" s="280"/>
      <c r="K4503" s="280"/>
      <c r="L4503" s="280"/>
      <c r="M4503" s="280">
        <f t="shared" si="2777"/>
        <v>597</v>
      </c>
    </row>
    <row r="4504" spans="1:13" s="124" customFormat="1" ht="15" hidden="1" x14ac:dyDescent="0.2">
      <c r="A4504" s="95" t="s">
        <v>982</v>
      </c>
      <c r="B4504" s="93" t="s">
        <v>991</v>
      </c>
      <c r="C4504" s="94">
        <v>12</v>
      </c>
      <c r="D4504" s="95" t="s">
        <v>101</v>
      </c>
      <c r="E4504" s="117">
        <v>3237</v>
      </c>
      <c r="F4504" s="140" t="s">
        <v>58</v>
      </c>
      <c r="G4504" s="132"/>
      <c r="H4504" s="293">
        <v>44032</v>
      </c>
      <c r="I4504" s="293"/>
      <c r="J4504" s="293"/>
      <c r="K4504" s="293"/>
      <c r="L4504" s="293"/>
      <c r="M4504" s="293">
        <f t="shared" si="2777"/>
        <v>44032</v>
      </c>
    </row>
    <row r="4505" spans="1:13" s="124" customFormat="1" hidden="1" x14ac:dyDescent="0.2">
      <c r="A4505" s="182" t="s">
        <v>982</v>
      </c>
      <c r="B4505" s="163" t="s">
        <v>991</v>
      </c>
      <c r="C4505" s="164">
        <v>12</v>
      </c>
      <c r="D4505" s="163"/>
      <c r="E4505" s="165">
        <v>42</v>
      </c>
      <c r="F4505" s="166"/>
      <c r="G4505" s="166"/>
      <c r="H4505" s="180">
        <f t="shared" ref="H4505:L4506" si="2785">H4506</f>
        <v>65000</v>
      </c>
      <c r="I4505" s="180">
        <f t="shared" si="2785"/>
        <v>0</v>
      </c>
      <c r="J4505" s="180">
        <f t="shared" si="2785"/>
        <v>0</v>
      </c>
      <c r="K4505" s="180">
        <f t="shared" si="2785"/>
        <v>0</v>
      </c>
      <c r="L4505" s="180">
        <f t="shared" si="2785"/>
        <v>0</v>
      </c>
      <c r="M4505" s="180">
        <f t="shared" si="2777"/>
        <v>65000</v>
      </c>
    </row>
    <row r="4506" spans="1:13" s="123" customFormat="1" hidden="1" x14ac:dyDescent="0.2">
      <c r="A4506" s="116" t="s">
        <v>982</v>
      </c>
      <c r="B4506" s="100" t="s">
        <v>991</v>
      </c>
      <c r="C4506" s="101">
        <v>12</v>
      </c>
      <c r="D4506" s="116"/>
      <c r="E4506" s="111">
        <v>426</v>
      </c>
      <c r="F4506" s="139"/>
      <c r="G4506" s="181"/>
      <c r="H4506" s="106">
        <f t="shared" si="2785"/>
        <v>65000</v>
      </c>
      <c r="I4506" s="106">
        <f t="shared" si="2785"/>
        <v>0</v>
      </c>
      <c r="J4506" s="106">
        <f t="shared" si="2785"/>
        <v>0</v>
      </c>
      <c r="K4506" s="106">
        <f t="shared" si="2785"/>
        <v>0</v>
      </c>
      <c r="L4506" s="106">
        <f t="shared" si="2785"/>
        <v>0</v>
      </c>
      <c r="M4506" s="106">
        <f t="shared" si="2777"/>
        <v>65000</v>
      </c>
    </row>
    <row r="4507" spans="1:13" s="124" customFormat="1" ht="15" hidden="1" x14ac:dyDescent="0.2">
      <c r="A4507" s="95" t="s">
        <v>982</v>
      </c>
      <c r="B4507" s="93" t="s">
        <v>991</v>
      </c>
      <c r="C4507" s="94">
        <v>12</v>
      </c>
      <c r="D4507" s="95" t="s">
        <v>101</v>
      </c>
      <c r="E4507" s="117">
        <v>4264</v>
      </c>
      <c r="F4507" s="140" t="s">
        <v>964</v>
      </c>
      <c r="G4507" s="132"/>
      <c r="H4507" s="278">
        <v>65000</v>
      </c>
      <c r="I4507" s="278"/>
      <c r="J4507" s="278"/>
      <c r="K4507" s="278"/>
      <c r="L4507" s="278"/>
      <c r="M4507" s="278">
        <f t="shared" si="2777"/>
        <v>65000</v>
      </c>
    </row>
    <row r="4508" spans="1:13" s="148" customFormat="1" hidden="1" x14ac:dyDescent="0.2">
      <c r="A4508" s="182" t="s">
        <v>982</v>
      </c>
      <c r="B4508" s="163" t="s">
        <v>991</v>
      </c>
      <c r="C4508" s="164">
        <v>51</v>
      </c>
      <c r="D4508" s="163"/>
      <c r="E4508" s="165">
        <v>32</v>
      </c>
      <c r="F4508" s="166"/>
      <c r="G4508" s="166"/>
      <c r="H4508" s="180">
        <f t="shared" ref="H4508:L4508" si="2786">H4509</f>
        <v>0</v>
      </c>
      <c r="I4508" s="180">
        <f t="shared" si="2786"/>
        <v>0</v>
      </c>
      <c r="J4508" s="180">
        <f t="shared" si="2786"/>
        <v>154932</v>
      </c>
      <c r="K4508" s="180">
        <f t="shared" si="2786"/>
        <v>0</v>
      </c>
      <c r="L4508" s="180">
        <f t="shared" si="2786"/>
        <v>0</v>
      </c>
      <c r="M4508" s="180">
        <f t="shared" si="2777"/>
        <v>154932</v>
      </c>
    </row>
    <row r="4509" spans="1:13" s="148" customFormat="1" hidden="1" x14ac:dyDescent="0.2">
      <c r="A4509" s="116" t="s">
        <v>982</v>
      </c>
      <c r="B4509" s="100" t="s">
        <v>991</v>
      </c>
      <c r="C4509" s="101">
        <v>51</v>
      </c>
      <c r="D4509" s="116"/>
      <c r="E4509" s="111">
        <v>323</v>
      </c>
      <c r="F4509" s="139"/>
      <c r="G4509" s="181"/>
      <c r="H4509" s="106">
        <f t="shared" ref="H4509:I4509" si="2787">SUM(H4510:H4511)</f>
        <v>0</v>
      </c>
      <c r="I4509" s="106">
        <f t="shared" si="2787"/>
        <v>0</v>
      </c>
      <c r="J4509" s="106">
        <f t="shared" ref="J4509" si="2788">SUM(J4510:J4511)</f>
        <v>154932</v>
      </c>
      <c r="K4509" s="106">
        <f t="shared" ref="K4509:L4509" si="2789">SUM(K4510:K4511)</f>
        <v>0</v>
      </c>
      <c r="L4509" s="106">
        <f t="shared" si="2789"/>
        <v>0</v>
      </c>
      <c r="M4509" s="106">
        <f t="shared" si="2777"/>
        <v>154932</v>
      </c>
    </row>
    <row r="4510" spans="1:13" ht="15" hidden="1" x14ac:dyDescent="0.2">
      <c r="A4510" s="95" t="s">
        <v>982</v>
      </c>
      <c r="B4510" s="93" t="s">
        <v>991</v>
      </c>
      <c r="C4510" s="94">
        <v>51</v>
      </c>
      <c r="D4510" s="95" t="s">
        <v>101</v>
      </c>
      <c r="E4510" s="117">
        <v>3233</v>
      </c>
      <c r="F4510" s="140" t="s">
        <v>54</v>
      </c>
      <c r="H4510" s="278">
        <v>0</v>
      </c>
      <c r="I4510" s="278"/>
      <c r="J4510" s="278">
        <v>2877</v>
      </c>
      <c r="K4510" s="278"/>
      <c r="L4510" s="278"/>
      <c r="M4510" s="278">
        <f t="shared" si="2777"/>
        <v>2877</v>
      </c>
    </row>
    <row r="4511" spans="1:13" ht="15" hidden="1" x14ac:dyDescent="0.2">
      <c r="A4511" s="95" t="s">
        <v>982</v>
      </c>
      <c r="B4511" s="93" t="s">
        <v>991</v>
      </c>
      <c r="C4511" s="94">
        <v>51</v>
      </c>
      <c r="D4511" s="95" t="s">
        <v>101</v>
      </c>
      <c r="E4511" s="117">
        <v>3237</v>
      </c>
      <c r="F4511" s="140" t="s">
        <v>58</v>
      </c>
      <c r="H4511" s="293">
        <v>0</v>
      </c>
      <c r="I4511" s="293"/>
      <c r="J4511" s="293">
        <v>152055</v>
      </c>
      <c r="K4511" s="293"/>
      <c r="L4511" s="293"/>
      <c r="M4511" s="293">
        <f t="shared" si="2777"/>
        <v>152055</v>
      </c>
    </row>
    <row r="4512" spans="1:13" hidden="1" x14ac:dyDescent="0.2">
      <c r="A4512" s="182" t="s">
        <v>982</v>
      </c>
      <c r="B4512" s="163" t="s">
        <v>991</v>
      </c>
      <c r="C4512" s="164">
        <v>51</v>
      </c>
      <c r="D4512" s="163"/>
      <c r="E4512" s="165">
        <v>42</v>
      </c>
      <c r="F4512" s="166"/>
      <c r="G4512" s="166"/>
      <c r="H4512" s="180">
        <f t="shared" ref="H4512:L4513" si="2790">H4513</f>
        <v>0</v>
      </c>
      <c r="I4512" s="180">
        <f t="shared" si="2790"/>
        <v>0</v>
      </c>
      <c r="J4512" s="180">
        <f t="shared" si="2790"/>
        <v>0</v>
      </c>
      <c r="K4512" s="180">
        <f t="shared" si="2790"/>
        <v>0</v>
      </c>
      <c r="L4512" s="180">
        <f t="shared" si="2790"/>
        <v>0</v>
      </c>
      <c r="M4512" s="180">
        <f t="shared" si="2777"/>
        <v>0</v>
      </c>
    </row>
    <row r="4513" spans="1:13" s="99" customFormat="1" hidden="1" x14ac:dyDescent="0.2">
      <c r="A4513" s="116" t="s">
        <v>982</v>
      </c>
      <c r="B4513" s="100" t="s">
        <v>991</v>
      </c>
      <c r="C4513" s="101">
        <v>51</v>
      </c>
      <c r="D4513" s="116"/>
      <c r="E4513" s="111">
        <v>426</v>
      </c>
      <c r="F4513" s="139"/>
      <c r="G4513" s="181"/>
      <c r="H4513" s="106">
        <f t="shared" si="2790"/>
        <v>0</v>
      </c>
      <c r="I4513" s="106">
        <f t="shared" si="2790"/>
        <v>0</v>
      </c>
      <c r="J4513" s="106">
        <f t="shared" si="2790"/>
        <v>0</v>
      </c>
      <c r="K4513" s="106">
        <f t="shared" si="2790"/>
        <v>0</v>
      </c>
      <c r="L4513" s="106">
        <f t="shared" si="2790"/>
        <v>0</v>
      </c>
      <c r="M4513" s="106">
        <f t="shared" si="2777"/>
        <v>0</v>
      </c>
    </row>
    <row r="4514" spans="1:13" ht="15" hidden="1" x14ac:dyDescent="0.2">
      <c r="A4514" s="95" t="s">
        <v>982</v>
      </c>
      <c r="B4514" s="93" t="s">
        <v>991</v>
      </c>
      <c r="C4514" s="94">
        <v>51</v>
      </c>
      <c r="D4514" s="95" t="s">
        <v>101</v>
      </c>
      <c r="E4514" s="117">
        <v>4264</v>
      </c>
      <c r="F4514" s="140" t="s">
        <v>964</v>
      </c>
      <c r="H4514" s="275">
        <v>0</v>
      </c>
      <c r="I4514" s="275"/>
      <c r="J4514" s="275"/>
      <c r="K4514" s="275"/>
      <c r="L4514" s="275"/>
      <c r="M4514" s="275">
        <f t="shared" si="2777"/>
        <v>0</v>
      </c>
    </row>
    <row r="4515" spans="1:13" hidden="1" x14ac:dyDescent="0.2">
      <c r="A4515" s="182" t="s">
        <v>982</v>
      </c>
      <c r="B4515" s="163" t="s">
        <v>991</v>
      </c>
      <c r="C4515" s="164">
        <v>559</v>
      </c>
      <c r="D4515" s="163"/>
      <c r="E4515" s="165">
        <v>31</v>
      </c>
      <c r="F4515" s="166"/>
      <c r="G4515" s="166"/>
      <c r="H4515" s="180">
        <f t="shared" ref="H4515:J4515" si="2791">H4516+H4518</f>
        <v>847</v>
      </c>
      <c r="I4515" s="180">
        <f t="shared" si="2791"/>
        <v>0</v>
      </c>
      <c r="J4515" s="180">
        <f t="shared" si="2791"/>
        <v>0</v>
      </c>
      <c r="K4515" s="180">
        <f t="shared" ref="K4515:L4515" si="2792">K4516+K4518</f>
        <v>0</v>
      </c>
      <c r="L4515" s="180">
        <f t="shared" si="2792"/>
        <v>0</v>
      </c>
      <c r="M4515" s="180">
        <f t="shared" si="2777"/>
        <v>847</v>
      </c>
    </row>
    <row r="4516" spans="1:13" hidden="1" x14ac:dyDescent="0.2">
      <c r="A4516" s="116" t="s">
        <v>982</v>
      </c>
      <c r="B4516" s="100" t="s">
        <v>991</v>
      </c>
      <c r="C4516" s="101">
        <v>559</v>
      </c>
      <c r="D4516" s="116"/>
      <c r="E4516" s="111">
        <v>311</v>
      </c>
      <c r="F4516" s="139"/>
      <c r="G4516" s="181"/>
      <c r="H4516" s="106">
        <f t="shared" ref="H4516:L4516" si="2793">H4517</f>
        <v>734</v>
      </c>
      <c r="I4516" s="106">
        <f t="shared" si="2793"/>
        <v>0</v>
      </c>
      <c r="J4516" s="106">
        <f t="shared" si="2793"/>
        <v>0</v>
      </c>
      <c r="K4516" s="106">
        <f t="shared" si="2793"/>
        <v>0</v>
      </c>
      <c r="L4516" s="106">
        <f t="shared" si="2793"/>
        <v>0</v>
      </c>
      <c r="M4516" s="106">
        <f t="shared" si="2777"/>
        <v>734</v>
      </c>
    </row>
    <row r="4517" spans="1:13" s="137" customFormat="1" ht="15" hidden="1" x14ac:dyDescent="0.2">
      <c r="A4517" s="95" t="s">
        <v>982</v>
      </c>
      <c r="B4517" s="93" t="s">
        <v>991</v>
      </c>
      <c r="C4517" s="94">
        <v>559</v>
      </c>
      <c r="D4517" s="95" t="s">
        <v>101</v>
      </c>
      <c r="E4517" s="117">
        <v>3111</v>
      </c>
      <c r="F4517" s="140" t="s">
        <v>33</v>
      </c>
      <c r="G4517" s="132"/>
      <c r="H4517" s="280">
        <v>734</v>
      </c>
      <c r="I4517" s="280"/>
      <c r="J4517" s="280"/>
      <c r="K4517" s="280"/>
      <c r="L4517" s="280"/>
      <c r="M4517" s="280">
        <f t="shared" si="2777"/>
        <v>734</v>
      </c>
    </row>
    <row r="4518" spans="1:13" s="137" customFormat="1" hidden="1" x14ac:dyDescent="0.2">
      <c r="A4518" s="116" t="s">
        <v>982</v>
      </c>
      <c r="B4518" s="100" t="s">
        <v>991</v>
      </c>
      <c r="C4518" s="101">
        <v>559</v>
      </c>
      <c r="D4518" s="116"/>
      <c r="E4518" s="111">
        <v>313</v>
      </c>
      <c r="F4518" s="139"/>
      <c r="G4518" s="181"/>
      <c r="H4518" s="106">
        <f t="shared" ref="H4518:L4518" si="2794">H4519</f>
        <v>113</v>
      </c>
      <c r="I4518" s="106">
        <f t="shared" si="2794"/>
        <v>0</v>
      </c>
      <c r="J4518" s="106">
        <f t="shared" si="2794"/>
        <v>0</v>
      </c>
      <c r="K4518" s="106">
        <f t="shared" si="2794"/>
        <v>0</v>
      </c>
      <c r="L4518" s="106">
        <f t="shared" si="2794"/>
        <v>0</v>
      </c>
      <c r="M4518" s="106">
        <f t="shared" si="2777"/>
        <v>113</v>
      </c>
    </row>
    <row r="4519" spans="1:13" s="137" customFormat="1" ht="15" hidden="1" x14ac:dyDescent="0.2">
      <c r="A4519" s="95" t="s">
        <v>982</v>
      </c>
      <c r="B4519" s="93" t="s">
        <v>991</v>
      </c>
      <c r="C4519" s="94">
        <v>559</v>
      </c>
      <c r="D4519" s="95" t="s">
        <v>101</v>
      </c>
      <c r="E4519" s="117">
        <v>3132</v>
      </c>
      <c r="F4519" s="140" t="s">
        <v>40</v>
      </c>
      <c r="G4519" s="132"/>
      <c r="H4519" s="275">
        <v>113</v>
      </c>
      <c r="I4519" s="275"/>
      <c r="J4519" s="275"/>
      <c r="K4519" s="275"/>
      <c r="L4519" s="275"/>
      <c r="M4519" s="275">
        <f t="shared" si="2777"/>
        <v>113</v>
      </c>
    </row>
    <row r="4520" spans="1:13" s="148" customFormat="1" hidden="1" x14ac:dyDescent="0.2">
      <c r="A4520" s="182" t="s">
        <v>982</v>
      </c>
      <c r="B4520" s="163" t="s">
        <v>991</v>
      </c>
      <c r="C4520" s="164">
        <v>559</v>
      </c>
      <c r="D4520" s="163"/>
      <c r="E4520" s="165">
        <v>32</v>
      </c>
      <c r="F4520" s="166"/>
      <c r="G4520" s="166"/>
      <c r="H4520" s="180">
        <f t="shared" ref="H4520:L4520" si="2795">H4521</f>
        <v>252902</v>
      </c>
      <c r="I4520" s="180">
        <f t="shared" si="2795"/>
        <v>0</v>
      </c>
      <c r="J4520" s="180">
        <f t="shared" si="2795"/>
        <v>0</v>
      </c>
      <c r="K4520" s="180">
        <f t="shared" si="2795"/>
        <v>0</v>
      </c>
      <c r="L4520" s="180">
        <f t="shared" si="2795"/>
        <v>0</v>
      </c>
      <c r="M4520" s="180">
        <f t="shared" si="2777"/>
        <v>252902</v>
      </c>
    </row>
    <row r="4521" spans="1:13" s="148" customFormat="1" hidden="1" x14ac:dyDescent="0.2">
      <c r="A4521" s="116" t="s">
        <v>982</v>
      </c>
      <c r="B4521" s="100" t="s">
        <v>991</v>
      </c>
      <c r="C4521" s="101">
        <v>559</v>
      </c>
      <c r="D4521" s="116"/>
      <c r="E4521" s="111">
        <v>323</v>
      </c>
      <c r="F4521" s="139"/>
      <c r="G4521" s="181"/>
      <c r="H4521" s="106">
        <f t="shared" ref="H4521:J4521" si="2796">SUM(H4522:H4523)</f>
        <v>252902</v>
      </c>
      <c r="I4521" s="106">
        <f t="shared" si="2796"/>
        <v>0</v>
      </c>
      <c r="J4521" s="106">
        <f t="shared" si="2796"/>
        <v>0</v>
      </c>
      <c r="K4521" s="106">
        <f t="shared" ref="K4521:L4521" si="2797">SUM(K4522:K4523)</f>
        <v>0</v>
      </c>
      <c r="L4521" s="106">
        <f t="shared" si="2797"/>
        <v>0</v>
      </c>
      <c r="M4521" s="106">
        <f t="shared" si="2777"/>
        <v>252902</v>
      </c>
    </row>
    <row r="4522" spans="1:13" ht="15" hidden="1" x14ac:dyDescent="0.2">
      <c r="A4522" s="95" t="s">
        <v>982</v>
      </c>
      <c r="B4522" s="93" t="s">
        <v>991</v>
      </c>
      <c r="C4522" s="94">
        <v>559</v>
      </c>
      <c r="D4522" s="95" t="s">
        <v>101</v>
      </c>
      <c r="E4522" s="117">
        <v>3233</v>
      </c>
      <c r="F4522" s="140" t="s">
        <v>54</v>
      </c>
      <c r="H4522" s="278">
        <v>3384</v>
      </c>
      <c r="I4522" s="278"/>
      <c r="J4522" s="278"/>
      <c r="K4522" s="278"/>
      <c r="L4522" s="278"/>
      <c r="M4522" s="278">
        <f t="shared" si="2777"/>
        <v>3384</v>
      </c>
    </row>
    <row r="4523" spans="1:13" ht="15" hidden="1" x14ac:dyDescent="0.2">
      <c r="A4523" s="95" t="s">
        <v>982</v>
      </c>
      <c r="B4523" s="93" t="s">
        <v>991</v>
      </c>
      <c r="C4523" s="94">
        <v>559</v>
      </c>
      <c r="D4523" s="95" t="s">
        <v>101</v>
      </c>
      <c r="E4523" s="117">
        <v>3237</v>
      </c>
      <c r="F4523" s="140" t="s">
        <v>58</v>
      </c>
      <c r="H4523" s="293">
        <v>249518</v>
      </c>
      <c r="I4523" s="293"/>
      <c r="J4523" s="293"/>
      <c r="K4523" s="293"/>
      <c r="L4523" s="293"/>
      <c r="M4523" s="293">
        <f t="shared" si="2777"/>
        <v>249518</v>
      </c>
    </row>
    <row r="4524" spans="1:13" hidden="1" x14ac:dyDescent="0.2">
      <c r="A4524" s="182" t="s">
        <v>982</v>
      </c>
      <c r="B4524" s="163" t="s">
        <v>991</v>
      </c>
      <c r="C4524" s="164">
        <v>559</v>
      </c>
      <c r="D4524" s="163"/>
      <c r="E4524" s="165">
        <v>42</v>
      </c>
      <c r="F4524" s="166"/>
      <c r="G4524" s="166"/>
      <c r="H4524" s="180">
        <f t="shared" ref="H4524:L4525" si="2798">H4525</f>
        <v>365000</v>
      </c>
      <c r="I4524" s="180">
        <f t="shared" si="2798"/>
        <v>0</v>
      </c>
      <c r="J4524" s="180">
        <f t="shared" si="2798"/>
        <v>0</v>
      </c>
      <c r="K4524" s="180">
        <f t="shared" si="2798"/>
        <v>0</v>
      </c>
      <c r="L4524" s="180">
        <f t="shared" si="2798"/>
        <v>0</v>
      </c>
      <c r="M4524" s="180">
        <f t="shared" si="2777"/>
        <v>365000</v>
      </c>
    </row>
    <row r="4525" spans="1:13" s="99" customFormat="1" hidden="1" x14ac:dyDescent="0.2">
      <c r="A4525" s="116" t="s">
        <v>982</v>
      </c>
      <c r="B4525" s="100" t="s">
        <v>991</v>
      </c>
      <c r="C4525" s="101">
        <v>559</v>
      </c>
      <c r="D4525" s="116"/>
      <c r="E4525" s="111">
        <v>426</v>
      </c>
      <c r="F4525" s="139"/>
      <c r="G4525" s="181"/>
      <c r="H4525" s="106">
        <f t="shared" si="2798"/>
        <v>365000</v>
      </c>
      <c r="I4525" s="106">
        <f t="shared" si="2798"/>
        <v>0</v>
      </c>
      <c r="J4525" s="106">
        <f t="shared" si="2798"/>
        <v>0</v>
      </c>
      <c r="K4525" s="106">
        <f t="shared" si="2798"/>
        <v>0</v>
      </c>
      <c r="L4525" s="106">
        <f t="shared" si="2798"/>
        <v>0</v>
      </c>
      <c r="M4525" s="106">
        <f t="shared" si="2777"/>
        <v>365000</v>
      </c>
    </row>
    <row r="4526" spans="1:13" ht="15" hidden="1" x14ac:dyDescent="0.2">
      <c r="A4526" s="95" t="s">
        <v>982</v>
      </c>
      <c r="B4526" s="93" t="s">
        <v>991</v>
      </c>
      <c r="C4526" s="94">
        <v>559</v>
      </c>
      <c r="D4526" s="95" t="s">
        <v>101</v>
      </c>
      <c r="E4526" s="117">
        <v>4264</v>
      </c>
      <c r="F4526" s="140" t="s">
        <v>964</v>
      </c>
      <c r="H4526" s="275">
        <v>365000</v>
      </c>
      <c r="I4526" s="275"/>
      <c r="J4526" s="275"/>
      <c r="K4526" s="275"/>
      <c r="L4526" s="275"/>
      <c r="M4526" s="275">
        <f t="shared" si="2777"/>
        <v>365000</v>
      </c>
    </row>
    <row r="4527" spans="1:13" ht="56.25" hidden="1" x14ac:dyDescent="0.2">
      <c r="A4527" s="169" t="s">
        <v>982</v>
      </c>
      <c r="B4527" s="169" t="s">
        <v>993</v>
      </c>
      <c r="C4527" s="169"/>
      <c r="D4527" s="169"/>
      <c r="E4527" s="170"/>
      <c r="F4527" s="172" t="s">
        <v>994</v>
      </c>
      <c r="G4527" s="173" t="s">
        <v>614</v>
      </c>
      <c r="H4527" s="179">
        <f>H4528+H4531</f>
        <v>89590</v>
      </c>
      <c r="I4527" s="179">
        <f t="shared" ref="I4527:L4527" si="2799">I4528+I4531</f>
        <v>0</v>
      </c>
      <c r="J4527" s="179">
        <f t="shared" si="2799"/>
        <v>0</v>
      </c>
      <c r="K4527" s="179">
        <f t="shared" si="2799"/>
        <v>0</v>
      </c>
      <c r="L4527" s="179">
        <f t="shared" si="2799"/>
        <v>0</v>
      </c>
      <c r="M4527" s="179">
        <f t="shared" si="2777"/>
        <v>89590</v>
      </c>
    </row>
    <row r="4528" spans="1:13" hidden="1" x14ac:dyDescent="0.2">
      <c r="A4528" s="163" t="s">
        <v>982</v>
      </c>
      <c r="B4528" s="163" t="s">
        <v>993</v>
      </c>
      <c r="C4528" s="164">
        <v>11</v>
      </c>
      <c r="D4528" s="163" t="s">
        <v>730</v>
      </c>
      <c r="E4528" s="165">
        <v>42</v>
      </c>
      <c r="F4528" s="166" t="s">
        <v>730</v>
      </c>
      <c r="G4528" s="166"/>
      <c r="H4528" s="180">
        <f t="shared" ref="H4528:L4528" si="2800">H4529</f>
        <v>17920</v>
      </c>
      <c r="I4528" s="180">
        <f t="shared" si="2800"/>
        <v>0</v>
      </c>
      <c r="J4528" s="180">
        <f t="shared" si="2800"/>
        <v>0</v>
      </c>
      <c r="K4528" s="180">
        <f t="shared" si="2800"/>
        <v>0</v>
      </c>
      <c r="L4528" s="180">
        <f t="shared" si="2800"/>
        <v>0</v>
      </c>
      <c r="M4528" s="180">
        <f t="shared" si="2777"/>
        <v>17920</v>
      </c>
    </row>
    <row r="4529" spans="1:13" hidden="1" x14ac:dyDescent="0.2">
      <c r="A4529" s="100" t="s">
        <v>982</v>
      </c>
      <c r="B4529" s="100" t="s">
        <v>993</v>
      </c>
      <c r="C4529" s="101">
        <v>11</v>
      </c>
      <c r="D4529" s="116" t="s">
        <v>730</v>
      </c>
      <c r="E4529" s="111">
        <v>421</v>
      </c>
      <c r="F4529" s="139" t="s">
        <v>730</v>
      </c>
      <c r="G4529" s="181"/>
      <c r="H4529" s="106">
        <f t="shared" ref="H4529:L4529" si="2801">SUM(H4530)</f>
        <v>17920</v>
      </c>
      <c r="I4529" s="106">
        <f t="shared" si="2801"/>
        <v>0</v>
      </c>
      <c r="J4529" s="106">
        <f t="shared" si="2801"/>
        <v>0</v>
      </c>
      <c r="K4529" s="106">
        <f t="shared" si="2801"/>
        <v>0</v>
      </c>
      <c r="L4529" s="106">
        <f t="shared" si="2801"/>
        <v>0</v>
      </c>
      <c r="M4529" s="106">
        <f t="shared" si="2777"/>
        <v>17920</v>
      </c>
    </row>
    <row r="4530" spans="1:13" ht="15" hidden="1" x14ac:dyDescent="0.2">
      <c r="A4530" s="93" t="s">
        <v>982</v>
      </c>
      <c r="B4530" s="93" t="s">
        <v>993</v>
      </c>
      <c r="C4530" s="94">
        <v>11</v>
      </c>
      <c r="D4530" s="95" t="s">
        <v>101</v>
      </c>
      <c r="E4530" s="117">
        <v>4214</v>
      </c>
      <c r="F4530" s="140" t="s">
        <v>500</v>
      </c>
      <c r="H4530" s="278">
        <v>17920</v>
      </c>
      <c r="I4530" s="278"/>
      <c r="J4530" s="278"/>
      <c r="K4530" s="278"/>
      <c r="L4530" s="278"/>
      <c r="M4530" s="278">
        <f t="shared" si="2777"/>
        <v>17920</v>
      </c>
    </row>
    <row r="4531" spans="1:13" hidden="1" x14ac:dyDescent="0.2">
      <c r="A4531" s="205" t="s">
        <v>982</v>
      </c>
      <c r="B4531" s="205" t="s">
        <v>993</v>
      </c>
      <c r="C4531" s="206">
        <v>581</v>
      </c>
      <c r="D4531" s="205" t="s">
        <v>730</v>
      </c>
      <c r="E4531" s="208">
        <v>42</v>
      </c>
      <c r="F4531" s="209" t="s">
        <v>730</v>
      </c>
      <c r="G4531" s="209"/>
      <c r="H4531" s="352">
        <f t="shared" ref="H4531:L4532" si="2802">H4532</f>
        <v>71670</v>
      </c>
      <c r="I4531" s="352">
        <f t="shared" si="2802"/>
        <v>0</v>
      </c>
      <c r="J4531" s="352">
        <f t="shared" si="2802"/>
        <v>0</v>
      </c>
      <c r="K4531" s="352">
        <f t="shared" si="2802"/>
        <v>0</v>
      </c>
      <c r="L4531" s="352">
        <f t="shared" si="2802"/>
        <v>0</v>
      </c>
      <c r="M4531" s="352">
        <f t="shared" si="2777"/>
        <v>71670</v>
      </c>
    </row>
    <row r="4532" spans="1:13" hidden="1" x14ac:dyDescent="0.2">
      <c r="A4532" s="210" t="s">
        <v>982</v>
      </c>
      <c r="B4532" s="210" t="s">
        <v>993</v>
      </c>
      <c r="C4532" s="211">
        <v>581</v>
      </c>
      <c r="D4532" s="210" t="s">
        <v>730</v>
      </c>
      <c r="E4532" s="224">
        <v>421</v>
      </c>
      <c r="F4532" s="213" t="s">
        <v>730</v>
      </c>
      <c r="G4532" s="379"/>
      <c r="H4532" s="353">
        <f t="shared" si="2802"/>
        <v>71670</v>
      </c>
      <c r="I4532" s="353">
        <f t="shared" si="2802"/>
        <v>0</v>
      </c>
      <c r="J4532" s="353">
        <f t="shared" si="2802"/>
        <v>0</v>
      </c>
      <c r="K4532" s="353">
        <f t="shared" si="2802"/>
        <v>0</v>
      </c>
      <c r="L4532" s="353">
        <f t="shared" si="2802"/>
        <v>0</v>
      </c>
      <c r="M4532" s="353">
        <f t="shared" si="2777"/>
        <v>71670</v>
      </c>
    </row>
    <row r="4533" spans="1:13" ht="15" hidden="1" x14ac:dyDescent="0.2">
      <c r="A4533" s="214" t="s">
        <v>982</v>
      </c>
      <c r="B4533" s="214" t="s">
        <v>993</v>
      </c>
      <c r="C4533" s="215">
        <v>581</v>
      </c>
      <c r="D4533" s="214" t="s">
        <v>101</v>
      </c>
      <c r="E4533" s="217">
        <v>4214</v>
      </c>
      <c r="F4533" s="218" t="s">
        <v>500</v>
      </c>
      <c r="G4533" s="379"/>
      <c r="H4533" s="278">
        <v>71670</v>
      </c>
      <c r="I4533" s="278"/>
      <c r="J4533" s="278"/>
      <c r="K4533" s="278"/>
      <c r="L4533" s="278"/>
      <c r="M4533" s="278">
        <f t="shared" si="2777"/>
        <v>71670</v>
      </c>
    </row>
    <row r="4534" spans="1:13" s="240" customFormat="1" ht="78.75" hidden="1" x14ac:dyDescent="0.2">
      <c r="A4534" s="169" t="s">
        <v>982</v>
      </c>
      <c r="B4534" s="169" t="s">
        <v>995</v>
      </c>
      <c r="C4534" s="169"/>
      <c r="D4534" s="169"/>
      <c r="E4534" s="170"/>
      <c r="F4534" s="172" t="s">
        <v>996</v>
      </c>
      <c r="G4534" s="173" t="s">
        <v>614</v>
      </c>
      <c r="H4534" s="179">
        <f>H4535+H4539+H4542+H4545+H4549+H4552</f>
        <v>2483340</v>
      </c>
      <c r="I4534" s="179">
        <f>I4535+I4539+I4542+I4545+I4549+I4552</f>
        <v>355191</v>
      </c>
      <c r="J4534" s="179">
        <f>J4535+J4539+J4542+J4545+J4549+J4552</f>
        <v>0</v>
      </c>
      <c r="K4534" s="179">
        <f>K4535+K4539+K4542+K4545+K4549+K4552</f>
        <v>0</v>
      </c>
      <c r="L4534" s="179">
        <f>L4535+L4539+L4542+L4545+L4549+L4552</f>
        <v>0</v>
      </c>
      <c r="M4534" s="179">
        <f t="shared" si="2777"/>
        <v>2128149</v>
      </c>
    </row>
    <row r="4535" spans="1:13" s="204" customFormat="1" hidden="1" x14ac:dyDescent="0.2">
      <c r="A4535" s="163" t="s">
        <v>982</v>
      </c>
      <c r="B4535" s="163" t="s">
        <v>995</v>
      </c>
      <c r="C4535" s="164">
        <v>11</v>
      </c>
      <c r="D4535" s="163" t="s">
        <v>730</v>
      </c>
      <c r="E4535" s="165">
        <v>32</v>
      </c>
      <c r="F4535" s="166" t="s">
        <v>730</v>
      </c>
      <c r="G4535" s="166"/>
      <c r="H4535" s="180">
        <f t="shared" ref="H4535:L4535" si="2803">H4536</f>
        <v>35961</v>
      </c>
      <c r="I4535" s="180">
        <f t="shared" si="2803"/>
        <v>35959</v>
      </c>
      <c r="J4535" s="180">
        <f t="shared" si="2803"/>
        <v>0</v>
      </c>
      <c r="K4535" s="180">
        <f t="shared" si="2803"/>
        <v>0</v>
      </c>
      <c r="L4535" s="180">
        <f t="shared" si="2803"/>
        <v>0</v>
      </c>
      <c r="M4535" s="180">
        <f t="shared" si="2777"/>
        <v>2</v>
      </c>
    </row>
    <row r="4536" spans="1:13" s="204" customFormat="1" hidden="1" x14ac:dyDescent="0.2">
      <c r="A4536" s="100" t="s">
        <v>982</v>
      </c>
      <c r="B4536" s="100" t="s">
        <v>995</v>
      </c>
      <c r="C4536" s="101">
        <v>11</v>
      </c>
      <c r="D4536" s="116" t="s">
        <v>730</v>
      </c>
      <c r="E4536" s="111">
        <v>323</v>
      </c>
      <c r="F4536" s="139" t="s">
        <v>730</v>
      </c>
      <c r="G4536" s="181"/>
      <c r="H4536" s="106">
        <f t="shared" ref="H4536:I4536" si="2804">SUM(H4537:H4538)</f>
        <v>35961</v>
      </c>
      <c r="I4536" s="106">
        <f t="shared" si="2804"/>
        <v>35959</v>
      </c>
      <c r="J4536" s="106">
        <f t="shared" ref="J4536:L4536" si="2805">SUM(J4537:J4538)</f>
        <v>0</v>
      </c>
      <c r="K4536" s="106">
        <f t="shared" si="2805"/>
        <v>0</v>
      </c>
      <c r="L4536" s="106">
        <f t="shared" si="2805"/>
        <v>0</v>
      </c>
      <c r="M4536" s="106">
        <f t="shared" si="2777"/>
        <v>2</v>
      </c>
    </row>
    <row r="4537" spans="1:13" s="204" customFormat="1" ht="15" hidden="1" x14ac:dyDescent="0.2">
      <c r="A4537" s="93" t="s">
        <v>982</v>
      </c>
      <c r="B4537" s="93" t="s">
        <v>995</v>
      </c>
      <c r="C4537" s="94">
        <v>11</v>
      </c>
      <c r="D4537" s="95" t="s">
        <v>101</v>
      </c>
      <c r="E4537" s="117">
        <v>3233</v>
      </c>
      <c r="F4537" s="140" t="s">
        <v>54</v>
      </c>
      <c r="G4537" s="132"/>
      <c r="H4537" s="278">
        <v>9670</v>
      </c>
      <c r="I4537" s="278">
        <v>9669</v>
      </c>
      <c r="J4537" s="278"/>
      <c r="K4537" s="278"/>
      <c r="L4537" s="278"/>
      <c r="M4537" s="278">
        <f t="shared" si="2777"/>
        <v>1</v>
      </c>
    </row>
    <row r="4538" spans="1:13" s="204" customFormat="1" ht="15" hidden="1" x14ac:dyDescent="0.2">
      <c r="A4538" s="93" t="s">
        <v>982</v>
      </c>
      <c r="B4538" s="93" t="s">
        <v>995</v>
      </c>
      <c r="C4538" s="94">
        <v>11</v>
      </c>
      <c r="D4538" s="95" t="s">
        <v>101</v>
      </c>
      <c r="E4538" s="117">
        <v>3237</v>
      </c>
      <c r="F4538" s="140" t="s">
        <v>58</v>
      </c>
      <c r="G4538" s="132"/>
      <c r="H4538" s="278">
        <v>26291</v>
      </c>
      <c r="I4538" s="278">
        <v>26290</v>
      </c>
      <c r="J4538" s="278"/>
      <c r="K4538" s="278"/>
      <c r="L4538" s="278"/>
      <c r="M4538" s="278">
        <f t="shared" si="2777"/>
        <v>1</v>
      </c>
    </row>
    <row r="4539" spans="1:13" s="204" customFormat="1" hidden="1" x14ac:dyDescent="0.2">
      <c r="A4539" s="163" t="s">
        <v>982</v>
      </c>
      <c r="B4539" s="163" t="s">
        <v>995</v>
      </c>
      <c r="C4539" s="164">
        <v>11</v>
      </c>
      <c r="D4539" s="163" t="s">
        <v>730</v>
      </c>
      <c r="E4539" s="165">
        <v>42</v>
      </c>
      <c r="F4539" s="166" t="s">
        <v>730</v>
      </c>
      <c r="G4539" s="166"/>
      <c r="H4539" s="180">
        <f t="shared" ref="H4539:L4539" si="2806">H4540</f>
        <v>118223</v>
      </c>
      <c r="I4539" s="180">
        <f t="shared" si="2806"/>
        <v>118222</v>
      </c>
      <c r="J4539" s="180">
        <f t="shared" si="2806"/>
        <v>0</v>
      </c>
      <c r="K4539" s="180">
        <f t="shared" si="2806"/>
        <v>0</v>
      </c>
      <c r="L4539" s="180">
        <f t="shared" si="2806"/>
        <v>0</v>
      </c>
      <c r="M4539" s="180">
        <f t="shared" si="2777"/>
        <v>1</v>
      </c>
    </row>
    <row r="4540" spans="1:13" s="204" customFormat="1" hidden="1" x14ac:dyDescent="0.2">
      <c r="A4540" s="100" t="s">
        <v>982</v>
      </c>
      <c r="B4540" s="100" t="s">
        <v>995</v>
      </c>
      <c r="C4540" s="101">
        <v>11</v>
      </c>
      <c r="D4540" s="116" t="s">
        <v>730</v>
      </c>
      <c r="E4540" s="111">
        <v>421</v>
      </c>
      <c r="F4540" s="139" t="s">
        <v>730</v>
      </c>
      <c r="G4540" s="181"/>
      <c r="H4540" s="106">
        <f t="shared" ref="H4540:L4540" si="2807">SUM(H4541)</f>
        <v>118223</v>
      </c>
      <c r="I4540" s="106">
        <f t="shared" si="2807"/>
        <v>118222</v>
      </c>
      <c r="J4540" s="106">
        <f t="shared" si="2807"/>
        <v>0</v>
      </c>
      <c r="K4540" s="106">
        <f t="shared" si="2807"/>
        <v>0</v>
      </c>
      <c r="L4540" s="106">
        <f t="shared" si="2807"/>
        <v>0</v>
      </c>
      <c r="M4540" s="106">
        <f t="shared" si="2777"/>
        <v>1</v>
      </c>
    </row>
    <row r="4541" spans="1:13" s="204" customFormat="1" ht="15" hidden="1" x14ac:dyDescent="0.2">
      <c r="A4541" s="93" t="s">
        <v>982</v>
      </c>
      <c r="B4541" s="93" t="s">
        <v>995</v>
      </c>
      <c r="C4541" s="94">
        <v>11</v>
      </c>
      <c r="D4541" s="95" t="s">
        <v>101</v>
      </c>
      <c r="E4541" s="117">
        <v>4214</v>
      </c>
      <c r="F4541" s="140" t="s">
        <v>500</v>
      </c>
      <c r="G4541" s="132"/>
      <c r="H4541" s="278">
        <v>118223</v>
      </c>
      <c r="I4541" s="278">
        <v>118222</v>
      </c>
      <c r="J4541" s="278"/>
      <c r="K4541" s="278"/>
      <c r="L4541" s="278"/>
      <c r="M4541" s="278">
        <f t="shared" si="2777"/>
        <v>1</v>
      </c>
    </row>
    <row r="4542" spans="1:13" s="240" customFormat="1" hidden="1" x14ac:dyDescent="0.2">
      <c r="A4542" s="163" t="s">
        <v>982</v>
      </c>
      <c r="B4542" s="163" t="s">
        <v>995</v>
      </c>
      <c r="C4542" s="164">
        <v>11</v>
      </c>
      <c r="D4542" s="163" t="s">
        <v>730</v>
      </c>
      <c r="E4542" s="165">
        <v>45</v>
      </c>
      <c r="F4542" s="166" t="s">
        <v>730</v>
      </c>
      <c r="G4542" s="166"/>
      <c r="H4542" s="180">
        <f t="shared" ref="H4542:L4542" si="2808">H4543</f>
        <v>201011</v>
      </c>
      <c r="I4542" s="180">
        <f t="shared" si="2808"/>
        <v>201010</v>
      </c>
      <c r="J4542" s="180">
        <f t="shared" si="2808"/>
        <v>0</v>
      </c>
      <c r="K4542" s="180">
        <f t="shared" si="2808"/>
        <v>0</v>
      </c>
      <c r="L4542" s="180">
        <f t="shared" si="2808"/>
        <v>0</v>
      </c>
      <c r="M4542" s="180">
        <f t="shared" si="2777"/>
        <v>1</v>
      </c>
    </row>
    <row r="4543" spans="1:13" s="204" customFormat="1" hidden="1" x14ac:dyDescent="0.2">
      <c r="A4543" s="100" t="s">
        <v>982</v>
      </c>
      <c r="B4543" s="100" t="s">
        <v>995</v>
      </c>
      <c r="C4543" s="101">
        <v>11</v>
      </c>
      <c r="D4543" s="116" t="s">
        <v>730</v>
      </c>
      <c r="E4543" s="111">
        <v>451</v>
      </c>
      <c r="F4543" s="139" t="s">
        <v>730</v>
      </c>
      <c r="G4543" s="181"/>
      <c r="H4543" s="106">
        <f t="shared" ref="H4543:L4543" si="2809">SUM(H4544)</f>
        <v>201011</v>
      </c>
      <c r="I4543" s="106">
        <f t="shared" si="2809"/>
        <v>201010</v>
      </c>
      <c r="J4543" s="106">
        <f t="shared" si="2809"/>
        <v>0</v>
      </c>
      <c r="K4543" s="106">
        <f t="shared" si="2809"/>
        <v>0</v>
      </c>
      <c r="L4543" s="106">
        <f t="shared" si="2809"/>
        <v>0</v>
      </c>
      <c r="M4543" s="106">
        <f t="shared" si="2777"/>
        <v>1</v>
      </c>
    </row>
    <row r="4544" spans="1:13" s="204" customFormat="1" ht="30" hidden="1" x14ac:dyDescent="0.2">
      <c r="A4544" s="93" t="s">
        <v>982</v>
      </c>
      <c r="B4544" s="93" t="s">
        <v>995</v>
      </c>
      <c r="C4544" s="94">
        <v>11</v>
      </c>
      <c r="D4544" s="95" t="s">
        <v>101</v>
      </c>
      <c r="E4544" s="117">
        <v>4511</v>
      </c>
      <c r="F4544" s="140" t="s">
        <v>987</v>
      </c>
      <c r="G4544" s="132"/>
      <c r="H4544" s="278">
        <v>201011</v>
      </c>
      <c r="I4544" s="278">
        <v>201010</v>
      </c>
      <c r="J4544" s="278"/>
      <c r="K4544" s="278"/>
      <c r="L4544" s="278"/>
      <c r="M4544" s="278">
        <f t="shared" si="2777"/>
        <v>1</v>
      </c>
    </row>
    <row r="4545" spans="1:13" s="204" customFormat="1" hidden="1" x14ac:dyDescent="0.2">
      <c r="A4545" s="205" t="s">
        <v>982</v>
      </c>
      <c r="B4545" s="205" t="s">
        <v>995</v>
      </c>
      <c r="C4545" s="206">
        <v>581</v>
      </c>
      <c r="D4545" s="205" t="s">
        <v>730</v>
      </c>
      <c r="E4545" s="208">
        <v>32</v>
      </c>
      <c r="F4545" s="209" t="s">
        <v>730</v>
      </c>
      <c r="G4545" s="209"/>
      <c r="H4545" s="352">
        <f t="shared" ref="H4545:L4545" si="2810">H4546</f>
        <v>23539</v>
      </c>
      <c r="I4545" s="352">
        <f t="shared" si="2810"/>
        <v>0</v>
      </c>
      <c r="J4545" s="352">
        <f t="shared" si="2810"/>
        <v>0</v>
      </c>
      <c r="K4545" s="352">
        <f t="shared" si="2810"/>
        <v>0</v>
      </c>
      <c r="L4545" s="352">
        <f t="shared" si="2810"/>
        <v>0</v>
      </c>
      <c r="M4545" s="352">
        <f t="shared" si="2777"/>
        <v>23539</v>
      </c>
    </row>
    <row r="4546" spans="1:13" s="204" customFormat="1" hidden="1" x14ac:dyDescent="0.2">
      <c r="A4546" s="210" t="s">
        <v>982</v>
      </c>
      <c r="B4546" s="210" t="s">
        <v>995</v>
      </c>
      <c r="C4546" s="211">
        <v>581</v>
      </c>
      <c r="D4546" s="210" t="s">
        <v>730</v>
      </c>
      <c r="E4546" s="224">
        <v>323</v>
      </c>
      <c r="F4546" s="213" t="s">
        <v>730</v>
      </c>
      <c r="G4546" s="379"/>
      <c r="H4546" s="353">
        <f t="shared" ref="H4546:J4546" si="2811">H4548+H4547</f>
        <v>23539</v>
      </c>
      <c r="I4546" s="353">
        <f t="shared" si="2811"/>
        <v>0</v>
      </c>
      <c r="J4546" s="353">
        <f t="shared" si="2811"/>
        <v>0</v>
      </c>
      <c r="K4546" s="353">
        <f t="shared" ref="K4546:L4546" si="2812">K4548+K4547</f>
        <v>0</v>
      </c>
      <c r="L4546" s="353">
        <f t="shared" si="2812"/>
        <v>0</v>
      </c>
      <c r="M4546" s="353">
        <f t="shared" si="2777"/>
        <v>23539</v>
      </c>
    </row>
    <row r="4547" spans="1:13" s="240" customFormat="1" hidden="1" x14ac:dyDescent="0.2">
      <c r="A4547" s="214" t="s">
        <v>982</v>
      </c>
      <c r="B4547" s="214" t="s">
        <v>995</v>
      </c>
      <c r="C4547" s="215">
        <v>581</v>
      </c>
      <c r="D4547" s="214" t="s">
        <v>101</v>
      </c>
      <c r="E4547" s="217">
        <v>3233</v>
      </c>
      <c r="F4547" s="218" t="s">
        <v>54</v>
      </c>
      <c r="G4547" s="379"/>
      <c r="H4547" s="283">
        <v>6330</v>
      </c>
      <c r="I4547" s="283"/>
      <c r="J4547" s="283"/>
      <c r="K4547" s="283"/>
      <c r="L4547" s="283"/>
      <c r="M4547" s="283">
        <f t="shared" si="2777"/>
        <v>6330</v>
      </c>
    </row>
    <row r="4548" spans="1:13" s="204" customFormat="1" ht="15" hidden="1" x14ac:dyDescent="0.2">
      <c r="A4548" s="214" t="s">
        <v>982</v>
      </c>
      <c r="B4548" s="214" t="s">
        <v>995</v>
      </c>
      <c r="C4548" s="215">
        <v>581</v>
      </c>
      <c r="D4548" s="214" t="s">
        <v>101</v>
      </c>
      <c r="E4548" s="217">
        <v>3237</v>
      </c>
      <c r="F4548" s="218" t="s">
        <v>58</v>
      </c>
      <c r="G4548" s="379"/>
      <c r="H4548" s="283">
        <v>17209</v>
      </c>
      <c r="I4548" s="283"/>
      <c r="J4548" s="283"/>
      <c r="K4548" s="283"/>
      <c r="L4548" s="283"/>
      <c r="M4548" s="283">
        <f t="shared" si="2777"/>
        <v>17209</v>
      </c>
    </row>
    <row r="4549" spans="1:13" s="240" customFormat="1" hidden="1" x14ac:dyDescent="0.2">
      <c r="A4549" s="205" t="s">
        <v>982</v>
      </c>
      <c r="B4549" s="205" t="s">
        <v>995</v>
      </c>
      <c r="C4549" s="206">
        <v>581</v>
      </c>
      <c r="D4549" s="205" t="s">
        <v>730</v>
      </c>
      <c r="E4549" s="208">
        <v>42</v>
      </c>
      <c r="F4549" s="209" t="s">
        <v>730</v>
      </c>
      <c r="G4549" s="209"/>
      <c r="H4549" s="352">
        <f t="shared" ref="H4549:L4550" si="2813">H4550</f>
        <v>759830</v>
      </c>
      <c r="I4549" s="352">
        <f t="shared" si="2813"/>
        <v>0</v>
      </c>
      <c r="J4549" s="352">
        <f t="shared" si="2813"/>
        <v>0</v>
      </c>
      <c r="K4549" s="352">
        <f t="shared" si="2813"/>
        <v>0</v>
      </c>
      <c r="L4549" s="352">
        <f t="shared" si="2813"/>
        <v>0</v>
      </c>
      <c r="M4549" s="352">
        <f t="shared" si="2777"/>
        <v>759830</v>
      </c>
    </row>
    <row r="4550" spans="1:13" s="254" customFormat="1" hidden="1" x14ac:dyDescent="0.2">
      <c r="A4550" s="210" t="s">
        <v>982</v>
      </c>
      <c r="B4550" s="210" t="s">
        <v>995</v>
      </c>
      <c r="C4550" s="211">
        <v>581</v>
      </c>
      <c r="D4550" s="210" t="s">
        <v>730</v>
      </c>
      <c r="E4550" s="224">
        <v>421</v>
      </c>
      <c r="F4550" s="213" t="s">
        <v>730</v>
      </c>
      <c r="G4550" s="379"/>
      <c r="H4550" s="353">
        <f t="shared" si="2813"/>
        <v>759830</v>
      </c>
      <c r="I4550" s="353">
        <f t="shared" si="2813"/>
        <v>0</v>
      </c>
      <c r="J4550" s="353">
        <f t="shared" si="2813"/>
        <v>0</v>
      </c>
      <c r="K4550" s="353">
        <f t="shared" si="2813"/>
        <v>0</v>
      </c>
      <c r="L4550" s="353">
        <f t="shared" si="2813"/>
        <v>0</v>
      </c>
      <c r="M4550" s="353">
        <f t="shared" si="2777"/>
        <v>759830</v>
      </c>
    </row>
    <row r="4551" spans="1:13" s="254" customFormat="1" hidden="1" x14ac:dyDescent="0.2">
      <c r="A4551" s="214" t="s">
        <v>982</v>
      </c>
      <c r="B4551" s="214" t="s">
        <v>995</v>
      </c>
      <c r="C4551" s="215">
        <v>581</v>
      </c>
      <c r="D4551" s="214" t="s">
        <v>101</v>
      </c>
      <c r="E4551" s="217">
        <v>4214</v>
      </c>
      <c r="F4551" s="218" t="s">
        <v>500</v>
      </c>
      <c r="G4551" s="379"/>
      <c r="H4551" s="283">
        <v>759830</v>
      </c>
      <c r="I4551" s="283"/>
      <c r="J4551" s="283"/>
      <c r="K4551" s="283"/>
      <c r="L4551" s="283"/>
      <c r="M4551" s="283">
        <f t="shared" si="2777"/>
        <v>759830</v>
      </c>
    </row>
    <row r="4552" spans="1:13" s="204" customFormat="1" hidden="1" x14ac:dyDescent="0.2">
      <c r="A4552" s="205" t="s">
        <v>982</v>
      </c>
      <c r="B4552" s="205" t="s">
        <v>995</v>
      </c>
      <c r="C4552" s="206">
        <v>581</v>
      </c>
      <c r="D4552" s="205" t="s">
        <v>730</v>
      </c>
      <c r="E4552" s="208">
        <v>45</v>
      </c>
      <c r="F4552" s="209" t="s">
        <v>730</v>
      </c>
      <c r="G4552" s="209"/>
      <c r="H4552" s="352">
        <f t="shared" ref="H4552:L4553" si="2814">H4553</f>
        <v>1344776</v>
      </c>
      <c r="I4552" s="352">
        <f t="shared" si="2814"/>
        <v>0</v>
      </c>
      <c r="J4552" s="352">
        <f t="shared" si="2814"/>
        <v>0</v>
      </c>
      <c r="K4552" s="352">
        <f t="shared" si="2814"/>
        <v>0</v>
      </c>
      <c r="L4552" s="352">
        <f t="shared" si="2814"/>
        <v>0</v>
      </c>
      <c r="M4552" s="352">
        <f t="shared" si="2777"/>
        <v>1344776</v>
      </c>
    </row>
    <row r="4553" spans="1:13" s="240" customFormat="1" hidden="1" x14ac:dyDescent="0.2">
      <c r="A4553" s="210" t="s">
        <v>982</v>
      </c>
      <c r="B4553" s="210" t="s">
        <v>995</v>
      </c>
      <c r="C4553" s="211">
        <v>581</v>
      </c>
      <c r="D4553" s="210" t="s">
        <v>730</v>
      </c>
      <c r="E4553" s="224">
        <v>451</v>
      </c>
      <c r="F4553" s="213" t="s">
        <v>730</v>
      </c>
      <c r="G4553" s="379"/>
      <c r="H4553" s="353">
        <f t="shared" si="2814"/>
        <v>1344776</v>
      </c>
      <c r="I4553" s="353">
        <f t="shared" si="2814"/>
        <v>0</v>
      </c>
      <c r="J4553" s="353">
        <f t="shared" si="2814"/>
        <v>0</v>
      </c>
      <c r="K4553" s="353">
        <f t="shared" si="2814"/>
        <v>0</v>
      </c>
      <c r="L4553" s="353">
        <f t="shared" si="2814"/>
        <v>0</v>
      </c>
      <c r="M4553" s="353">
        <f t="shared" si="2777"/>
        <v>1344776</v>
      </c>
    </row>
    <row r="4554" spans="1:13" s="204" customFormat="1" ht="30" hidden="1" x14ac:dyDescent="0.2">
      <c r="A4554" s="214" t="s">
        <v>982</v>
      </c>
      <c r="B4554" s="214" t="s">
        <v>995</v>
      </c>
      <c r="C4554" s="215">
        <v>581</v>
      </c>
      <c r="D4554" s="214" t="s">
        <v>101</v>
      </c>
      <c r="E4554" s="217">
        <v>4511</v>
      </c>
      <c r="F4554" s="218" t="s">
        <v>987</v>
      </c>
      <c r="G4554" s="379"/>
      <c r="H4554" s="283">
        <v>1344776</v>
      </c>
      <c r="I4554" s="283"/>
      <c r="J4554" s="283"/>
      <c r="K4554" s="283"/>
      <c r="L4554" s="283"/>
      <c r="M4554" s="283">
        <f t="shared" si="2777"/>
        <v>1344776</v>
      </c>
    </row>
    <row r="4555" spans="1:13" s="99" customFormat="1" hidden="1" x14ac:dyDescent="0.2">
      <c r="A4555" s="190" t="s">
        <v>997</v>
      </c>
      <c r="B4555" s="445" t="s">
        <v>998</v>
      </c>
      <c r="C4555" s="445"/>
      <c r="D4555" s="445"/>
      <c r="E4555" s="445"/>
      <c r="F4555" s="143" t="s">
        <v>999</v>
      </c>
      <c r="G4555" s="115"/>
      <c r="H4555" s="294">
        <f>H4556+H4626</f>
        <v>5026264</v>
      </c>
      <c r="I4555" s="294">
        <f>I4556+I4626</f>
        <v>19428</v>
      </c>
      <c r="J4555" s="294">
        <f>J4556+J4626</f>
        <v>19430</v>
      </c>
      <c r="K4555" s="294">
        <f>K4556+K4626</f>
        <v>0</v>
      </c>
      <c r="L4555" s="294">
        <f>L4556+L4626</f>
        <v>25000</v>
      </c>
      <c r="M4555" s="294">
        <f t="shared" si="2777"/>
        <v>5051266</v>
      </c>
    </row>
    <row r="4556" spans="1:13" ht="33.75" hidden="1" x14ac:dyDescent="0.2">
      <c r="A4556" s="187" t="s">
        <v>997</v>
      </c>
      <c r="B4556" s="169" t="s">
        <v>1000</v>
      </c>
      <c r="C4556" s="169"/>
      <c r="D4556" s="169"/>
      <c r="E4556" s="170"/>
      <c r="F4556" s="172" t="s">
        <v>854</v>
      </c>
      <c r="G4556" s="173" t="s">
        <v>661</v>
      </c>
      <c r="H4556" s="297">
        <f>H4557+H4566+H4576+H4585+H4615+H4620</f>
        <v>343930</v>
      </c>
      <c r="I4556" s="297">
        <f t="shared" ref="I4556:L4556" si="2815">I4557+I4566+I4576+I4585+I4615+I4620</f>
        <v>19428</v>
      </c>
      <c r="J4556" s="297">
        <f t="shared" si="2815"/>
        <v>19430</v>
      </c>
      <c r="K4556" s="297">
        <f t="shared" si="2815"/>
        <v>0</v>
      </c>
      <c r="L4556" s="297">
        <f t="shared" si="2815"/>
        <v>25000</v>
      </c>
      <c r="M4556" s="297">
        <f t="shared" si="2777"/>
        <v>368932</v>
      </c>
    </row>
    <row r="4557" spans="1:13" hidden="1" x14ac:dyDescent="0.2">
      <c r="A4557" s="182" t="s">
        <v>997</v>
      </c>
      <c r="B4557" s="163" t="s">
        <v>1000</v>
      </c>
      <c r="C4557" s="164">
        <v>11</v>
      </c>
      <c r="D4557" s="163"/>
      <c r="E4557" s="165">
        <v>31</v>
      </c>
      <c r="F4557" s="166"/>
      <c r="G4557" s="166"/>
      <c r="H4557" s="180">
        <f t="shared" ref="H4557:I4557" si="2816">H4558+H4562+H4564</f>
        <v>104600</v>
      </c>
      <c r="I4557" s="180">
        <f t="shared" si="2816"/>
        <v>0</v>
      </c>
      <c r="J4557" s="180">
        <f t="shared" ref="J4557:L4557" si="2817">J4558+J4562+J4564</f>
        <v>0</v>
      </c>
      <c r="K4557" s="180">
        <f t="shared" si="2817"/>
        <v>0</v>
      </c>
      <c r="L4557" s="180">
        <f t="shared" si="2817"/>
        <v>25000</v>
      </c>
      <c r="M4557" s="180">
        <f t="shared" ref="M4557:M4638" si="2818">H4557-I4557+J4557-K4557+L4557</f>
        <v>129600</v>
      </c>
    </row>
    <row r="4558" spans="1:13" hidden="1" x14ac:dyDescent="0.2">
      <c r="A4558" s="116" t="s">
        <v>997</v>
      </c>
      <c r="B4558" s="100" t="s">
        <v>1000</v>
      </c>
      <c r="C4558" s="101">
        <v>11</v>
      </c>
      <c r="D4558" s="116"/>
      <c r="E4558" s="111">
        <v>311</v>
      </c>
      <c r="F4558" s="139"/>
      <c r="G4558" s="181"/>
      <c r="H4558" s="106">
        <f t="shared" ref="H4558:I4558" si="2819">H4559+H4560+H4561</f>
        <v>81400</v>
      </c>
      <c r="I4558" s="106">
        <f t="shared" si="2819"/>
        <v>0</v>
      </c>
      <c r="J4558" s="106">
        <f t="shared" ref="J4558:L4558" si="2820">J4559+J4560+J4561</f>
        <v>0</v>
      </c>
      <c r="K4558" s="106">
        <f t="shared" si="2820"/>
        <v>0</v>
      </c>
      <c r="L4558" s="106">
        <f t="shared" si="2820"/>
        <v>20000</v>
      </c>
      <c r="M4558" s="106">
        <f t="shared" si="2818"/>
        <v>101400</v>
      </c>
    </row>
    <row r="4559" spans="1:13" s="99" customFormat="1" hidden="1" x14ac:dyDescent="0.2">
      <c r="A4559" s="95" t="s">
        <v>997</v>
      </c>
      <c r="B4559" s="93" t="s">
        <v>1000</v>
      </c>
      <c r="C4559" s="94">
        <v>11</v>
      </c>
      <c r="D4559" s="95" t="s">
        <v>101</v>
      </c>
      <c r="E4559" s="117">
        <v>3111</v>
      </c>
      <c r="F4559" s="140" t="s">
        <v>33</v>
      </c>
      <c r="G4559" s="132"/>
      <c r="H4559" s="275">
        <v>80000</v>
      </c>
      <c r="I4559" s="275"/>
      <c r="J4559" s="275"/>
      <c r="K4559" s="275"/>
      <c r="L4559" s="275">
        <v>20000</v>
      </c>
      <c r="M4559" s="275">
        <f t="shared" si="2818"/>
        <v>100000</v>
      </c>
    </row>
    <row r="4560" spans="1:13" ht="15" hidden="1" x14ac:dyDescent="0.2">
      <c r="A4560" s="95" t="s">
        <v>997</v>
      </c>
      <c r="B4560" s="93" t="s">
        <v>1000</v>
      </c>
      <c r="C4560" s="94">
        <v>11</v>
      </c>
      <c r="D4560" s="95" t="s">
        <v>101</v>
      </c>
      <c r="E4560" s="117">
        <v>3112</v>
      </c>
      <c r="F4560" s="140" t="s">
        <v>790</v>
      </c>
      <c r="H4560" s="275">
        <v>1100</v>
      </c>
      <c r="I4560" s="275"/>
      <c r="J4560" s="275"/>
      <c r="K4560" s="275"/>
      <c r="L4560" s="275"/>
      <c r="M4560" s="275">
        <f t="shared" si="2818"/>
        <v>1100</v>
      </c>
    </row>
    <row r="4561" spans="1:13" ht="15" hidden="1" x14ac:dyDescent="0.2">
      <c r="A4561" s="95" t="s">
        <v>997</v>
      </c>
      <c r="B4561" s="93" t="s">
        <v>1000</v>
      </c>
      <c r="C4561" s="94">
        <v>11</v>
      </c>
      <c r="D4561" s="95" t="s">
        <v>101</v>
      </c>
      <c r="E4561" s="117">
        <v>3113</v>
      </c>
      <c r="F4561" s="140" t="s">
        <v>35</v>
      </c>
      <c r="H4561" s="275">
        <v>300</v>
      </c>
      <c r="I4561" s="275"/>
      <c r="J4561" s="275"/>
      <c r="K4561" s="275"/>
      <c r="L4561" s="275"/>
      <c r="M4561" s="275">
        <f t="shared" si="2818"/>
        <v>300</v>
      </c>
    </row>
    <row r="4562" spans="1:13" s="99" customFormat="1" hidden="1" x14ac:dyDescent="0.2">
      <c r="A4562" s="116" t="s">
        <v>997</v>
      </c>
      <c r="B4562" s="100" t="s">
        <v>1000</v>
      </c>
      <c r="C4562" s="101">
        <v>11</v>
      </c>
      <c r="D4562" s="116"/>
      <c r="E4562" s="103">
        <v>312</v>
      </c>
      <c r="F4562" s="139"/>
      <c r="G4562" s="181"/>
      <c r="H4562" s="106">
        <f t="shared" ref="H4562:L4562" si="2821">H4563</f>
        <v>4200</v>
      </c>
      <c r="I4562" s="106">
        <f t="shared" si="2821"/>
        <v>0</v>
      </c>
      <c r="J4562" s="106">
        <f t="shared" si="2821"/>
        <v>0</v>
      </c>
      <c r="K4562" s="106">
        <f t="shared" si="2821"/>
        <v>0</v>
      </c>
      <c r="L4562" s="106">
        <f t="shared" si="2821"/>
        <v>0</v>
      </c>
      <c r="M4562" s="106">
        <f t="shared" si="2818"/>
        <v>4200</v>
      </c>
    </row>
    <row r="4563" spans="1:13" ht="15" hidden="1" x14ac:dyDescent="0.2">
      <c r="A4563" s="95" t="s">
        <v>997</v>
      </c>
      <c r="B4563" s="93" t="s">
        <v>1000</v>
      </c>
      <c r="C4563" s="94">
        <v>11</v>
      </c>
      <c r="D4563" s="95" t="s">
        <v>101</v>
      </c>
      <c r="E4563" s="136">
        <v>3121</v>
      </c>
      <c r="F4563" s="141" t="s">
        <v>38</v>
      </c>
      <c r="H4563" s="275">
        <v>4200</v>
      </c>
      <c r="I4563" s="275"/>
      <c r="J4563" s="275"/>
      <c r="K4563" s="275"/>
      <c r="L4563" s="275"/>
      <c r="M4563" s="275">
        <f t="shared" si="2818"/>
        <v>4200</v>
      </c>
    </row>
    <row r="4564" spans="1:13" hidden="1" x14ac:dyDescent="0.2">
      <c r="A4564" s="116" t="s">
        <v>997</v>
      </c>
      <c r="B4564" s="100" t="s">
        <v>1000</v>
      </c>
      <c r="C4564" s="101">
        <v>11</v>
      </c>
      <c r="D4564" s="116"/>
      <c r="E4564" s="103">
        <v>313</v>
      </c>
      <c r="F4564" s="139"/>
      <c r="G4564" s="181"/>
      <c r="H4564" s="106">
        <f t="shared" ref="H4564:L4564" si="2822">H4565</f>
        <v>19000</v>
      </c>
      <c r="I4564" s="106">
        <f t="shared" si="2822"/>
        <v>0</v>
      </c>
      <c r="J4564" s="106">
        <f t="shared" si="2822"/>
        <v>0</v>
      </c>
      <c r="K4564" s="106">
        <f t="shared" si="2822"/>
        <v>0</v>
      </c>
      <c r="L4564" s="106">
        <f t="shared" si="2822"/>
        <v>5000</v>
      </c>
      <c r="M4564" s="106">
        <f t="shared" si="2818"/>
        <v>24000</v>
      </c>
    </row>
    <row r="4565" spans="1:13" ht="15" hidden="1" x14ac:dyDescent="0.2">
      <c r="A4565" s="95" t="s">
        <v>997</v>
      </c>
      <c r="B4565" s="93" t="s">
        <v>1000</v>
      </c>
      <c r="C4565" s="94">
        <v>11</v>
      </c>
      <c r="D4565" s="95" t="s">
        <v>101</v>
      </c>
      <c r="E4565" s="136">
        <v>3132</v>
      </c>
      <c r="F4565" s="141" t="s">
        <v>40</v>
      </c>
      <c r="H4565" s="275">
        <v>19000</v>
      </c>
      <c r="I4565" s="275"/>
      <c r="J4565" s="275"/>
      <c r="K4565" s="275"/>
      <c r="L4565" s="275">
        <v>5000</v>
      </c>
      <c r="M4565" s="275">
        <f t="shared" si="2818"/>
        <v>24000</v>
      </c>
    </row>
    <row r="4566" spans="1:13" hidden="1" x14ac:dyDescent="0.2">
      <c r="A4566" s="182" t="s">
        <v>997</v>
      </c>
      <c r="B4566" s="163" t="s">
        <v>1000</v>
      </c>
      <c r="C4566" s="164">
        <v>11</v>
      </c>
      <c r="D4566" s="163"/>
      <c r="E4566" s="165">
        <v>32</v>
      </c>
      <c r="F4566" s="166"/>
      <c r="G4566" s="166"/>
      <c r="H4566" s="180">
        <f t="shared" ref="H4566:I4566" si="2823">H4573+H4567+H4569</f>
        <v>31500</v>
      </c>
      <c r="I4566" s="180">
        <f t="shared" si="2823"/>
        <v>0</v>
      </c>
      <c r="J4566" s="180">
        <f t="shared" ref="J4566:L4566" si="2824">J4573+J4567+J4569</f>
        <v>0</v>
      </c>
      <c r="K4566" s="180">
        <f t="shared" si="2824"/>
        <v>0</v>
      </c>
      <c r="L4566" s="180">
        <f t="shared" si="2824"/>
        <v>0</v>
      </c>
      <c r="M4566" s="180">
        <f t="shared" si="2818"/>
        <v>31500</v>
      </c>
    </row>
    <row r="4567" spans="1:13" hidden="1" x14ac:dyDescent="0.2">
      <c r="A4567" s="116" t="s">
        <v>997</v>
      </c>
      <c r="B4567" s="100" t="s">
        <v>1000</v>
      </c>
      <c r="C4567" s="101">
        <v>11</v>
      </c>
      <c r="D4567" s="116"/>
      <c r="E4567" s="111">
        <v>322</v>
      </c>
      <c r="F4567" s="139"/>
      <c r="G4567" s="181"/>
      <c r="H4567" s="106">
        <f t="shared" ref="H4567:L4567" si="2825">H4568</f>
        <v>2000</v>
      </c>
      <c r="I4567" s="106">
        <f t="shared" si="2825"/>
        <v>0</v>
      </c>
      <c r="J4567" s="106">
        <f t="shared" si="2825"/>
        <v>0</v>
      </c>
      <c r="K4567" s="106">
        <f t="shared" si="2825"/>
        <v>0</v>
      </c>
      <c r="L4567" s="106">
        <f t="shared" si="2825"/>
        <v>0</v>
      </c>
      <c r="M4567" s="106">
        <f t="shared" si="2818"/>
        <v>2000</v>
      </c>
    </row>
    <row r="4568" spans="1:13" ht="15" hidden="1" x14ac:dyDescent="0.2">
      <c r="A4568" s="150" t="s">
        <v>997</v>
      </c>
      <c r="B4568" s="133" t="s">
        <v>1000</v>
      </c>
      <c r="C4568" s="134">
        <v>11</v>
      </c>
      <c r="D4568" s="150" t="s">
        <v>101</v>
      </c>
      <c r="E4568" s="192">
        <v>3223</v>
      </c>
      <c r="F4568" s="141" t="s">
        <v>48</v>
      </c>
      <c r="G4568" s="194"/>
      <c r="H4568" s="275">
        <v>2000</v>
      </c>
      <c r="I4568" s="275"/>
      <c r="J4568" s="275"/>
      <c r="K4568" s="275"/>
      <c r="L4568" s="275"/>
      <c r="M4568" s="275">
        <f t="shared" si="2818"/>
        <v>2000</v>
      </c>
    </row>
    <row r="4569" spans="1:13" hidden="1" x14ac:dyDescent="0.2">
      <c r="A4569" s="131" t="s">
        <v>997</v>
      </c>
      <c r="B4569" s="127" t="s">
        <v>1000</v>
      </c>
      <c r="C4569" s="145">
        <v>11</v>
      </c>
      <c r="D4569" s="131"/>
      <c r="E4569" s="128">
        <v>323</v>
      </c>
      <c r="F4569" s="142"/>
      <c r="G4569" s="193"/>
      <c r="H4569" s="147">
        <f t="shared" ref="H4569:I4569" si="2826">SUM(H4570:H4572)</f>
        <v>3200</v>
      </c>
      <c r="I4569" s="147">
        <f t="shared" si="2826"/>
        <v>0</v>
      </c>
      <c r="J4569" s="147">
        <f t="shared" ref="J4569:L4569" si="2827">SUM(J4570:J4572)</f>
        <v>0</v>
      </c>
      <c r="K4569" s="147">
        <f t="shared" si="2827"/>
        <v>0</v>
      </c>
      <c r="L4569" s="147">
        <f t="shared" si="2827"/>
        <v>0</v>
      </c>
      <c r="M4569" s="147">
        <f t="shared" si="2818"/>
        <v>3200</v>
      </c>
    </row>
    <row r="4570" spans="1:13" s="137" customFormat="1" ht="15" hidden="1" x14ac:dyDescent="0.2">
      <c r="A4570" s="150" t="s">
        <v>997</v>
      </c>
      <c r="B4570" s="133" t="s">
        <v>1000</v>
      </c>
      <c r="C4570" s="134">
        <v>11</v>
      </c>
      <c r="D4570" s="150" t="s">
        <v>101</v>
      </c>
      <c r="E4570" s="192">
        <v>3231</v>
      </c>
      <c r="F4570" s="141" t="s">
        <v>52</v>
      </c>
      <c r="G4570" s="194"/>
      <c r="H4570" s="275">
        <v>200</v>
      </c>
      <c r="I4570" s="275"/>
      <c r="J4570" s="275"/>
      <c r="K4570" s="275"/>
      <c r="L4570" s="275"/>
      <c r="M4570" s="275">
        <f t="shared" si="2818"/>
        <v>200</v>
      </c>
    </row>
    <row r="4571" spans="1:13" s="137" customFormat="1" ht="15" hidden="1" x14ac:dyDescent="0.2">
      <c r="A4571" s="150" t="s">
        <v>997</v>
      </c>
      <c r="B4571" s="133" t="s">
        <v>1000</v>
      </c>
      <c r="C4571" s="134">
        <v>11</v>
      </c>
      <c r="D4571" s="150" t="s">
        <v>101</v>
      </c>
      <c r="E4571" s="192">
        <v>3237</v>
      </c>
      <c r="F4571" s="141" t="s">
        <v>58</v>
      </c>
      <c r="G4571" s="194"/>
      <c r="H4571" s="275">
        <v>2000</v>
      </c>
      <c r="I4571" s="275"/>
      <c r="J4571" s="275"/>
      <c r="K4571" s="275"/>
      <c r="L4571" s="275"/>
      <c r="M4571" s="275">
        <f t="shared" si="2818"/>
        <v>2000</v>
      </c>
    </row>
    <row r="4572" spans="1:13" s="137" customFormat="1" ht="15" hidden="1" x14ac:dyDescent="0.2">
      <c r="A4572" s="150" t="s">
        <v>997</v>
      </c>
      <c r="B4572" s="133" t="s">
        <v>1000</v>
      </c>
      <c r="C4572" s="134">
        <v>11</v>
      </c>
      <c r="D4572" s="150" t="s">
        <v>101</v>
      </c>
      <c r="E4572" s="192">
        <v>3238</v>
      </c>
      <c r="F4572" s="141" t="s">
        <v>59</v>
      </c>
      <c r="G4572" s="194"/>
      <c r="H4572" s="275">
        <v>1000</v>
      </c>
      <c r="I4572" s="275"/>
      <c r="J4572" s="275"/>
      <c r="K4572" s="275"/>
      <c r="L4572" s="275"/>
      <c r="M4572" s="275">
        <f t="shared" si="2818"/>
        <v>1000</v>
      </c>
    </row>
    <row r="4573" spans="1:13" hidden="1" x14ac:dyDescent="0.2">
      <c r="A4573" s="116" t="s">
        <v>997</v>
      </c>
      <c r="B4573" s="100" t="s">
        <v>1000</v>
      </c>
      <c r="C4573" s="101">
        <v>11</v>
      </c>
      <c r="D4573" s="116"/>
      <c r="E4573" s="103">
        <v>329</v>
      </c>
      <c r="F4573" s="139"/>
      <c r="G4573" s="181"/>
      <c r="H4573" s="106">
        <f t="shared" ref="H4573:I4573" si="2828">H4574+H4575</f>
        <v>26300</v>
      </c>
      <c r="I4573" s="106">
        <f t="shared" si="2828"/>
        <v>0</v>
      </c>
      <c r="J4573" s="106">
        <f t="shared" ref="J4573:L4573" si="2829">J4574+J4575</f>
        <v>0</v>
      </c>
      <c r="K4573" s="106">
        <f t="shared" si="2829"/>
        <v>0</v>
      </c>
      <c r="L4573" s="106">
        <f t="shared" si="2829"/>
        <v>0</v>
      </c>
      <c r="M4573" s="106">
        <f t="shared" si="2818"/>
        <v>26300</v>
      </c>
    </row>
    <row r="4574" spans="1:13" ht="30" hidden="1" x14ac:dyDescent="0.2">
      <c r="A4574" s="95" t="s">
        <v>997</v>
      </c>
      <c r="B4574" s="93" t="s">
        <v>1000</v>
      </c>
      <c r="C4574" s="94">
        <v>11</v>
      </c>
      <c r="D4574" s="95" t="s">
        <v>101</v>
      </c>
      <c r="E4574" s="136">
        <v>3291</v>
      </c>
      <c r="F4574" s="141" t="s">
        <v>474</v>
      </c>
      <c r="H4574" s="275">
        <v>13000</v>
      </c>
      <c r="I4574" s="275"/>
      <c r="J4574" s="275"/>
      <c r="K4574" s="275"/>
      <c r="L4574" s="275"/>
      <c r="M4574" s="275">
        <f t="shared" si="2818"/>
        <v>13000</v>
      </c>
    </row>
    <row r="4575" spans="1:13" ht="15" hidden="1" x14ac:dyDescent="0.2">
      <c r="A4575" s="95" t="s">
        <v>997</v>
      </c>
      <c r="B4575" s="93" t="s">
        <v>1000</v>
      </c>
      <c r="C4575" s="94">
        <v>11</v>
      </c>
      <c r="D4575" s="95" t="s">
        <v>101</v>
      </c>
      <c r="E4575" s="136">
        <v>3294</v>
      </c>
      <c r="F4575" s="141" t="s">
        <v>604</v>
      </c>
      <c r="H4575" s="275">
        <v>13300</v>
      </c>
      <c r="I4575" s="275"/>
      <c r="J4575" s="275"/>
      <c r="K4575" s="275"/>
      <c r="L4575" s="275"/>
      <c r="M4575" s="275">
        <f t="shared" si="2818"/>
        <v>13300</v>
      </c>
    </row>
    <row r="4576" spans="1:13" hidden="1" x14ac:dyDescent="0.2">
      <c r="A4576" s="182" t="s">
        <v>997</v>
      </c>
      <c r="B4576" s="163" t="s">
        <v>1000</v>
      </c>
      <c r="C4576" s="164">
        <v>43</v>
      </c>
      <c r="D4576" s="163"/>
      <c r="E4576" s="165">
        <v>31</v>
      </c>
      <c r="F4576" s="166"/>
      <c r="G4576" s="166"/>
      <c r="H4576" s="180">
        <f t="shared" ref="H4576:J4576" si="2830">H4577+H4581+H4583</f>
        <v>93880</v>
      </c>
      <c r="I4576" s="180">
        <f t="shared" si="2830"/>
        <v>0</v>
      </c>
      <c r="J4576" s="180">
        <f t="shared" si="2830"/>
        <v>9422</v>
      </c>
      <c r="K4576" s="180">
        <f t="shared" ref="K4576:L4576" si="2831">K4577+K4581+K4583</f>
        <v>0</v>
      </c>
      <c r="L4576" s="180">
        <f t="shared" si="2831"/>
        <v>0</v>
      </c>
      <c r="M4576" s="180">
        <f t="shared" si="2818"/>
        <v>103302</v>
      </c>
    </row>
    <row r="4577" spans="1:13" hidden="1" x14ac:dyDescent="0.2">
      <c r="A4577" s="116" t="s">
        <v>997</v>
      </c>
      <c r="B4577" s="100" t="s">
        <v>1000</v>
      </c>
      <c r="C4577" s="101">
        <v>43</v>
      </c>
      <c r="D4577" s="116"/>
      <c r="E4577" s="111">
        <v>311</v>
      </c>
      <c r="F4577" s="139"/>
      <c r="G4577" s="181"/>
      <c r="H4577" s="106">
        <f t="shared" ref="H4577:J4577" si="2832">H4578+H4579+H4580</f>
        <v>72480</v>
      </c>
      <c r="I4577" s="106">
        <f t="shared" si="2832"/>
        <v>0</v>
      </c>
      <c r="J4577" s="106">
        <f t="shared" si="2832"/>
        <v>8932</v>
      </c>
      <c r="K4577" s="106">
        <f t="shared" ref="K4577:L4577" si="2833">K4578+K4579+K4580</f>
        <v>0</v>
      </c>
      <c r="L4577" s="106">
        <f t="shared" si="2833"/>
        <v>0</v>
      </c>
      <c r="M4577" s="106">
        <f t="shared" si="2818"/>
        <v>81412</v>
      </c>
    </row>
    <row r="4578" spans="1:13" ht="15" hidden="1" x14ac:dyDescent="0.2">
      <c r="A4578" s="95" t="s">
        <v>997</v>
      </c>
      <c r="B4578" s="93" t="s">
        <v>1000</v>
      </c>
      <c r="C4578" s="94">
        <v>43</v>
      </c>
      <c r="D4578" s="95" t="s">
        <v>101</v>
      </c>
      <c r="E4578" s="117">
        <v>3111</v>
      </c>
      <c r="F4578" s="140" t="s">
        <v>33</v>
      </c>
      <c r="H4578" s="275">
        <v>70000</v>
      </c>
      <c r="I4578" s="275"/>
      <c r="J4578" s="275">
        <v>8932</v>
      </c>
      <c r="K4578" s="275"/>
      <c r="L4578" s="275"/>
      <c r="M4578" s="275">
        <f t="shared" si="2818"/>
        <v>78932</v>
      </c>
    </row>
    <row r="4579" spans="1:13" ht="15" hidden="1" x14ac:dyDescent="0.2">
      <c r="A4579" s="95" t="s">
        <v>997</v>
      </c>
      <c r="B4579" s="93" t="s">
        <v>1000</v>
      </c>
      <c r="C4579" s="94">
        <v>43</v>
      </c>
      <c r="D4579" s="95" t="s">
        <v>101</v>
      </c>
      <c r="E4579" s="117">
        <v>3112</v>
      </c>
      <c r="F4579" s="140" t="s">
        <v>790</v>
      </c>
      <c r="H4579" s="275">
        <v>2180</v>
      </c>
      <c r="I4579" s="275"/>
      <c r="J4579" s="275"/>
      <c r="K4579" s="275"/>
      <c r="L4579" s="275"/>
      <c r="M4579" s="275">
        <f t="shared" si="2818"/>
        <v>2180</v>
      </c>
    </row>
    <row r="4580" spans="1:13" ht="15" hidden="1" x14ac:dyDescent="0.2">
      <c r="A4580" s="95" t="s">
        <v>997</v>
      </c>
      <c r="B4580" s="93" t="s">
        <v>1000</v>
      </c>
      <c r="C4580" s="94">
        <v>43</v>
      </c>
      <c r="D4580" s="95" t="s">
        <v>101</v>
      </c>
      <c r="E4580" s="117">
        <v>3113</v>
      </c>
      <c r="F4580" s="140" t="s">
        <v>35</v>
      </c>
      <c r="H4580" s="275">
        <v>300</v>
      </c>
      <c r="I4580" s="275"/>
      <c r="J4580" s="275"/>
      <c r="K4580" s="275"/>
      <c r="L4580" s="275"/>
      <c r="M4580" s="275">
        <f t="shared" si="2818"/>
        <v>300</v>
      </c>
    </row>
    <row r="4581" spans="1:13" hidden="1" x14ac:dyDescent="0.2">
      <c r="A4581" s="116" t="s">
        <v>997</v>
      </c>
      <c r="B4581" s="100" t="s">
        <v>1000</v>
      </c>
      <c r="C4581" s="101">
        <v>43</v>
      </c>
      <c r="D4581" s="116"/>
      <c r="E4581" s="103">
        <v>312</v>
      </c>
      <c r="F4581" s="139"/>
      <c r="G4581" s="181"/>
      <c r="H4581" s="106">
        <f t="shared" ref="H4581:L4581" si="2834">H4582</f>
        <v>8400</v>
      </c>
      <c r="I4581" s="106">
        <f t="shared" si="2834"/>
        <v>0</v>
      </c>
      <c r="J4581" s="106">
        <f t="shared" si="2834"/>
        <v>0</v>
      </c>
      <c r="K4581" s="106">
        <f t="shared" si="2834"/>
        <v>0</v>
      </c>
      <c r="L4581" s="106">
        <f t="shared" si="2834"/>
        <v>0</v>
      </c>
      <c r="M4581" s="106">
        <f t="shared" si="2818"/>
        <v>8400</v>
      </c>
    </row>
    <row r="4582" spans="1:13" ht="15" hidden="1" x14ac:dyDescent="0.2">
      <c r="A4582" s="95" t="s">
        <v>997</v>
      </c>
      <c r="B4582" s="93" t="s">
        <v>1000</v>
      </c>
      <c r="C4582" s="94">
        <v>43</v>
      </c>
      <c r="D4582" s="95" t="s">
        <v>101</v>
      </c>
      <c r="E4582" s="136">
        <v>3121</v>
      </c>
      <c r="F4582" s="141" t="s">
        <v>38</v>
      </c>
      <c r="H4582" s="275">
        <v>8400</v>
      </c>
      <c r="I4582" s="275"/>
      <c r="J4582" s="275"/>
      <c r="K4582" s="275"/>
      <c r="L4582" s="275"/>
      <c r="M4582" s="275">
        <f t="shared" si="2818"/>
        <v>8400</v>
      </c>
    </row>
    <row r="4583" spans="1:13" hidden="1" x14ac:dyDescent="0.2">
      <c r="A4583" s="116" t="s">
        <v>997</v>
      </c>
      <c r="B4583" s="100" t="s">
        <v>1000</v>
      </c>
      <c r="C4583" s="101">
        <v>43</v>
      </c>
      <c r="D4583" s="116"/>
      <c r="E4583" s="103">
        <v>313</v>
      </c>
      <c r="F4583" s="139"/>
      <c r="G4583" s="181"/>
      <c r="H4583" s="106">
        <f t="shared" ref="H4583:L4583" si="2835">H4584</f>
        <v>13000</v>
      </c>
      <c r="I4583" s="106">
        <f t="shared" si="2835"/>
        <v>0</v>
      </c>
      <c r="J4583" s="106">
        <f t="shared" si="2835"/>
        <v>490</v>
      </c>
      <c r="K4583" s="106">
        <f t="shared" si="2835"/>
        <v>0</v>
      </c>
      <c r="L4583" s="106">
        <f t="shared" si="2835"/>
        <v>0</v>
      </c>
      <c r="M4583" s="106">
        <f t="shared" si="2818"/>
        <v>13490</v>
      </c>
    </row>
    <row r="4584" spans="1:13" ht="15" hidden="1" x14ac:dyDescent="0.2">
      <c r="A4584" s="95" t="s">
        <v>997</v>
      </c>
      <c r="B4584" s="93" t="s">
        <v>1000</v>
      </c>
      <c r="C4584" s="94">
        <v>43</v>
      </c>
      <c r="D4584" s="95" t="s">
        <v>101</v>
      </c>
      <c r="E4584" s="136">
        <v>3132</v>
      </c>
      <c r="F4584" s="141" t="s">
        <v>40</v>
      </c>
      <c r="H4584" s="275">
        <v>13000</v>
      </c>
      <c r="I4584" s="275"/>
      <c r="J4584" s="275">
        <v>490</v>
      </c>
      <c r="K4584" s="275"/>
      <c r="L4584" s="275"/>
      <c r="M4584" s="275">
        <f t="shared" si="2818"/>
        <v>13490</v>
      </c>
    </row>
    <row r="4585" spans="1:13" hidden="1" x14ac:dyDescent="0.2">
      <c r="A4585" s="182" t="s">
        <v>997</v>
      </c>
      <c r="B4585" s="163" t="s">
        <v>1000</v>
      </c>
      <c r="C4585" s="164">
        <v>43</v>
      </c>
      <c r="D4585" s="163"/>
      <c r="E4585" s="165">
        <v>32</v>
      </c>
      <c r="F4585" s="166"/>
      <c r="G4585" s="166"/>
      <c r="H4585" s="180">
        <f t="shared" ref="H4585:J4585" si="2836">H4586+H4591+H4597+H4607</f>
        <v>109300</v>
      </c>
      <c r="I4585" s="180">
        <f t="shared" si="2836"/>
        <v>16978</v>
      </c>
      <c r="J4585" s="180">
        <f t="shared" si="2836"/>
        <v>9650</v>
      </c>
      <c r="K4585" s="180">
        <f t="shared" ref="K4585:L4585" si="2837">K4586+K4591+K4597+K4607</f>
        <v>0</v>
      </c>
      <c r="L4585" s="180">
        <f t="shared" si="2837"/>
        <v>0</v>
      </c>
      <c r="M4585" s="180">
        <f t="shared" si="2818"/>
        <v>101972</v>
      </c>
    </row>
    <row r="4586" spans="1:13" hidden="1" x14ac:dyDescent="0.2">
      <c r="A4586" s="116" t="s">
        <v>997</v>
      </c>
      <c r="B4586" s="100" t="s">
        <v>1000</v>
      </c>
      <c r="C4586" s="101">
        <v>43</v>
      </c>
      <c r="D4586" s="116"/>
      <c r="E4586" s="111">
        <v>321</v>
      </c>
      <c r="F4586" s="139"/>
      <c r="G4586" s="181"/>
      <c r="H4586" s="106">
        <f t="shared" ref="H4586:I4586" si="2838">SUM(H4587:H4590)</f>
        <v>18000</v>
      </c>
      <c r="I4586" s="106">
        <f t="shared" si="2838"/>
        <v>1000</v>
      </c>
      <c r="J4586" s="106">
        <f t="shared" ref="J4586:L4586" si="2839">SUM(J4587:J4590)</f>
        <v>1700</v>
      </c>
      <c r="K4586" s="106">
        <f t="shared" si="2839"/>
        <v>0</v>
      </c>
      <c r="L4586" s="106">
        <f t="shared" si="2839"/>
        <v>0</v>
      </c>
      <c r="M4586" s="106">
        <f t="shared" si="2818"/>
        <v>18700</v>
      </c>
    </row>
    <row r="4587" spans="1:13" ht="15" hidden="1" x14ac:dyDescent="0.2">
      <c r="A4587" s="95" t="s">
        <v>997</v>
      </c>
      <c r="B4587" s="93" t="s">
        <v>1000</v>
      </c>
      <c r="C4587" s="94">
        <v>43</v>
      </c>
      <c r="D4587" s="95" t="s">
        <v>101</v>
      </c>
      <c r="E4587" s="117">
        <v>3211</v>
      </c>
      <c r="F4587" s="140" t="s">
        <v>42</v>
      </c>
      <c r="H4587" s="275">
        <v>2000</v>
      </c>
      <c r="I4587" s="275"/>
      <c r="J4587" s="275">
        <v>400</v>
      </c>
      <c r="K4587" s="275"/>
      <c r="L4587" s="275"/>
      <c r="M4587" s="275">
        <f t="shared" si="2818"/>
        <v>2400</v>
      </c>
    </row>
    <row r="4588" spans="1:13" ht="30" hidden="1" x14ac:dyDescent="0.2">
      <c r="A4588" s="95" t="s">
        <v>997</v>
      </c>
      <c r="B4588" s="93" t="s">
        <v>1000</v>
      </c>
      <c r="C4588" s="94">
        <v>43</v>
      </c>
      <c r="D4588" s="95" t="s">
        <v>101</v>
      </c>
      <c r="E4588" s="117">
        <v>3212</v>
      </c>
      <c r="F4588" s="140" t="s">
        <v>43</v>
      </c>
      <c r="H4588" s="275">
        <v>8000</v>
      </c>
      <c r="I4588" s="275"/>
      <c r="J4588" s="275"/>
      <c r="K4588" s="275"/>
      <c r="L4588" s="275"/>
      <c r="M4588" s="275">
        <f t="shared" si="2818"/>
        <v>8000</v>
      </c>
    </row>
    <row r="4589" spans="1:13" ht="15" hidden="1" x14ac:dyDescent="0.2">
      <c r="A4589" s="95" t="s">
        <v>997</v>
      </c>
      <c r="B4589" s="93" t="s">
        <v>1000</v>
      </c>
      <c r="C4589" s="94">
        <v>43</v>
      </c>
      <c r="D4589" s="95" t="s">
        <v>101</v>
      </c>
      <c r="E4589" s="117">
        <v>3213</v>
      </c>
      <c r="F4589" s="140" t="s">
        <v>44</v>
      </c>
      <c r="H4589" s="275">
        <v>2000</v>
      </c>
      <c r="I4589" s="275">
        <v>1000</v>
      </c>
      <c r="J4589" s="275"/>
      <c r="K4589" s="275"/>
      <c r="L4589" s="275"/>
      <c r="M4589" s="275">
        <f t="shared" si="2818"/>
        <v>1000</v>
      </c>
    </row>
    <row r="4590" spans="1:13" ht="15" hidden="1" x14ac:dyDescent="0.2">
      <c r="A4590" s="95" t="s">
        <v>997</v>
      </c>
      <c r="B4590" s="93" t="s">
        <v>1000</v>
      </c>
      <c r="C4590" s="94">
        <v>43</v>
      </c>
      <c r="D4590" s="95" t="s">
        <v>101</v>
      </c>
      <c r="E4590" s="117">
        <v>3214</v>
      </c>
      <c r="F4590" s="140" t="s">
        <v>45</v>
      </c>
      <c r="H4590" s="275">
        <v>6000</v>
      </c>
      <c r="I4590" s="275"/>
      <c r="J4590" s="275">
        <v>1300</v>
      </c>
      <c r="K4590" s="275"/>
      <c r="L4590" s="275"/>
      <c r="M4590" s="275">
        <f t="shared" si="2818"/>
        <v>7300</v>
      </c>
    </row>
    <row r="4591" spans="1:13" hidden="1" x14ac:dyDescent="0.2">
      <c r="A4591" s="116" t="s">
        <v>997</v>
      </c>
      <c r="B4591" s="100" t="s">
        <v>1000</v>
      </c>
      <c r="C4591" s="101">
        <v>43</v>
      </c>
      <c r="D4591" s="116"/>
      <c r="E4591" s="111">
        <v>322</v>
      </c>
      <c r="F4591" s="139"/>
      <c r="G4591" s="181"/>
      <c r="H4591" s="106">
        <f t="shared" ref="H4591:J4591" si="2840">SUM(H4592:H4596)</f>
        <v>35200</v>
      </c>
      <c r="I4591" s="106">
        <f t="shared" si="2840"/>
        <v>3923</v>
      </c>
      <c r="J4591" s="106">
        <f t="shared" si="2840"/>
        <v>28</v>
      </c>
      <c r="K4591" s="106">
        <f t="shared" ref="K4591:L4591" si="2841">SUM(K4592:K4596)</f>
        <v>0</v>
      </c>
      <c r="L4591" s="106">
        <f t="shared" si="2841"/>
        <v>0</v>
      </c>
      <c r="M4591" s="106">
        <f t="shared" si="2818"/>
        <v>31305</v>
      </c>
    </row>
    <row r="4592" spans="1:13" ht="15" hidden="1" x14ac:dyDescent="0.2">
      <c r="A4592" s="95" t="s">
        <v>997</v>
      </c>
      <c r="B4592" s="93" t="s">
        <v>1000</v>
      </c>
      <c r="C4592" s="94">
        <v>43</v>
      </c>
      <c r="D4592" s="95" t="s">
        <v>101</v>
      </c>
      <c r="E4592" s="117">
        <v>3221</v>
      </c>
      <c r="F4592" s="140" t="s">
        <v>297</v>
      </c>
      <c r="H4592" s="275">
        <v>6600</v>
      </c>
      <c r="I4592" s="275">
        <v>2100</v>
      </c>
      <c r="J4592" s="275"/>
      <c r="K4592" s="275"/>
      <c r="L4592" s="275"/>
      <c r="M4592" s="275">
        <f t="shared" si="2818"/>
        <v>4500</v>
      </c>
    </row>
    <row r="4593" spans="1:13" ht="15" hidden="1" x14ac:dyDescent="0.2">
      <c r="A4593" s="95" t="s">
        <v>997</v>
      </c>
      <c r="B4593" s="93" t="s">
        <v>1000</v>
      </c>
      <c r="C4593" s="94">
        <v>43</v>
      </c>
      <c r="D4593" s="95" t="s">
        <v>101</v>
      </c>
      <c r="E4593" s="117">
        <v>3223</v>
      </c>
      <c r="F4593" s="140" t="s">
        <v>48</v>
      </c>
      <c r="H4593" s="275">
        <v>24000</v>
      </c>
      <c r="I4593" s="275"/>
      <c r="J4593" s="275"/>
      <c r="K4593" s="275"/>
      <c r="L4593" s="275"/>
      <c r="M4593" s="275">
        <f t="shared" si="2818"/>
        <v>24000</v>
      </c>
    </row>
    <row r="4594" spans="1:13" ht="30" hidden="1" x14ac:dyDescent="0.2">
      <c r="A4594" s="95" t="s">
        <v>997</v>
      </c>
      <c r="B4594" s="93" t="s">
        <v>1000</v>
      </c>
      <c r="C4594" s="94">
        <v>43</v>
      </c>
      <c r="D4594" s="95" t="s">
        <v>101</v>
      </c>
      <c r="E4594" s="117">
        <v>3224</v>
      </c>
      <c r="F4594" s="140" t="s">
        <v>155</v>
      </c>
      <c r="H4594" s="275">
        <v>2600</v>
      </c>
      <c r="I4594" s="275">
        <v>1300</v>
      </c>
      <c r="J4594" s="275"/>
      <c r="K4594" s="275"/>
      <c r="L4594" s="275"/>
      <c r="M4594" s="275">
        <f t="shared" si="2818"/>
        <v>1300</v>
      </c>
    </row>
    <row r="4595" spans="1:13" ht="15" hidden="1" x14ac:dyDescent="0.2">
      <c r="A4595" s="95" t="s">
        <v>997</v>
      </c>
      <c r="B4595" s="93" t="s">
        <v>1000</v>
      </c>
      <c r="C4595" s="94">
        <v>43</v>
      </c>
      <c r="D4595" s="95" t="s">
        <v>101</v>
      </c>
      <c r="E4595" s="117">
        <v>3225</v>
      </c>
      <c r="F4595" s="140" t="s">
        <v>473</v>
      </c>
      <c r="H4595" s="275">
        <v>2000</v>
      </c>
      <c r="I4595" s="275">
        <v>523</v>
      </c>
      <c r="J4595" s="275"/>
      <c r="K4595" s="275"/>
      <c r="L4595" s="275"/>
      <c r="M4595" s="275">
        <f t="shared" si="2818"/>
        <v>1477</v>
      </c>
    </row>
    <row r="4596" spans="1:13" ht="15" hidden="1" x14ac:dyDescent="0.2">
      <c r="A4596" s="95" t="s">
        <v>997</v>
      </c>
      <c r="B4596" s="93" t="s">
        <v>1000</v>
      </c>
      <c r="C4596" s="94">
        <v>43</v>
      </c>
      <c r="D4596" s="95" t="s">
        <v>101</v>
      </c>
      <c r="E4596" s="117">
        <v>3227</v>
      </c>
      <c r="F4596" s="140" t="s">
        <v>51</v>
      </c>
      <c r="H4596" s="275">
        <v>0</v>
      </c>
      <c r="I4596" s="275"/>
      <c r="J4596" s="275">
        <v>28</v>
      </c>
      <c r="K4596" s="275"/>
      <c r="L4596" s="275"/>
      <c r="M4596" s="275">
        <f t="shared" si="2818"/>
        <v>28</v>
      </c>
    </row>
    <row r="4597" spans="1:13" hidden="1" x14ac:dyDescent="0.2">
      <c r="A4597" s="116" t="s">
        <v>997</v>
      </c>
      <c r="B4597" s="100" t="s">
        <v>1000</v>
      </c>
      <c r="C4597" s="101">
        <v>43</v>
      </c>
      <c r="D4597" s="116"/>
      <c r="E4597" s="111">
        <v>323</v>
      </c>
      <c r="F4597" s="139"/>
      <c r="G4597" s="181"/>
      <c r="H4597" s="106">
        <f t="shared" ref="H4597:J4597" si="2842">SUM(H4598:H4606)</f>
        <v>41400</v>
      </c>
      <c r="I4597" s="106">
        <f t="shared" si="2842"/>
        <v>11360</v>
      </c>
      <c r="J4597" s="106">
        <f t="shared" si="2842"/>
        <v>6839</v>
      </c>
      <c r="K4597" s="106">
        <f t="shared" ref="K4597:L4597" si="2843">SUM(K4598:K4606)</f>
        <v>0</v>
      </c>
      <c r="L4597" s="106">
        <f t="shared" si="2843"/>
        <v>0</v>
      </c>
      <c r="M4597" s="106">
        <f t="shared" si="2818"/>
        <v>36879</v>
      </c>
    </row>
    <row r="4598" spans="1:13" ht="15" hidden="1" x14ac:dyDescent="0.2">
      <c r="A4598" s="95" t="s">
        <v>997</v>
      </c>
      <c r="B4598" s="93" t="s">
        <v>1000</v>
      </c>
      <c r="C4598" s="94">
        <v>43</v>
      </c>
      <c r="D4598" s="95" t="s">
        <v>101</v>
      </c>
      <c r="E4598" s="117">
        <v>3231</v>
      </c>
      <c r="F4598" s="140" t="s">
        <v>52</v>
      </c>
      <c r="H4598" s="275">
        <v>2600</v>
      </c>
      <c r="I4598" s="275"/>
      <c r="J4598" s="275"/>
      <c r="K4598" s="275"/>
      <c r="L4598" s="275"/>
      <c r="M4598" s="275">
        <f t="shared" si="2818"/>
        <v>2600</v>
      </c>
    </row>
    <row r="4599" spans="1:13" ht="15" hidden="1" x14ac:dyDescent="0.2">
      <c r="A4599" s="95" t="s">
        <v>997</v>
      </c>
      <c r="B4599" s="93" t="s">
        <v>1000</v>
      </c>
      <c r="C4599" s="94">
        <v>43</v>
      </c>
      <c r="D4599" s="95" t="s">
        <v>101</v>
      </c>
      <c r="E4599" s="117">
        <v>3232</v>
      </c>
      <c r="F4599" s="140" t="s">
        <v>53</v>
      </c>
      <c r="H4599" s="275">
        <v>11000</v>
      </c>
      <c r="I4599" s="275">
        <v>9000</v>
      </c>
      <c r="J4599" s="275"/>
      <c r="K4599" s="275"/>
      <c r="L4599" s="275"/>
      <c r="M4599" s="275">
        <f t="shared" si="2818"/>
        <v>2000</v>
      </c>
    </row>
    <row r="4600" spans="1:13" ht="15" hidden="1" x14ac:dyDescent="0.2">
      <c r="A4600" s="95" t="s">
        <v>997</v>
      </c>
      <c r="B4600" s="93" t="s">
        <v>1000</v>
      </c>
      <c r="C4600" s="94">
        <v>43</v>
      </c>
      <c r="D4600" s="95" t="s">
        <v>101</v>
      </c>
      <c r="E4600" s="117">
        <v>3233</v>
      </c>
      <c r="F4600" s="140" t="s">
        <v>54</v>
      </c>
      <c r="H4600" s="275">
        <v>1300</v>
      </c>
      <c r="I4600" s="275"/>
      <c r="J4600" s="275">
        <v>1119</v>
      </c>
      <c r="K4600" s="275"/>
      <c r="L4600" s="275"/>
      <c r="M4600" s="275">
        <f t="shared" si="2818"/>
        <v>2419</v>
      </c>
    </row>
    <row r="4601" spans="1:13" ht="15" hidden="1" x14ac:dyDescent="0.2">
      <c r="A4601" s="95" t="s">
        <v>997</v>
      </c>
      <c r="B4601" s="93" t="s">
        <v>1000</v>
      </c>
      <c r="C4601" s="94">
        <v>43</v>
      </c>
      <c r="D4601" s="95" t="s">
        <v>101</v>
      </c>
      <c r="E4601" s="117">
        <v>3234</v>
      </c>
      <c r="F4601" s="140" t="s">
        <v>55</v>
      </c>
      <c r="H4601" s="275">
        <v>2600</v>
      </c>
      <c r="I4601" s="275"/>
      <c r="J4601" s="275">
        <v>5665</v>
      </c>
      <c r="K4601" s="275"/>
      <c r="L4601" s="275"/>
      <c r="M4601" s="275">
        <f t="shared" si="2818"/>
        <v>8265</v>
      </c>
    </row>
    <row r="4602" spans="1:13" hidden="1" x14ac:dyDescent="0.2">
      <c r="A4602" s="151" t="s">
        <v>997</v>
      </c>
      <c r="B4602" s="133" t="s">
        <v>1000</v>
      </c>
      <c r="C4602" s="134">
        <v>43</v>
      </c>
      <c r="D4602" s="150" t="s">
        <v>101</v>
      </c>
      <c r="E4602" s="192">
        <v>3235</v>
      </c>
      <c r="F4602" s="141" t="s">
        <v>56</v>
      </c>
      <c r="G4602" s="194"/>
      <c r="H4602" s="275">
        <v>500</v>
      </c>
      <c r="I4602" s="275">
        <v>100</v>
      </c>
      <c r="J4602" s="275"/>
      <c r="K4602" s="275"/>
      <c r="L4602" s="275"/>
      <c r="M4602" s="275">
        <f t="shared" si="2818"/>
        <v>400</v>
      </c>
    </row>
    <row r="4603" spans="1:13" hidden="1" x14ac:dyDescent="0.2">
      <c r="A4603" s="151" t="s">
        <v>997</v>
      </c>
      <c r="B4603" s="133" t="s">
        <v>1000</v>
      </c>
      <c r="C4603" s="134">
        <v>43</v>
      </c>
      <c r="D4603" s="150" t="s">
        <v>101</v>
      </c>
      <c r="E4603" s="192">
        <v>3236</v>
      </c>
      <c r="F4603" s="141" t="s">
        <v>57</v>
      </c>
      <c r="G4603" s="194"/>
      <c r="H4603" s="275">
        <v>1400</v>
      </c>
      <c r="I4603" s="275">
        <v>760</v>
      </c>
      <c r="J4603" s="275"/>
      <c r="K4603" s="275"/>
      <c r="L4603" s="275"/>
      <c r="M4603" s="275">
        <f t="shared" si="2818"/>
        <v>640</v>
      </c>
    </row>
    <row r="4604" spans="1:13" ht="15" hidden="1" x14ac:dyDescent="0.2">
      <c r="A4604" s="95" t="s">
        <v>997</v>
      </c>
      <c r="B4604" s="93" t="s">
        <v>1000</v>
      </c>
      <c r="C4604" s="94">
        <v>43</v>
      </c>
      <c r="D4604" s="95" t="s">
        <v>101</v>
      </c>
      <c r="E4604" s="117">
        <v>3237</v>
      </c>
      <c r="F4604" s="140" t="s">
        <v>58</v>
      </c>
      <c r="H4604" s="275">
        <v>10000</v>
      </c>
      <c r="I4604" s="275"/>
      <c r="J4604" s="275">
        <v>10</v>
      </c>
      <c r="K4604" s="275"/>
      <c r="L4604" s="275"/>
      <c r="M4604" s="275">
        <f t="shared" si="2818"/>
        <v>10010</v>
      </c>
    </row>
    <row r="4605" spans="1:13" ht="15" hidden="1" x14ac:dyDescent="0.2">
      <c r="A4605" s="95" t="s">
        <v>997</v>
      </c>
      <c r="B4605" s="93" t="s">
        <v>1000</v>
      </c>
      <c r="C4605" s="94">
        <v>43</v>
      </c>
      <c r="D4605" s="95" t="s">
        <v>101</v>
      </c>
      <c r="E4605" s="117">
        <v>3238</v>
      </c>
      <c r="F4605" s="140" t="s">
        <v>59</v>
      </c>
      <c r="H4605" s="275">
        <v>6000</v>
      </c>
      <c r="I4605" s="275"/>
      <c r="J4605" s="275">
        <v>45</v>
      </c>
      <c r="K4605" s="275"/>
      <c r="L4605" s="275"/>
      <c r="M4605" s="275">
        <f t="shared" si="2818"/>
        <v>6045</v>
      </c>
    </row>
    <row r="4606" spans="1:13" ht="15" hidden="1" x14ac:dyDescent="0.2">
      <c r="A4606" s="95" t="s">
        <v>997</v>
      </c>
      <c r="B4606" s="93" t="s">
        <v>1000</v>
      </c>
      <c r="C4606" s="94">
        <v>43</v>
      </c>
      <c r="D4606" s="95" t="s">
        <v>101</v>
      </c>
      <c r="E4606" s="117">
        <v>3239</v>
      </c>
      <c r="F4606" s="140" t="s">
        <v>60</v>
      </c>
      <c r="H4606" s="275">
        <v>6000</v>
      </c>
      <c r="I4606" s="275">
        <v>1500</v>
      </c>
      <c r="J4606" s="275"/>
      <c r="K4606" s="275"/>
      <c r="L4606" s="275"/>
      <c r="M4606" s="275">
        <f t="shared" si="2818"/>
        <v>4500</v>
      </c>
    </row>
    <row r="4607" spans="1:13" hidden="1" x14ac:dyDescent="0.2">
      <c r="A4607" s="116" t="s">
        <v>997</v>
      </c>
      <c r="B4607" s="100" t="s">
        <v>1000</v>
      </c>
      <c r="C4607" s="101">
        <v>43</v>
      </c>
      <c r="D4607" s="116"/>
      <c r="E4607" s="111">
        <v>329</v>
      </c>
      <c r="F4607" s="139"/>
      <c r="G4607" s="181"/>
      <c r="H4607" s="106">
        <f>SUM(H4608:H4614)</f>
        <v>14700</v>
      </c>
      <c r="I4607" s="106">
        <f t="shared" ref="I4607" si="2844">SUM(I4608:I4614)</f>
        <v>695</v>
      </c>
      <c r="J4607" s="106">
        <f>SUM(J4608:J4614)</f>
        <v>1083</v>
      </c>
      <c r="K4607" s="106">
        <f t="shared" ref="K4607:L4607" si="2845">SUM(K4608:K4614)</f>
        <v>0</v>
      </c>
      <c r="L4607" s="106">
        <f t="shared" si="2845"/>
        <v>0</v>
      </c>
      <c r="M4607" s="106">
        <f t="shared" si="2818"/>
        <v>15088</v>
      </c>
    </row>
    <row r="4608" spans="1:13" ht="30" hidden="1" x14ac:dyDescent="0.2">
      <c r="A4608" s="95" t="s">
        <v>997</v>
      </c>
      <c r="B4608" s="93" t="s">
        <v>1000</v>
      </c>
      <c r="C4608" s="94">
        <v>43</v>
      </c>
      <c r="D4608" s="398" t="s">
        <v>101</v>
      </c>
      <c r="E4608" s="184">
        <v>3291</v>
      </c>
      <c r="F4608" s="140" t="s">
        <v>474</v>
      </c>
      <c r="H4608" s="275">
        <v>9000</v>
      </c>
      <c r="I4608" s="275"/>
      <c r="J4608" s="275"/>
      <c r="K4608" s="275"/>
      <c r="L4608" s="275"/>
      <c r="M4608" s="275">
        <f t="shared" si="2818"/>
        <v>9000</v>
      </c>
    </row>
    <row r="4609" spans="1:13" ht="15" hidden="1" x14ac:dyDescent="0.2">
      <c r="A4609" s="95" t="s">
        <v>997</v>
      </c>
      <c r="B4609" s="93" t="s">
        <v>1000</v>
      </c>
      <c r="C4609" s="94">
        <v>43</v>
      </c>
      <c r="D4609" s="398" t="s">
        <v>101</v>
      </c>
      <c r="E4609" s="184">
        <v>3292</v>
      </c>
      <c r="F4609" s="140" t="s">
        <v>63</v>
      </c>
      <c r="H4609" s="275">
        <v>2700</v>
      </c>
      <c r="I4609" s="275">
        <v>465</v>
      </c>
      <c r="J4609" s="275"/>
      <c r="K4609" s="275"/>
      <c r="L4609" s="275"/>
      <c r="M4609" s="275">
        <f t="shared" si="2818"/>
        <v>2235</v>
      </c>
    </row>
    <row r="4610" spans="1:13" ht="15" hidden="1" x14ac:dyDescent="0.2">
      <c r="A4610" s="95" t="s">
        <v>997</v>
      </c>
      <c r="B4610" s="93" t="s">
        <v>1000</v>
      </c>
      <c r="C4610" s="94">
        <v>43</v>
      </c>
      <c r="D4610" s="398" t="s">
        <v>101</v>
      </c>
      <c r="E4610" s="184">
        <v>3293</v>
      </c>
      <c r="F4610" s="140" t="s">
        <v>64</v>
      </c>
      <c r="H4610" s="275">
        <v>2000</v>
      </c>
      <c r="I4610" s="275">
        <v>230</v>
      </c>
      <c r="J4610" s="275"/>
      <c r="K4610" s="275"/>
      <c r="L4610" s="275"/>
      <c r="M4610" s="275">
        <f t="shared" si="2818"/>
        <v>1770</v>
      </c>
    </row>
    <row r="4611" spans="1:13" ht="15" hidden="1" x14ac:dyDescent="0.2">
      <c r="A4611" s="95" t="s">
        <v>997</v>
      </c>
      <c r="B4611" s="93" t="s">
        <v>1000</v>
      </c>
      <c r="C4611" s="94">
        <v>43</v>
      </c>
      <c r="D4611" s="398" t="s">
        <v>101</v>
      </c>
      <c r="E4611" s="184">
        <v>3294</v>
      </c>
      <c r="F4611" s="140" t="s">
        <v>604</v>
      </c>
      <c r="H4611" s="275">
        <v>150</v>
      </c>
      <c r="I4611" s="275"/>
      <c r="J4611" s="275"/>
      <c r="K4611" s="275"/>
      <c r="L4611" s="275"/>
      <c r="M4611" s="275">
        <f t="shared" si="2818"/>
        <v>150</v>
      </c>
    </row>
    <row r="4612" spans="1:13" ht="15" hidden="1" x14ac:dyDescent="0.2">
      <c r="A4612" s="95" t="s">
        <v>997</v>
      </c>
      <c r="B4612" s="93" t="s">
        <v>1000</v>
      </c>
      <c r="C4612" s="94">
        <v>43</v>
      </c>
      <c r="D4612" s="398" t="s">
        <v>101</v>
      </c>
      <c r="E4612" s="184">
        <v>3295</v>
      </c>
      <c r="F4612" s="140" t="s">
        <v>66</v>
      </c>
      <c r="H4612" s="275">
        <v>700</v>
      </c>
      <c r="I4612" s="275"/>
      <c r="J4612" s="275"/>
      <c r="K4612" s="275"/>
      <c r="L4612" s="275"/>
      <c r="M4612" s="275">
        <f t="shared" si="2818"/>
        <v>700</v>
      </c>
    </row>
    <row r="4613" spans="1:13" ht="15" hidden="1" x14ac:dyDescent="0.2">
      <c r="A4613" s="95" t="s">
        <v>997</v>
      </c>
      <c r="B4613" s="93" t="s">
        <v>1000</v>
      </c>
      <c r="C4613" s="94">
        <v>43</v>
      </c>
      <c r="D4613" s="398" t="s">
        <v>101</v>
      </c>
      <c r="E4613" s="184">
        <v>3296</v>
      </c>
      <c r="F4613" s="140" t="s">
        <v>606</v>
      </c>
      <c r="H4613" s="275">
        <v>0</v>
      </c>
      <c r="I4613" s="275"/>
      <c r="J4613" s="275">
        <v>1000</v>
      </c>
      <c r="K4613" s="275"/>
      <c r="L4613" s="275"/>
      <c r="M4613" s="275">
        <f t="shared" si="2818"/>
        <v>1000</v>
      </c>
    </row>
    <row r="4614" spans="1:13" ht="15" hidden="1" x14ac:dyDescent="0.2">
      <c r="A4614" s="95" t="s">
        <v>997</v>
      </c>
      <c r="B4614" s="93" t="s">
        <v>1000</v>
      </c>
      <c r="C4614" s="94">
        <v>43</v>
      </c>
      <c r="D4614" s="398" t="s">
        <v>101</v>
      </c>
      <c r="E4614" s="184">
        <v>3299</v>
      </c>
      <c r="F4614" s="140" t="s">
        <v>67</v>
      </c>
      <c r="H4614" s="275">
        <v>150</v>
      </c>
      <c r="I4614" s="275"/>
      <c r="J4614" s="275">
        <v>83</v>
      </c>
      <c r="K4614" s="275"/>
      <c r="L4614" s="275"/>
      <c r="M4614" s="275">
        <f t="shared" si="2818"/>
        <v>233</v>
      </c>
    </row>
    <row r="4615" spans="1:13" hidden="1" x14ac:dyDescent="0.2">
      <c r="A4615" s="182" t="s">
        <v>997</v>
      </c>
      <c r="B4615" s="163" t="s">
        <v>1000</v>
      </c>
      <c r="C4615" s="164">
        <v>43</v>
      </c>
      <c r="D4615" s="163"/>
      <c r="E4615" s="165">
        <v>34</v>
      </c>
      <c r="F4615" s="166"/>
      <c r="G4615" s="166"/>
      <c r="H4615" s="180">
        <f t="shared" ref="H4615:L4615" si="2846">H4616</f>
        <v>450</v>
      </c>
      <c r="I4615" s="180">
        <f t="shared" si="2846"/>
        <v>0</v>
      </c>
      <c r="J4615" s="180">
        <f t="shared" si="2846"/>
        <v>358</v>
      </c>
      <c r="K4615" s="180">
        <f t="shared" si="2846"/>
        <v>0</v>
      </c>
      <c r="L4615" s="180">
        <f t="shared" si="2846"/>
        <v>0</v>
      </c>
      <c r="M4615" s="180">
        <f t="shared" si="2818"/>
        <v>808</v>
      </c>
    </row>
    <row r="4616" spans="1:13" hidden="1" x14ac:dyDescent="0.2">
      <c r="A4616" s="116" t="s">
        <v>997</v>
      </c>
      <c r="B4616" s="100" t="s">
        <v>1000</v>
      </c>
      <c r="C4616" s="101">
        <v>43</v>
      </c>
      <c r="D4616" s="116"/>
      <c r="E4616" s="111">
        <v>343</v>
      </c>
      <c r="F4616" s="139"/>
      <c r="G4616" s="181"/>
      <c r="H4616" s="106">
        <f t="shared" ref="H4616:J4616" si="2847">H4617+H4618+H4619</f>
        <v>450</v>
      </c>
      <c r="I4616" s="106">
        <f t="shared" si="2847"/>
        <v>0</v>
      </c>
      <c r="J4616" s="106">
        <f t="shared" si="2847"/>
        <v>358</v>
      </c>
      <c r="K4616" s="106">
        <f t="shared" ref="K4616:L4616" si="2848">K4617+K4618+K4619</f>
        <v>0</v>
      </c>
      <c r="L4616" s="106">
        <f t="shared" si="2848"/>
        <v>0</v>
      </c>
      <c r="M4616" s="106">
        <f t="shared" si="2818"/>
        <v>808</v>
      </c>
    </row>
    <row r="4617" spans="1:13" ht="15" hidden="1" x14ac:dyDescent="0.2">
      <c r="A4617" s="95" t="s">
        <v>997</v>
      </c>
      <c r="B4617" s="93" t="s">
        <v>1000</v>
      </c>
      <c r="C4617" s="94">
        <v>43</v>
      </c>
      <c r="D4617" s="95" t="s">
        <v>101</v>
      </c>
      <c r="E4617" s="117">
        <v>3431</v>
      </c>
      <c r="F4617" s="140" t="s">
        <v>68</v>
      </c>
      <c r="H4617" s="275">
        <v>150</v>
      </c>
      <c r="I4617" s="275"/>
      <c r="J4617" s="275">
        <v>165</v>
      </c>
      <c r="K4617" s="275"/>
      <c r="L4617" s="275"/>
      <c r="M4617" s="275">
        <f t="shared" si="2818"/>
        <v>315</v>
      </c>
    </row>
    <row r="4618" spans="1:13" ht="15" hidden="1" x14ac:dyDescent="0.2">
      <c r="A4618" s="95" t="s">
        <v>997</v>
      </c>
      <c r="B4618" s="93" t="s">
        <v>1000</v>
      </c>
      <c r="C4618" s="94">
        <v>43</v>
      </c>
      <c r="D4618" s="95" t="s">
        <v>101</v>
      </c>
      <c r="E4618" s="117">
        <v>3433</v>
      </c>
      <c r="F4618" s="140" t="s">
        <v>69</v>
      </c>
      <c r="H4618" s="275">
        <v>150</v>
      </c>
      <c r="I4618" s="275"/>
      <c r="J4618" s="275"/>
      <c r="K4618" s="275"/>
      <c r="L4618" s="275"/>
      <c r="M4618" s="275">
        <f t="shared" si="2818"/>
        <v>150</v>
      </c>
    </row>
    <row r="4619" spans="1:13" ht="15" hidden="1" x14ac:dyDescent="0.2">
      <c r="A4619" s="95" t="s">
        <v>997</v>
      </c>
      <c r="B4619" s="93" t="s">
        <v>1000</v>
      </c>
      <c r="C4619" s="94">
        <v>43</v>
      </c>
      <c r="D4619" s="95" t="s">
        <v>101</v>
      </c>
      <c r="E4619" s="117">
        <v>3434</v>
      </c>
      <c r="F4619" s="140" t="s">
        <v>70</v>
      </c>
      <c r="H4619" s="275">
        <v>150</v>
      </c>
      <c r="I4619" s="275"/>
      <c r="J4619" s="275">
        <v>193</v>
      </c>
      <c r="K4619" s="275"/>
      <c r="L4619" s="275"/>
      <c r="M4619" s="275">
        <f t="shared" si="2818"/>
        <v>343</v>
      </c>
    </row>
    <row r="4620" spans="1:13" hidden="1" x14ac:dyDescent="0.2">
      <c r="A4620" s="182" t="s">
        <v>997</v>
      </c>
      <c r="B4620" s="163" t="s">
        <v>1000</v>
      </c>
      <c r="C4620" s="164">
        <v>43</v>
      </c>
      <c r="D4620" s="163"/>
      <c r="E4620" s="165">
        <v>42</v>
      </c>
      <c r="F4620" s="166"/>
      <c r="G4620" s="166"/>
      <c r="H4620" s="180">
        <f t="shared" ref="H4620:L4620" si="2849">H4621</f>
        <v>4200</v>
      </c>
      <c r="I4620" s="180">
        <f t="shared" si="2849"/>
        <v>2450</v>
      </c>
      <c r="J4620" s="180">
        <f t="shared" si="2849"/>
        <v>0</v>
      </c>
      <c r="K4620" s="180">
        <f t="shared" si="2849"/>
        <v>0</v>
      </c>
      <c r="L4620" s="180">
        <f t="shared" si="2849"/>
        <v>0</v>
      </c>
      <c r="M4620" s="180">
        <f t="shared" si="2818"/>
        <v>1750</v>
      </c>
    </row>
    <row r="4621" spans="1:13" hidden="1" x14ac:dyDescent="0.2">
      <c r="A4621" s="116" t="s">
        <v>997</v>
      </c>
      <c r="B4621" s="100" t="s">
        <v>1000</v>
      </c>
      <c r="C4621" s="101">
        <v>43</v>
      </c>
      <c r="D4621" s="116"/>
      <c r="E4621" s="111">
        <v>422</v>
      </c>
      <c r="F4621" s="139"/>
      <c r="G4621" s="181"/>
      <c r="H4621" s="106">
        <f>SUM(H4622:H4625)</f>
        <v>4200</v>
      </c>
      <c r="I4621" s="106">
        <f>SUM(I4622:I4625)</f>
        <v>2450</v>
      </c>
      <c r="J4621" s="106">
        <f>SUM(J4622:J4625)</f>
        <v>0</v>
      </c>
      <c r="K4621" s="106">
        <f t="shared" ref="K4621:L4621" si="2850">SUM(K4622:K4625)</f>
        <v>0</v>
      </c>
      <c r="L4621" s="106">
        <f t="shared" si="2850"/>
        <v>0</v>
      </c>
      <c r="M4621" s="106">
        <f t="shared" si="2818"/>
        <v>1750</v>
      </c>
    </row>
    <row r="4622" spans="1:13" ht="15" hidden="1" x14ac:dyDescent="0.2">
      <c r="A4622" s="95" t="s">
        <v>997</v>
      </c>
      <c r="B4622" s="93" t="s">
        <v>1000</v>
      </c>
      <c r="C4622" s="94">
        <v>43</v>
      </c>
      <c r="D4622" s="95" t="s">
        <v>101</v>
      </c>
      <c r="E4622" s="117">
        <v>4221</v>
      </c>
      <c r="F4622" s="140" t="s">
        <v>74</v>
      </c>
      <c r="H4622" s="275">
        <v>3500</v>
      </c>
      <c r="I4622" s="275">
        <v>2000</v>
      </c>
      <c r="J4622" s="275"/>
      <c r="K4622" s="275"/>
      <c r="L4622" s="275"/>
      <c r="M4622" s="275">
        <f t="shared" si="2818"/>
        <v>1500</v>
      </c>
    </row>
    <row r="4623" spans="1:13" ht="15" hidden="1" x14ac:dyDescent="0.2">
      <c r="A4623" s="135" t="s">
        <v>997</v>
      </c>
      <c r="B4623" s="133" t="s">
        <v>1000</v>
      </c>
      <c r="C4623" s="134">
        <v>43</v>
      </c>
      <c r="D4623" s="150" t="s">
        <v>101</v>
      </c>
      <c r="E4623" s="192">
        <v>4222</v>
      </c>
      <c r="F4623" s="141" t="s">
        <v>75</v>
      </c>
      <c r="G4623" s="194"/>
      <c r="H4623" s="275">
        <v>400</v>
      </c>
      <c r="I4623" s="275">
        <v>300</v>
      </c>
      <c r="J4623" s="275"/>
      <c r="K4623" s="275"/>
      <c r="L4623" s="275"/>
      <c r="M4623" s="275">
        <f t="shared" si="2818"/>
        <v>100</v>
      </c>
    </row>
    <row r="4624" spans="1:13" ht="15" hidden="1" x14ac:dyDescent="0.2">
      <c r="A4624" s="135" t="s">
        <v>997</v>
      </c>
      <c r="B4624" s="133" t="s">
        <v>1000</v>
      </c>
      <c r="C4624" s="134">
        <v>43</v>
      </c>
      <c r="D4624" s="150" t="s">
        <v>101</v>
      </c>
      <c r="E4624" s="192">
        <v>4223</v>
      </c>
      <c r="F4624" s="141" t="s">
        <v>76</v>
      </c>
      <c r="G4624" s="194"/>
      <c r="H4624" s="275">
        <v>150</v>
      </c>
      <c r="I4624" s="275">
        <v>150</v>
      </c>
      <c r="J4624" s="275"/>
      <c r="K4624" s="275"/>
      <c r="L4624" s="275"/>
      <c r="M4624" s="275">
        <f t="shared" si="2818"/>
        <v>0</v>
      </c>
    </row>
    <row r="4625" spans="1:13" ht="15" hidden="1" x14ac:dyDescent="0.2">
      <c r="A4625" s="135" t="s">
        <v>997</v>
      </c>
      <c r="B4625" s="133" t="s">
        <v>1000</v>
      </c>
      <c r="C4625" s="134">
        <v>43</v>
      </c>
      <c r="D4625" s="150" t="s">
        <v>101</v>
      </c>
      <c r="E4625" s="192">
        <v>4227</v>
      </c>
      <c r="F4625" s="141" t="s">
        <v>77</v>
      </c>
      <c r="G4625" s="194"/>
      <c r="H4625" s="275">
        <v>150</v>
      </c>
      <c r="I4625" s="275"/>
      <c r="J4625" s="275"/>
      <c r="K4625" s="275"/>
      <c r="L4625" s="275"/>
      <c r="M4625" s="275">
        <f t="shared" si="2818"/>
        <v>150</v>
      </c>
    </row>
    <row r="4626" spans="1:13" ht="33.75" hidden="1" x14ac:dyDescent="0.2">
      <c r="A4626" s="187" t="s">
        <v>997</v>
      </c>
      <c r="B4626" s="169" t="s">
        <v>1001</v>
      </c>
      <c r="C4626" s="169"/>
      <c r="D4626" s="169"/>
      <c r="E4626" s="170"/>
      <c r="F4626" s="172" t="s">
        <v>813</v>
      </c>
      <c r="G4626" s="173" t="s">
        <v>661</v>
      </c>
      <c r="H4626" s="297">
        <f>H4627+H4631+H4634+H4641</f>
        <v>4682334</v>
      </c>
      <c r="I4626" s="297">
        <f t="shared" ref="I4626:L4626" si="2851">I4627+I4631+I4634+I4641</f>
        <v>0</v>
      </c>
      <c r="J4626" s="297">
        <f t="shared" si="2851"/>
        <v>0</v>
      </c>
      <c r="K4626" s="297">
        <f t="shared" si="2851"/>
        <v>0</v>
      </c>
      <c r="L4626" s="297">
        <f t="shared" si="2851"/>
        <v>0</v>
      </c>
      <c r="M4626" s="297">
        <f t="shared" si="2818"/>
        <v>4682334</v>
      </c>
    </row>
    <row r="4627" spans="1:13" hidden="1" x14ac:dyDescent="0.2">
      <c r="A4627" s="182" t="s">
        <v>997</v>
      </c>
      <c r="B4627" s="163" t="s">
        <v>1001</v>
      </c>
      <c r="C4627" s="164">
        <v>11</v>
      </c>
      <c r="D4627" s="163"/>
      <c r="E4627" s="165">
        <v>32</v>
      </c>
      <c r="F4627" s="166"/>
      <c r="G4627" s="166"/>
      <c r="H4627" s="180">
        <f t="shared" ref="H4627:L4627" si="2852">H4628</f>
        <v>1498100</v>
      </c>
      <c r="I4627" s="180">
        <f t="shared" si="2852"/>
        <v>0</v>
      </c>
      <c r="J4627" s="180">
        <f t="shared" si="2852"/>
        <v>0</v>
      </c>
      <c r="K4627" s="180">
        <f t="shared" si="2852"/>
        <v>0</v>
      </c>
      <c r="L4627" s="180">
        <f t="shared" si="2852"/>
        <v>0</v>
      </c>
      <c r="M4627" s="180">
        <f t="shared" si="2818"/>
        <v>1498100</v>
      </c>
    </row>
    <row r="4628" spans="1:13" hidden="1" x14ac:dyDescent="0.2">
      <c r="A4628" s="116" t="s">
        <v>997</v>
      </c>
      <c r="B4628" s="100" t="s">
        <v>1001</v>
      </c>
      <c r="C4628" s="101">
        <v>11</v>
      </c>
      <c r="D4628" s="116"/>
      <c r="E4628" s="111">
        <v>323</v>
      </c>
      <c r="F4628" s="139"/>
      <c r="G4628" s="181"/>
      <c r="H4628" s="106">
        <f t="shared" ref="H4628:I4628" si="2853">H4629+H4630</f>
        <v>1498100</v>
      </c>
      <c r="I4628" s="106">
        <f t="shared" si="2853"/>
        <v>0</v>
      </c>
      <c r="J4628" s="106">
        <f t="shared" ref="J4628:L4628" si="2854">J4629+J4630</f>
        <v>0</v>
      </c>
      <c r="K4628" s="106">
        <f t="shared" si="2854"/>
        <v>0</v>
      </c>
      <c r="L4628" s="106">
        <f t="shared" si="2854"/>
        <v>0</v>
      </c>
      <c r="M4628" s="106">
        <f t="shared" si="2818"/>
        <v>1498100</v>
      </c>
    </row>
    <row r="4629" spans="1:13" ht="15" hidden="1" x14ac:dyDescent="0.2">
      <c r="A4629" s="95" t="s">
        <v>997</v>
      </c>
      <c r="B4629" s="93" t="s">
        <v>1001</v>
      </c>
      <c r="C4629" s="94">
        <v>11</v>
      </c>
      <c r="D4629" s="95" t="s">
        <v>101</v>
      </c>
      <c r="E4629" s="117">
        <v>3232</v>
      </c>
      <c r="F4629" s="140" t="s">
        <v>53</v>
      </c>
      <c r="H4629" s="275">
        <v>1405000</v>
      </c>
      <c r="I4629" s="275"/>
      <c r="J4629" s="275"/>
      <c r="K4629" s="275"/>
      <c r="L4629" s="275"/>
      <c r="M4629" s="275">
        <f t="shared" si="2818"/>
        <v>1405000</v>
      </c>
    </row>
    <row r="4630" spans="1:13" ht="15" hidden="1" x14ac:dyDescent="0.2">
      <c r="A4630" s="95" t="s">
        <v>997</v>
      </c>
      <c r="B4630" s="93" t="s">
        <v>1001</v>
      </c>
      <c r="C4630" s="94">
        <v>11</v>
      </c>
      <c r="D4630" s="95" t="s">
        <v>101</v>
      </c>
      <c r="E4630" s="117">
        <v>3237</v>
      </c>
      <c r="F4630" s="140" t="s">
        <v>58</v>
      </c>
      <c r="H4630" s="275">
        <v>93100</v>
      </c>
      <c r="I4630" s="275"/>
      <c r="J4630" s="275"/>
      <c r="K4630" s="275"/>
      <c r="L4630" s="275"/>
      <c r="M4630" s="275">
        <f t="shared" si="2818"/>
        <v>93100</v>
      </c>
    </row>
    <row r="4631" spans="1:13" hidden="1" x14ac:dyDescent="0.2">
      <c r="A4631" s="182" t="s">
        <v>997</v>
      </c>
      <c r="B4631" s="163" t="s">
        <v>1001</v>
      </c>
      <c r="C4631" s="164">
        <v>11</v>
      </c>
      <c r="D4631" s="163"/>
      <c r="E4631" s="165">
        <v>42</v>
      </c>
      <c r="F4631" s="166"/>
      <c r="G4631" s="166"/>
      <c r="H4631" s="180">
        <f t="shared" ref="H4631:L4632" si="2855">H4632</f>
        <v>3040979</v>
      </c>
      <c r="I4631" s="180">
        <f t="shared" si="2855"/>
        <v>0</v>
      </c>
      <c r="J4631" s="180">
        <f t="shared" si="2855"/>
        <v>0</v>
      </c>
      <c r="K4631" s="180">
        <f t="shared" si="2855"/>
        <v>0</v>
      </c>
      <c r="L4631" s="180">
        <f t="shared" si="2855"/>
        <v>0</v>
      </c>
      <c r="M4631" s="180">
        <f t="shared" si="2818"/>
        <v>3040979</v>
      </c>
    </row>
    <row r="4632" spans="1:13" hidden="1" x14ac:dyDescent="0.2">
      <c r="A4632" s="116" t="s">
        <v>997</v>
      </c>
      <c r="B4632" s="100" t="s">
        <v>1001</v>
      </c>
      <c r="C4632" s="101">
        <v>11</v>
      </c>
      <c r="D4632" s="116"/>
      <c r="E4632" s="111">
        <v>421</v>
      </c>
      <c r="F4632" s="139"/>
      <c r="G4632" s="181"/>
      <c r="H4632" s="106">
        <f t="shared" si="2855"/>
        <v>3040979</v>
      </c>
      <c r="I4632" s="106">
        <f t="shared" si="2855"/>
        <v>0</v>
      </c>
      <c r="J4632" s="106">
        <f t="shared" si="2855"/>
        <v>0</v>
      </c>
      <c r="K4632" s="106">
        <f t="shared" si="2855"/>
        <v>0</v>
      </c>
      <c r="L4632" s="106">
        <f t="shared" si="2855"/>
        <v>0</v>
      </c>
      <c r="M4632" s="106">
        <f t="shared" si="2818"/>
        <v>3040979</v>
      </c>
    </row>
    <row r="4633" spans="1:13" ht="15" hidden="1" x14ac:dyDescent="0.2">
      <c r="A4633" s="95" t="s">
        <v>997</v>
      </c>
      <c r="B4633" s="93" t="s">
        <v>1001</v>
      </c>
      <c r="C4633" s="94">
        <v>11</v>
      </c>
      <c r="D4633" s="95" t="s">
        <v>101</v>
      </c>
      <c r="E4633" s="117">
        <v>4214</v>
      </c>
      <c r="F4633" s="140" t="s">
        <v>500</v>
      </c>
      <c r="H4633" s="275">
        <v>3040979</v>
      </c>
      <c r="I4633" s="275"/>
      <c r="J4633" s="275"/>
      <c r="K4633" s="275"/>
      <c r="L4633" s="275"/>
      <c r="M4633" s="275">
        <f t="shared" si="2818"/>
        <v>3040979</v>
      </c>
    </row>
    <row r="4634" spans="1:13" hidden="1" x14ac:dyDescent="0.2">
      <c r="A4634" s="182" t="s">
        <v>997</v>
      </c>
      <c r="B4634" s="163" t="s">
        <v>1001</v>
      </c>
      <c r="C4634" s="164">
        <v>11</v>
      </c>
      <c r="D4634" s="163"/>
      <c r="E4634" s="165">
        <v>45</v>
      </c>
      <c r="F4634" s="166"/>
      <c r="G4634" s="166"/>
      <c r="H4634" s="180">
        <f t="shared" ref="H4634:I4634" si="2856">H4635+H4637+H4639</f>
        <v>13255</v>
      </c>
      <c r="I4634" s="180">
        <f t="shared" si="2856"/>
        <v>0</v>
      </c>
      <c r="J4634" s="180">
        <f t="shared" ref="J4634:L4634" si="2857">J4635+J4637+J4639</f>
        <v>0</v>
      </c>
      <c r="K4634" s="180">
        <f t="shared" si="2857"/>
        <v>0</v>
      </c>
      <c r="L4634" s="180">
        <f t="shared" si="2857"/>
        <v>0</v>
      </c>
      <c r="M4634" s="180">
        <f t="shared" si="2818"/>
        <v>13255</v>
      </c>
    </row>
    <row r="4635" spans="1:13" hidden="1" x14ac:dyDescent="0.2">
      <c r="A4635" s="116" t="s">
        <v>997</v>
      </c>
      <c r="B4635" s="100" t="s">
        <v>1001</v>
      </c>
      <c r="C4635" s="101">
        <v>11</v>
      </c>
      <c r="D4635" s="116"/>
      <c r="E4635" s="111">
        <v>451</v>
      </c>
      <c r="F4635" s="139"/>
      <c r="G4635" s="181"/>
      <c r="H4635" s="106">
        <f t="shared" ref="H4635:L4635" si="2858">H4636</f>
        <v>11255</v>
      </c>
      <c r="I4635" s="106">
        <f t="shared" si="2858"/>
        <v>0</v>
      </c>
      <c r="J4635" s="106">
        <f t="shared" si="2858"/>
        <v>0</v>
      </c>
      <c r="K4635" s="106">
        <f t="shared" si="2858"/>
        <v>0</v>
      </c>
      <c r="L4635" s="106">
        <f t="shared" si="2858"/>
        <v>0</v>
      </c>
      <c r="M4635" s="106">
        <f t="shared" si="2818"/>
        <v>11255</v>
      </c>
    </row>
    <row r="4636" spans="1:13" ht="15" hidden="1" x14ac:dyDescent="0.2">
      <c r="A4636" s="95" t="s">
        <v>997</v>
      </c>
      <c r="B4636" s="93" t="s">
        <v>1001</v>
      </c>
      <c r="C4636" s="94">
        <v>11</v>
      </c>
      <c r="D4636" s="95" t="s">
        <v>101</v>
      </c>
      <c r="E4636" s="117">
        <v>4511</v>
      </c>
      <c r="F4636" s="140" t="s">
        <v>91</v>
      </c>
      <c r="H4636" s="275">
        <v>11255</v>
      </c>
      <c r="I4636" s="275"/>
      <c r="J4636" s="275"/>
      <c r="K4636" s="275"/>
      <c r="L4636" s="275"/>
      <c r="M4636" s="275">
        <f t="shared" si="2818"/>
        <v>11255</v>
      </c>
    </row>
    <row r="4637" spans="1:13" hidden="1" x14ac:dyDescent="0.2">
      <c r="A4637" s="116" t="s">
        <v>997</v>
      </c>
      <c r="B4637" s="100" t="s">
        <v>1001</v>
      </c>
      <c r="C4637" s="101">
        <v>11</v>
      </c>
      <c r="D4637" s="116"/>
      <c r="E4637" s="111">
        <v>452</v>
      </c>
      <c r="F4637" s="139"/>
      <c r="G4637" s="181"/>
      <c r="H4637" s="106">
        <f t="shared" ref="H4637:L4637" si="2859">H4638</f>
        <v>1000</v>
      </c>
      <c r="I4637" s="106">
        <f t="shared" si="2859"/>
        <v>0</v>
      </c>
      <c r="J4637" s="106">
        <f t="shared" si="2859"/>
        <v>0</v>
      </c>
      <c r="K4637" s="106">
        <f t="shared" si="2859"/>
        <v>0</v>
      </c>
      <c r="L4637" s="106">
        <f t="shared" si="2859"/>
        <v>0</v>
      </c>
      <c r="M4637" s="106">
        <f t="shared" si="2818"/>
        <v>1000</v>
      </c>
    </row>
    <row r="4638" spans="1:13" ht="15" hidden="1" x14ac:dyDescent="0.2">
      <c r="A4638" s="95" t="s">
        <v>997</v>
      </c>
      <c r="B4638" s="93" t="s">
        <v>1001</v>
      </c>
      <c r="C4638" s="94">
        <v>11</v>
      </c>
      <c r="D4638" s="95" t="s">
        <v>101</v>
      </c>
      <c r="E4638" s="117">
        <v>4521</v>
      </c>
      <c r="F4638" s="140" t="s">
        <v>92</v>
      </c>
      <c r="H4638" s="275">
        <v>1000</v>
      </c>
      <c r="I4638" s="275"/>
      <c r="J4638" s="275"/>
      <c r="K4638" s="275"/>
      <c r="L4638" s="275"/>
      <c r="M4638" s="275">
        <f t="shared" si="2818"/>
        <v>1000</v>
      </c>
    </row>
    <row r="4639" spans="1:13" hidden="1" x14ac:dyDescent="0.2">
      <c r="A4639" s="116" t="s">
        <v>997</v>
      </c>
      <c r="B4639" s="100" t="s">
        <v>1001</v>
      </c>
      <c r="C4639" s="101">
        <v>11</v>
      </c>
      <c r="D4639" s="116"/>
      <c r="E4639" s="111">
        <v>453</v>
      </c>
      <c r="F4639" s="139"/>
      <c r="G4639" s="181"/>
      <c r="H4639" s="106">
        <f t="shared" ref="H4639:L4639" si="2860">H4640</f>
        <v>1000</v>
      </c>
      <c r="I4639" s="106">
        <f t="shared" si="2860"/>
        <v>0</v>
      </c>
      <c r="J4639" s="106">
        <f t="shared" si="2860"/>
        <v>0</v>
      </c>
      <c r="K4639" s="106">
        <f t="shared" si="2860"/>
        <v>0</v>
      </c>
      <c r="L4639" s="106">
        <f t="shared" si="2860"/>
        <v>0</v>
      </c>
      <c r="M4639" s="106">
        <f t="shared" ref="M4639:M4643" si="2861">H4639-I4639+J4639-K4639+L4639</f>
        <v>1000</v>
      </c>
    </row>
    <row r="4640" spans="1:13" ht="15" hidden="1" x14ac:dyDescent="0.2">
      <c r="A4640" s="95" t="s">
        <v>997</v>
      </c>
      <c r="B4640" s="93" t="s">
        <v>1001</v>
      </c>
      <c r="C4640" s="94">
        <v>11</v>
      </c>
      <c r="D4640" s="95" t="s">
        <v>101</v>
      </c>
      <c r="E4640" s="117">
        <v>4531</v>
      </c>
      <c r="F4640" s="140" t="s">
        <v>198</v>
      </c>
      <c r="H4640" s="275">
        <v>1000</v>
      </c>
      <c r="I4640" s="275"/>
      <c r="J4640" s="275"/>
      <c r="K4640" s="275"/>
      <c r="L4640" s="275"/>
      <c r="M4640" s="275">
        <f t="shared" si="2861"/>
        <v>1000</v>
      </c>
    </row>
    <row r="4641" spans="1:13" hidden="1" x14ac:dyDescent="0.2">
      <c r="A4641" s="182" t="s">
        <v>997</v>
      </c>
      <c r="B4641" s="163" t="s">
        <v>1001</v>
      </c>
      <c r="C4641" s="164">
        <v>52</v>
      </c>
      <c r="D4641" s="163"/>
      <c r="E4641" s="165">
        <v>42</v>
      </c>
      <c r="F4641" s="166"/>
      <c r="G4641" s="166"/>
      <c r="H4641" s="180">
        <f t="shared" ref="H4641:L4642" si="2862">H4642</f>
        <v>130000</v>
      </c>
      <c r="I4641" s="180">
        <f t="shared" si="2862"/>
        <v>0</v>
      </c>
      <c r="J4641" s="180">
        <f t="shared" si="2862"/>
        <v>0</v>
      </c>
      <c r="K4641" s="180">
        <f t="shared" si="2862"/>
        <v>0</v>
      </c>
      <c r="L4641" s="180">
        <f t="shared" si="2862"/>
        <v>0</v>
      </c>
      <c r="M4641" s="180">
        <f t="shared" si="2861"/>
        <v>130000</v>
      </c>
    </row>
    <row r="4642" spans="1:13" hidden="1" x14ac:dyDescent="0.2">
      <c r="A4642" s="116" t="s">
        <v>997</v>
      </c>
      <c r="B4642" s="100" t="s">
        <v>1001</v>
      </c>
      <c r="C4642" s="101">
        <v>52</v>
      </c>
      <c r="D4642" s="116"/>
      <c r="E4642" s="111">
        <v>421</v>
      </c>
      <c r="F4642" s="139"/>
      <c r="G4642" s="181"/>
      <c r="H4642" s="106">
        <f t="shared" si="2862"/>
        <v>130000</v>
      </c>
      <c r="I4642" s="106">
        <f t="shared" si="2862"/>
        <v>0</v>
      </c>
      <c r="J4642" s="106">
        <f t="shared" si="2862"/>
        <v>0</v>
      </c>
      <c r="K4642" s="106">
        <f t="shared" si="2862"/>
        <v>0</v>
      </c>
      <c r="L4642" s="106">
        <f t="shared" si="2862"/>
        <v>0</v>
      </c>
      <c r="M4642" s="106">
        <f t="shared" si="2861"/>
        <v>130000</v>
      </c>
    </row>
    <row r="4643" spans="1:13" ht="15" hidden="1" x14ac:dyDescent="0.2">
      <c r="A4643" s="95" t="s">
        <v>997</v>
      </c>
      <c r="B4643" s="93" t="s">
        <v>1001</v>
      </c>
      <c r="C4643" s="94">
        <v>52</v>
      </c>
      <c r="D4643" s="95" t="s">
        <v>101</v>
      </c>
      <c r="E4643" s="117">
        <v>4214</v>
      </c>
      <c r="F4643" s="140" t="s">
        <v>500</v>
      </c>
      <c r="H4643" s="275">
        <v>130000</v>
      </c>
      <c r="I4643" s="275"/>
      <c r="J4643" s="275"/>
      <c r="K4643" s="275"/>
      <c r="L4643" s="275"/>
      <c r="M4643" s="275">
        <f t="shared" si="2861"/>
        <v>130000</v>
      </c>
    </row>
    <row r="4644" spans="1:13" hidden="1" x14ac:dyDescent="0.2"/>
  </sheetData>
  <autoFilter ref="A1:M4643" xr:uid="{00000000-0009-0000-0000-000001000000}"/>
  <mergeCells count="31">
    <mergeCell ref="B4372:E4372"/>
    <mergeCell ref="B4555:E4555"/>
    <mergeCell ref="B3668:E3668"/>
    <mergeCell ref="B3892:E3892"/>
    <mergeCell ref="B4090:E4090"/>
    <mergeCell ref="B2826:E2826"/>
    <mergeCell ref="B2038:F2038"/>
    <mergeCell ref="B1830:E1830"/>
    <mergeCell ref="B2981:E2981"/>
    <mergeCell ref="B3279:E3279"/>
    <mergeCell ref="B1952:E1952"/>
    <mergeCell ref="B2143:F2143"/>
    <mergeCell ref="B1099:F1099"/>
    <mergeCell ref="B1725:E1725"/>
    <mergeCell ref="B2221:F2221"/>
    <mergeCell ref="B2222:E2222"/>
    <mergeCell ref="B2538:E2538"/>
    <mergeCell ref="B1290:F1290"/>
    <mergeCell ref="B1291:F1291"/>
    <mergeCell ref="B1650:F1650"/>
    <mergeCell ref="B1724:F1724"/>
    <mergeCell ref="B1226:F1226"/>
    <mergeCell ref="B3:F3"/>
    <mergeCell ref="B4:F4"/>
    <mergeCell ref="B5:F5"/>
    <mergeCell ref="B854:F854"/>
    <mergeCell ref="B158:F158"/>
    <mergeCell ref="B159:F159"/>
    <mergeCell ref="B228:F228"/>
    <mergeCell ref="B631:F631"/>
    <mergeCell ref="B853:F853"/>
  </mergeCells>
  <pageMargins left="0.35433070866141736" right="0.19685039370078741" top="0.35433070866141736" bottom="0.27559055118110237" header="0.19685039370078741" footer="0.15748031496062992"/>
  <pageSetup paperSize="9" fitToHeight="0" orientation="landscape" r:id="rId1"/>
  <headerFooter alignWithMargins="0">
    <oddHeader>&amp;C&amp;"Arial,Bold"&amp;14Financijski plan Ministarstva mora, prometa i infrastrukture za 2024. godinu</oddHeader>
    <oddFooter>&amp;C&amp;P</oddFooter>
  </headerFooter>
  <ignoredErrors>
    <ignoredError sqref="J4462 J450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FE65-8DFD-474D-A197-4CD73F0B62C1}">
  <dimension ref="A1"/>
  <sheetViews>
    <sheetView workbookViewId="0">
      <selection activeCell="F1" sqref="F1:M39"/>
    </sheetView>
  </sheetViews>
  <sheetFormatPr defaultRowHeight="12.75" x14ac:dyDescent="0.2"/>
  <cols>
    <col min="1" max="1" width="14.42578125" customWidth="1"/>
    <col min="5" max="5" width="20.7109375" customWidth="1"/>
    <col min="8" max="8" width="18.42578125" customWidth="1"/>
    <col min="11" max="11" width="23.28515625" customWidth="1"/>
    <col min="13" max="13" width="16.28515625" customWidth="1"/>
    <col min="16" max="16" width="14.7109375" customWidth="1"/>
    <col min="19" max="19" width="14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ANALIZA</vt:lpstr>
      <vt:lpstr>Rebalans objedinjeno</vt:lpstr>
      <vt:lpstr>List1</vt:lpstr>
      <vt:lpstr>ANALIZA!Print_Area</vt:lpstr>
      <vt:lpstr>'Rebalans objedinjeno'!Print_Area</vt:lpstr>
      <vt:lpstr>ANALIZA!Print_Titles</vt:lpstr>
      <vt:lpstr>'Rebalans objedinjeno'!Print_Titles</vt:lpstr>
    </vt:vector>
  </TitlesOfParts>
  <Manager/>
  <Company>RH - TDU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ikolar</dc:creator>
  <cp:keywords/>
  <dc:description/>
  <cp:lastModifiedBy>Maria Mandarić</cp:lastModifiedBy>
  <cp:revision/>
  <cp:lastPrinted>2024-10-28T13:11:51Z</cp:lastPrinted>
  <dcterms:created xsi:type="dcterms:W3CDTF">2003-08-01T05:44:34Z</dcterms:created>
  <dcterms:modified xsi:type="dcterms:W3CDTF">2025-01-17T11:36:01Z</dcterms:modified>
  <cp:category/>
  <cp:contentStatus/>
</cp:coreProperties>
</file>